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6" l="1"/>
  <c r="K40" i="6"/>
  <c r="M40" i="6" s="1"/>
  <c r="L33" i="6"/>
  <c r="K33" i="6"/>
  <c r="M33" i="6" l="1"/>
  <c r="L53" i="6" l="1"/>
  <c r="K53" i="6"/>
  <c r="M53" i="6" s="1"/>
  <c r="K43" i="6"/>
  <c r="M43" i="6" s="1"/>
  <c r="K42" i="6"/>
  <c r="M42" i="6" s="1"/>
  <c r="K41" i="6"/>
  <c r="M41" i="6" s="1"/>
  <c r="K39" i="6"/>
  <c r="M39" i="6" s="1"/>
  <c r="P12" i="6" l="1"/>
  <c r="L51" i="6" l="1"/>
  <c r="K51" i="6"/>
  <c r="M51" i="6" l="1"/>
  <c r="P11" i="6" l="1"/>
  <c r="P10" i="6" l="1"/>
  <c r="P50" i="6" l="1"/>
  <c r="K249" i="6" l="1"/>
  <c r="L249" i="6" s="1"/>
  <c r="K238" i="6" l="1"/>
  <c r="L238" i="6" s="1"/>
  <c r="K244" i="6" l="1"/>
  <c r="L244" i="6" s="1"/>
  <c r="K227" i="6" l="1"/>
  <c r="L227" i="6" s="1"/>
  <c r="K241" i="6" l="1"/>
  <c r="L241" i="6" s="1"/>
  <c r="K233" i="6" l="1"/>
  <c r="L233" i="6" s="1"/>
  <c r="K243" i="6" l="1"/>
  <c r="L243" i="6" s="1"/>
  <c r="H239" i="6" l="1"/>
  <c r="K239" i="6" l="1"/>
  <c r="L239" i="6" s="1"/>
  <c r="K228" i="6"/>
  <c r="L228" i="6" s="1"/>
  <c r="K218" i="6"/>
  <c r="L218" i="6" s="1"/>
  <c r="K234" i="6" l="1"/>
  <c r="L234" i="6" s="1"/>
  <c r="K235" i="6" l="1"/>
  <c r="L235" i="6" s="1"/>
  <c r="K232" i="6" l="1"/>
  <c r="L232" i="6" s="1"/>
  <c r="K211" i="6"/>
  <c r="L211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9" i="6"/>
  <c r="L209" i="6" s="1"/>
  <c r="K208" i="6"/>
  <c r="L208" i="6" s="1"/>
  <c r="F207" i="6"/>
  <c r="K207" i="6" s="1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F201" i="6"/>
  <c r="K201" i="6" s="1"/>
  <c r="L201" i="6" s="1"/>
  <c r="F200" i="6"/>
  <c r="K200" i="6" s="1"/>
  <c r="L200" i="6" s="1"/>
  <c r="K199" i="6"/>
  <c r="L199" i="6" s="1"/>
  <c r="F198" i="6"/>
  <c r="K198" i="6" s="1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0" i="6"/>
  <c r="L180" i="6" s="1"/>
  <c r="K179" i="6"/>
  <c r="L179" i="6" s="1"/>
  <c r="F178" i="6"/>
  <c r="K178" i="6" s="1"/>
  <c r="L178" i="6" s="1"/>
  <c r="K177" i="6"/>
  <c r="L177" i="6" s="1"/>
  <c r="K174" i="6"/>
  <c r="L174" i="6" s="1"/>
  <c r="K173" i="6"/>
  <c r="L173" i="6" s="1"/>
  <c r="K172" i="6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2" i="6"/>
  <c r="L152" i="6" s="1"/>
  <c r="K150" i="6"/>
  <c r="L150" i="6" s="1"/>
  <c r="K148" i="6"/>
  <c r="L148" i="6" s="1"/>
  <c r="K146" i="6"/>
  <c r="L146" i="6" s="1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K138" i="6"/>
  <c r="L138" i="6" s="1"/>
  <c r="K137" i="6"/>
  <c r="L137" i="6" s="1"/>
  <c r="K135" i="6"/>
  <c r="L135" i="6" s="1"/>
  <c r="K134" i="6"/>
  <c r="L134" i="6" s="1"/>
  <c r="K133" i="6"/>
  <c r="L133" i="6" s="1"/>
  <c r="K132" i="6"/>
  <c r="L132" i="6" s="1"/>
  <c r="K131" i="6"/>
  <c r="L131" i="6" s="1"/>
  <c r="F130" i="6"/>
  <c r="K130" i="6" s="1"/>
  <c r="L130" i="6" s="1"/>
  <c r="H129" i="6"/>
  <c r="K129" i="6" s="1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H95" i="6"/>
  <c r="K95" i="6" s="1"/>
  <c r="L95" i="6" s="1"/>
  <c r="F94" i="6"/>
  <c r="K94" i="6" s="1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<sst xmlns="http://schemas.openxmlformats.org/spreadsheetml/2006/main" count="3005" uniqueCount="1141">
  <si>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</si>
  <si>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</si>
  <si>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</si>
  <si>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</si>
  <si>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</si>
  <si>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</si>
  <si>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</si>
  <si>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</si>
  <si>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</si>
  <si>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</si>
  <si>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</si>
  <si>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</si>
  <si>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</si>
  <si>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</si>
  <si>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</si>
  <si>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</si>
  <si>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</si>
  <si>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</si>
  <si>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</si>
  <si>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</si>
  <si>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</si>
  <si>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</si>
  <si>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</si>
  <si>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</si>
  <si>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</si>
  <si>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</si>
  <si>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</si>
  <si>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</si>
  <si>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</si>
  <si>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</si>
  <si>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</si>
  <si>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</si>
  <si>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</si>
  <si>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</si>
  <si>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</si>
  <si>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</si>
  <si>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</si>
  <si>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</si>
  <si>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</si>
  <si>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</si>
  <si>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</si>
  <si>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</si>
  <si>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</si>
  <si>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</si>
  <si>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</si>
  <si>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</si>
  <si>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</si>
  <si>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</si>
  <si>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</si>
  <si>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</si>
  <si>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</si>
  <si>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</si>
  <si>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</si>
  <si>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</si>
  <si>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</si>
  <si>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</si>
  <si>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</si>
  <si>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</si>
  <si>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</si>
  <si>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</si>
  <si>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</si>
  <si>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</si>
  <si>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</si>
  <si>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</si>
  <si>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</si>
  <si>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</si>
  <si>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</si>
  <si>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</si>
  <si>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</si>
  <si>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</si>
  <si>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</si>
  <si>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</si>
  <si>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</si>
  <si>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</si>
  <si>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</si>
  <si>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</si>
  <si>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</si>
  <si>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</si>
  <si>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</si>
  <si>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</si>
  <si>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</si>
  <si>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</si>
  <si>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</si>
  <si>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</si>
  <si>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</si>
  <si>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</si>
  <si>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</si>
  <si>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</si>
  <si>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</si>
  <si>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</si>
  <si>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</si>
  <si>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</si>
  <si>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</si>
  <si>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</si>
  <si>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</si>
  <si>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</si>
  <si>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</si>
  <si>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</si>
  <si>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</si>
  <si>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</si>
  <si>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</si>
  <si>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</si>
  <si>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</si>
  <si>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</si>
  <si>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</si>
  <si>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</si>
  <si>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</si>
  <si>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</si>
  <si>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</si>
  <si>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</si>
  <si>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</si>
  <si>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</si>
  <si>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</si>
  <si>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</si>
  <si>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</si>
  <si>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</si>
  <si>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</si>
  <si>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</si>
  <si>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</si>
  <si>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</si>
  <si>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</si>
  <si>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</si>
  <si>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</si>
  <si>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</si>
  <si>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</si>
  <si>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</si>
  <si>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</si>
  <si>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</si>
  <si>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</si>
  <si>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</si>
  <si>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</si>
  <si>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</si>
  <si>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</si>
  <si>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</si>
  <si>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</si>
  <si>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</si>
  <si>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</si>
  <si>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</si>
  <si>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</si>
  <si>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</si>
  <si>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</si>
  <si>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</si>
  <si>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</si>
  <si>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</si>
  <si>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</si>
  <si>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</si>
  <si>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</si>
  <si>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</si>
  <si>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</si>
  <si>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</si>
  <si>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</si>
  <si>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</si>
  <si>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</si>
  <si>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</si>
  <si>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</si>
  <si>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</si>
  <si>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</si>
  <si>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</si>
  <si>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</si>
  <si>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</si>
  <si>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</si>
  <si>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</si>
  <si>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</si>
  <si>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</si>
  <si>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</si>
  <si>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</si>
  <si>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</si>
  <si>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</si>
  <si>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</si>
  <si>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</si>
  <si>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</si>
  <si>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</si>
  <si>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</si>
  <si>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</si>
  <si>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</si>
  <si>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</si>
  <si>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</si>
  <si>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</si>
  <si>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</si>
  <si>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</si>
  <si>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</si>
  <si>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</si>
  <si>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</si>
  <si>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</si>
  <si>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</si>
  <si>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</si>
  <si>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</si>
  <si>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</si>
  <si>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</si>
  <si>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</si>
  <si>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</si>
  <si>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</si>
  <si>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</si>
  <si>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</si>
  <si>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</si>
  <si>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</si>
  <si>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</si>
  <si>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</si>
  <si>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</si>
  <si>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</si>
  <si>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</si>
  <si>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</si>
  <si>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</si>
  <si>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</si>
  <si>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</si>
  <si>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</si>
  <si>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</si>
  <si>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</si>
  <si>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</si>
  <si>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</si>
  <si>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</si>
  <si>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</si>
  <si>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</si>
  <si>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</si>
  <si>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</si>
  <si>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</si>
  <si>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</si>
  <si>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</si>
  <si>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</si>
  <si>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</si>
  <si>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</si>
  <si>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</si>
  <si>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</si>
  <si>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</si>
  <si>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</si>
  <si>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</si>
  <si>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</si>
  <si>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</si>
  <si>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</si>
  <si>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</si>
  <si>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</si>
  <si>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</si>
  <si>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</si>
  <si>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</si>
  <si>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</si>
  <si>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</si>
  <si>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</si>
  <si>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</si>
  <si>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</si>
  <si>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</si>
  <si>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</si>
  <si>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</si>
  <si>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</si>
  <si>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</si>
  <si>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</si>
  <si>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</si>
  <si>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</si>
  <si>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</si>
  <si>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</si>
  <si>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</si>
  <si>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</si>
  <si>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</si>
  <si>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</si>
  <si>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</si>
  <si>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</si>
  <si>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</si>
  <si>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</si>
  <si>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</si>
  <si>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</si>
  <si>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</si>
  <si>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</si>
  <si>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</si>
  <si>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</si>
  <si>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</si>
  <si>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</si>
  <si>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</si>
  <si>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</si>
  <si>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</si>
  <si>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</si>
  <si>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</si>
  <si>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</si>
  <si>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</si>
  <si>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</si>
  <si>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</si>
  <si>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</si>
  <si>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</si>
  <si>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</si>
  <si>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</si>
  <si>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</si>
  <si>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</si>
  <si>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</si>
  <si>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</si>
  <si>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</si>
  <si>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</si>
  <si>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</si>
  <si>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</si>
  <si>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</si>
  <si>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</si>
  <si>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</si>
  <si>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</si>
  <si>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</si>
  <si>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</si>
  <si>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</si>
  <si>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</si>
  <si>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</si>
  <si>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</si>
  <si>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</si>
  <si>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</si>
  <si>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</si>
  <si>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</si>
  <si>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</si>
  <si>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</si>
  <si>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</si>
  <si>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</si>
  <si>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</si>
  <si>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</si>
  <si>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</si>
  <si>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</si>
  <si>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</si>
  <si>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</si>
  <si>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</si>
  <si>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</si>
  <si>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</si>
  <si>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</si>
  <si>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</si>
  <si>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</si>
  <si>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</si>
  <si>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</si>
  <si>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</si>
  <si>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</si>
  <si>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</si>
  <si>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</si>
  <si>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</si>
  <si>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</si>
  <si>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</si>
  <si>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</si>
  <si>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</si>
  <si>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</si>
  <si>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</si>
  <si>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</si>
  <si>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</si>
  <si>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</si>
  <si>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</si>
  <si>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</si>
  <si>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</si>
  <si>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</si>
  <si>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</si>
  <si>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</si>
  <si>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</si>
  <si>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</si>
  <si>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</si>
  <si>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</si>
  <si>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</si>
  <si>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</si>
  <si>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</si>
  <si>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</si>
  <si>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</si>
  <si>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</si>
  <si>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</si>
  <si>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</si>
  <si>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</si>
  <si>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</si>
  <si>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</si>
  <si>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</si>
  <si>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</si>
  <si>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</si>
  <si>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</si>
  <si>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</si>
  <si>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</si>
  <si>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</si>
  <si>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</si>
  <si>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</si>
  <si>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</si>
  <si>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</si>
  <si>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</si>
  <si>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</si>
  <si>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</si>
  <si>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</si>
  <si>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</si>
  <si>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</si>
  <si>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</si>
  <si>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</si>
  <si>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</si>
  <si>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</si>
  <si>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</si>
  <si>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</si>
  <si>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</si>
  <si>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</si>
  <si>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</si>
  <si>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</si>
  <si>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</si>
  <si>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</si>
  <si>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</si>
  <si>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</si>
  <si>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</si>
  <si>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</si>
  <si>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</si>
  <si>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</si>
  <si>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</si>
  <si>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</si>
  <si>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</si>
  <si>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</si>
  <si>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</si>
  <si>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</si>
  <si>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</si>
  <si>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</si>
  <si>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</si>
  <si>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</si>
  <si>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</si>
  <si>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</si>
  <si>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</si>
  <si>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</si>
  <si>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</si>
  <si>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</si>
  <si>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</si>
  <si>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</si>
  <si>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</si>
  <si>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</si>
  <si>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</si>
  <si>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</si>
  <si>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</si>
  <si>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</si>
  <si>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</si>
  <si>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</si>
  <si>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</si>
  <si>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</si>
  <si>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</si>
  <si>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</si>
  <si>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</si>
  <si>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</si>
  <si>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</si>
  <si>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</si>
  <si>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</si>
  <si>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</si>
  <si>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</si>
  <si>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</si>
  <si>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</si>
  <si>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</si>
  <si>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</si>
  <si>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</si>
  <si>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</si>
  <si>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</si>
  <si>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</si>
  <si>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</si>
  <si>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</si>
  <si>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</si>
  <si>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</si>
  <si>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</si>
  <si>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</si>
  <si>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</si>
  <si>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</si>
  <si>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</si>
  <si>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</si>
  <si>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</si>
  <si>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</si>
  <si>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</si>
  <si>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</si>
  <si>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</si>
  <si>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</si>
  <si>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</si>
  <si>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</si>
  <si>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</si>
  <si>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</si>
  <si>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</si>
  <si>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</si>
  <si>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</si>
  <si>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</si>
  <si>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</si>
  <si>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</si>
  <si>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</si>
  <si>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</si>
  <si>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</si>
  <si>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</si>
  <si>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</si>
  <si>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</si>
  <si>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</si>
  <si>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</si>
  <si>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</si>
  <si>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</si>
  <si>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</si>
  <si>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</si>
  <si>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</si>
  <si>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</si>
  <si>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</si>
  <si>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</si>
  <si>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</si>
  <si>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</si>
  <si>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</si>
  <si>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</si>
  <si>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</si>
  <si>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</si>
  <si>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</si>
  <si>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</si>
  <si>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</si>
  <si>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</si>
  <si>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</si>
  <si>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</si>
  <si>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</si>
  <si>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</si>
  <si>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</si>
  <si>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</si>
  <si>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</si>
  <si>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</si>
  <si>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</si>
  <si>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</si>
  <si>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</si>
  <si>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</si>
  <si>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</si>
  <si>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</si>
  <si>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</si>
  <si>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</si>
  <si>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</si>
  <si>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</si>
  <si>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</si>
  <si>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</si>
  <si>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</si>
  <si>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</si>
  <si>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</si>
  <si>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</si>
  <si>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</si>
  <si>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</si>
  <si>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</si>
  <si>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</si>
  <si>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</si>
  <si>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</si>
  <si>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</si>
  <si>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</si>
  <si>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</si>
  <si>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</si>
  <si>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</si>
  <si>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</si>
  <si>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</si>
  <si>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</si>
  <si>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</si>
  <si>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</si>
  <si>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</si>
  <si>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</si>
  <si>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</si>
  <si>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</si>
  <si>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</si>
  <si>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</si>
  <si>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</si>
  <si>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</si>
  <si>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</si>
  <si>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</si>
  <si>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</si>
  <si>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</si>
  <si>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</si>
  <si>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</si>
  <si>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</si>
  <si>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</si>
  <si>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</si>
  <si>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</si>
  <si>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</si>
  <si>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</si>
  <si>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</si>
  <si>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</si>
  <si>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</si>
  <si>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</si>
  <si>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</si>
  <si>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</si>
  <si>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</si>
  <si>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</si>
  <si>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</si>
  <si>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</si>
  <si>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</si>
  <si>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</si>
  <si>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</si>
  <si>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</si>
  <si>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</si>
  <si>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</si>
  <si>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</si>
  <si>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</si>
  <si>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</si>
  <si>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</si>
  <si>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</si>
  <si>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</si>
  <si>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</si>
  <si>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</si>
  <si>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</si>
  <si>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</si>
  <si>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</si>
  <si>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</si>
  <si>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</si>
  <si>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</si>
  <si>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</si>
  <si>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</si>
  <si>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</si>
  <si>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</si>
  <si>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</si>
  <si>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</si>
  <si>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</si>
  <si>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</si>
  <si>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</si>
  <si>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</si>
  <si>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</si>
  <si>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</si>
  <si>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</si>
  <si>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</si>
  <si>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</si>
  <si>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</si>
  <si>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</si>
  <si>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</si>
  <si>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</si>
  <si>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</si>
  <si>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</si>
  <si>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</si>
  <si>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</si>
  <si>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</si>
  <si>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</si>
  <si>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</si>
  <si>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</si>
  <si>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</si>
  <si>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</si>
  <si>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</si>
  <si>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</si>
  <si>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</si>
  <si>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</si>
  <si>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</si>
  <si>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</si>
  <si>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</si>
  <si>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</si>
  <si>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</si>
  <si>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</si>
  <si>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</si>
  <si>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</si>
  <si>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</si>
  <si>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</si>
  <si>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</si>
  <si>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</si>
  <si>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</si>
  <si>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</si>
  <si>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</si>
  <si>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</si>
  <si>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</si>
  <si>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</si>
  <si>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</si>
  <si>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</si>
  <si>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</si>
  <si>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</si>
  <si>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</si>
  <si>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</si>
  <si>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</si>
  <si>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</si>
  <si>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</si>
  <si>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</si>
  <si>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</si>
  <si>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</si>
  <si>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</si>
  <si>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</si>
  <si>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</si>
  <si>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</si>
  <si>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</si>
  <si>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</si>
  <si>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</si>
  <si>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</si>
  <si>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</si>
  <si>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</si>
  <si>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</si>
  <si>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</si>
  <si>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</si>
  <si>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</si>
  <si>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</si>
  <si>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</si>
  <si>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</si>
  <si>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</si>
  <si>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</si>
  <si>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</si>
  <si>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</si>
  <si>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</si>
  <si>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</si>
  <si>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</si>
  <si>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</si>
  <si>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</si>
  <si>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</si>
  <si>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</si>
  <si>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</si>
  <si>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</si>
  <si>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</si>
  <si>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</si>
  <si>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</si>
  <si>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</si>
  <si>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</si>
  <si>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</si>
  <si>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</si>
  <si>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</si>
  <si>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</si>
  <si>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</si>
  <si>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</si>
  <si>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</si>
  <si>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</si>
  <si>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</si>
  <si>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</si>
  <si>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</si>
  <si>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</si>
  <si>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</si>
  <si>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</si>
  <si>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</si>
  <si>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</si>
  <si>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</si>
  <si>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</si>
  <si>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</si>
  <si>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</si>
  <si>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</si>
  <si>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</si>
  <si>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</si>
  <si>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</si>
  <si>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</si>
  <si>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</si>
  <si>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</si>
  <si>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</si>
  <si>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</si>
  <si>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</si>
  <si>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</si>
  <si>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</si>
  <si>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</si>
  <si>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</si>
  <si>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</si>
  <si>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</si>
  <si>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</si>
  <si>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</si>
  <si>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</si>
  <si>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</si>
  <si>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</si>
  <si>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</si>
  <si>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</si>
  <si>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</si>
  <si>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</si>
  <si>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</si>
  <si>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</si>
  <si>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</si>
  <si>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</si>
  <si>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</si>
  <si>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</si>
  <si>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</si>
  <si>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</si>
  <si>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</si>
  <si>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</si>
  <si>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</si>
  <si>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</si>
  <si>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</si>
  <si>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</si>
  <si>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</si>
  <si>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</si>
  <si>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</si>
  <si>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</si>
  <si>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</si>
  <si>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</si>
  <si>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</si>
  <si>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</si>
  <si>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</si>
  <si>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</si>
  <si>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</si>
  <si>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</si>
  <si>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</si>
  <si>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</si>
  <si>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</si>
  <si>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</si>
  <si>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</si>
  <si>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</si>
  <si>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</si>
  <si>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</si>
  <si>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</si>
  <si>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</si>
  <si>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</si>
  <si>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</si>
  <si>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</si>
  <si>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</si>
  <si>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</si>
  <si>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</si>
  <si>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</si>
  <si>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</si>
  <si>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</si>
  <si>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</si>
  <si>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</si>
  <si>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</si>
  <si>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</si>
  <si>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</si>
  <si>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</si>
  <si>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</si>
  <si>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</si>
  <si>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</si>
  <si>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</si>
  <si>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</si>
  <si>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</si>
  <si>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</si>
  <si>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</si>
  <si>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</si>
  <si>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</si>
  <si>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</si>
  <si>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</si>
  <si>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</si>
  <si>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</si>
  <si>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</si>
  <si>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</si>
  <si>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</si>
  <si>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</si>
  <si>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</si>
  <si>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</si>
  <si>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</si>
  <si>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</si>
  <si>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</si>
  <si>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</si>
  <si>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</si>
  <si>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</si>
  <si>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</si>
  <si>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</si>
  <si>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</si>
  <si>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</si>
  <si>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</si>
  <si>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</si>
  <si>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</si>
  <si>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</si>
  <si>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</si>
  <si>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</si>
  <si>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</si>
  <si>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</si>
  <si>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</si>
  <si>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</si>
  <si>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</si>
  <si>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</si>
  <si>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</si>
  <si>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</si>
  <si>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</si>
  <si>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</si>
  <si>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</si>
  <si>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</si>
  <si>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</si>
  <si>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</si>
  <si>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</si>
  <si>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</si>
  <si>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</si>
  <si>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</si>
  <si>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</si>
  <si>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</si>
  <si>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</si>
  <si>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</si>
  <si>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</si>
  <si>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</si>
  <si>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</si>
  <si>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</si>
  <si>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</si>
  <si>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</si>
  <si>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</si>
  <si>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</si>
  <si>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</si>
  <si>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</si>
  <si>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</si>
  <si>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</si>
  <si>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</si>
  <si>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</si>
  <si>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</si>
  <si>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</si>
  <si>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</si>
  <si>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</si>
  <si>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</si>
  <si>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</si>
  <si>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</si>
  <si>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</si>
  <si>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</si>
  <si>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</si>
  <si>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</si>
  <si>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</si>
  <si>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</si>
  <si>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</si>
  <si>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</si>
  <si>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</si>
  <si>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</si>
  <si>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</si>
  <si>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</si>
  <si>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</si>
  <si>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</si>
  <si>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</si>
  <si>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</si>
  <si>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</si>
  <si>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</si>
  <si>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</si>
  <si>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BEML</t>
  </si>
  <si>
    <t>LEMONTREE</t>
  </si>
  <si>
    <t>PPLPHARMA</t>
  </si>
  <si>
    <t>RAINBOW</t>
  </si>
  <si>
    <t>UCOBANK</t>
  </si>
  <si>
    <t>2750-2780</t>
  </si>
  <si>
    <t>GRSE</t>
  </si>
  <si>
    <t>450-470</t>
  </si>
  <si>
    <t>3600-3660</t>
  </si>
  <si>
    <t>580-590</t>
  </si>
  <si>
    <t>MULTIPLIER SHARE &amp; STOCK ADVISORS PRIVATE LIMITED</t>
  </si>
  <si>
    <t>562-574</t>
  </si>
  <si>
    <t>600-630</t>
  </si>
  <si>
    <t>PVRINOX</t>
  </si>
  <si>
    <t>GRAVITON RESEARCH CAPITAL LLP</t>
  </si>
  <si>
    <t>665-691</t>
  </si>
  <si>
    <t>740-780</t>
  </si>
  <si>
    <t>1900-1920</t>
  </si>
  <si>
    <t>1807-1815</t>
  </si>
  <si>
    <t>Part profit of Rs.5.75/-</t>
  </si>
  <si>
    <t>276-296</t>
  </si>
  <si>
    <t>330-350</t>
  </si>
  <si>
    <t>ATLAS EVENTS PRIVATE LIMITED</t>
  </si>
  <si>
    <t>GRAVITA</t>
  </si>
  <si>
    <t>AHL</t>
  </si>
  <si>
    <t>Abans Holdings Limited</t>
  </si>
  <si>
    <t>1600-1650</t>
  </si>
  <si>
    <t>90-110</t>
  </si>
  <si>
    <t>SAROJ GUPTA</t>
  </si>
  <si>
    <t>HAZOOR</t>
  </si>
  <si>
    <t>PIGL</t>
  </si>
  <si>
    <t>TIMETECHNO</t>
  </si>
  <si>
    <t>Time Technoplast Limited</t>
  </si>
  <si>
    <t>CRONY VYAPAR PVT LTD</t>
  </si>
  <si>
    <t>152-157</t>
  </si>
  <si>
    <t>170-175</t>
  </si>
  <si>
    <t>554-557</t>
  </si>
  <si>
    <t>590-600</t>
  </si>
  <si>
    <t>3290-3330</t>
  </si>
  <si>
    <t>COALINDIA 240 CE JUN</t>
  </si>
  <si>
    <t>3.0-4.0</t>
  </si>
  <si>
    <t>NIFTY 18400 PE 8-JUN</t>
  </si>
  <si>
    <t>BANKNIFTY 44200 CE 8-JUN</t>
  </si>
  <si>
    <t>320-380</t>
  </si>
  <si>
    <t>228.5-230.5</t>
  </si>
  <si>
    <t>240-244</t>
  </si>
  <si>
    <t>CEINSYSTECH</t>
  </si>
  <si>
    <t>ZODIUS TECHNOLOGY FUND</t>
  </si>
  <si>
    <t>ICLORGANIC</t>
  </si>
  <si>
    <t>YELLOWSTONE VENTURES LLP</t>
  </si>
  <si>
    <t>NNM SECURITIES PVT LTD</t>
  </si>
  <si>
    <t>SETU SECURITIES PVT. LTD.</t>
  </si>
  <si>
    <t>VIJAY KUMAR PAHWA</t>
  </si>
  <si>
    <t>NURECA</t>
  </si>
  <si>
    <t>Nureca Limited</t>
  </si>
  <si>
    <t>Retail Research Technical Calls &amp; Fundamental Performance Report for the month of June-2023</t>
  </si>
  <si>
    <t>MINDACORP</t>
  </si>
  <si>
    <t>292-294</t>
  </si>
  <si>
    <t>305-315</t>
  </si>
  <si>
    <t>Profit of Rs.0.65/-</t>
  </si>
  <si>
    <t>Profit of Rs.0.15/-</t>
  </si>
  <si>
    <t>NIFTY 18900 CE 29-JUNE</t>
  </si>
  <si>
    <t>Sell</t>
  </si>
  <si>
    <t>10.0-1</t>
  </si>
  <si>
    <t>Profit of Rs.20/-</t>
  </si>
  <si>
    <t>LT JUNE FUT</t>
  </si>
  <si>
    <t>2300-2320</t>
  </si>
  <si>
    <t>ICICIBANK 930 PE JUN</t>
  </si>
  <si>
    <t>18-22</t>
  </si>
  <si>
    <t>10.0-11</t>
  </si>
  <si>
    <t>Part profit of Rs.97.5/-</t>
  </si>
  <si>
    <t>BP EQUITIES PVT. LTD.</t>
  </si>
  <si>
    <t>MALABAR INDIA FUND LIMITED</t>
  </si>
  <si>
    <t>MMLF</t>
  </si>
  <si>
    <t>SRESTHA FINVEST LIMITED</t>
  </si>
  <si>
    <t>SIDDHA</t>
  </si>
  <si>
    <t>AJIAM CAPITAL PRIVATE LIMITED .</t>
  </si>
  <si>
    <t>TRANSPACT</t>
  </si>
  <si>
    <t>KAILASHBEN ASHOKKUMAR PATEL</t>
  </si>
  <si>
    <t>ANMOL</t>
  </si>
  <si>
    <t>Anmol India Limited</t>
  </si>
  <si>
    <t>SKSE SECURITIES LTD</t>
  </si>
  <si>
    <t>MANSI SHARES &amp; STOCK ADVISORS PVT LTD</t>
  </si>
  <si>
    <t>SETU SECURITIES PVT LTD</t>
  </si>
  <si>
    <t>KSHITIJPOL</t>
  </si>
  <si>
    <t>Kshitij Polyline Limited</t>
  </si>
  <si>
    <t>AUROIMPEX</t>
  </si>
  <si>
    <t>Auro Impex  &amp; Chemicals L</t>
  </si>
  <si>
    <t>RIKHAV SECURITIES LIMITED</t>
  </si>
  <si>
    <t>RITA BHARAT GALA</t>
  </si>
  <si>
    <t>Profit of Rs.31/-</t>
  </si>
  <si>
    <t>Loss of Rs.30.5/-</t>
  </si>
  <si>
    <t>BANKNIFTY 44000 PE 8-JUN</t>
  </si>
  <si>
    <t>125-135</t>
  </si>
  <si>
    <t>200-250</t>
  </si>
  <si>
    <t>IGL 480 CE 29-JUNE</t>
  </si>
  <si>
    <t>7.35-8.35</t>
  </si>
  <si>
    <t>173.5-180.5</t>
  </si>
  <si>
    <t>195-200</t>
  </si>
  <si>
    <t>ADJIA</t>
  </si>
  <si>
    <t>AREXMIS</t>
  </si>
  <si>
    <t>VINOD SOMANI</t>
  </si>
  <si>
    <t>DINESHAPPARAOBILGI</t>
  </si>
  <si>
    <t>MANOJ AGARWAL</t>
  </si>
  <si>
    <t>BALUFORGE</t>
  </si>
  <si>
    <t>ECOTEK GENERAL TRADING L.L.C</t>
  </si>
  <si>
    <t>TANO INVESTMENT OPPORTUNITIES FUND</t>
  </si>
  <si>
    <t>BCCL</t>
  </si>
  <si>
    <t>DIPSINH RANJITSINH SOLANKI</t>
  </si>
  <si>
    <t>BILLWIN</t>
  </si>
  <si>
    <t>KANCHAN KALRA</t>
  </si>
  <si>
    <t>NAMITAKEDIA</t>
  </si>
  <si>
    <t>GAURAV MITTAL</t>
  </si>
  <si>
    <t>BNRSEC</t>
  </si>
  <si>
    <t>ROSHNI SRIVASTAVA</t>
  </si>
  <si>
    <t>NIPA MANTHAN SANGHAVI</t>
  </si>
  <si>
    <t>BONLON</t>
  </si>
  <si>
    <t>KSHITIZ AGGARWAL AND SONS HUF</t>
  </si>
  <si>
    <t>RITA JAIN</t>
  </si>
  <si>
    <t>CHOTHANI</t>
  </si>
  <si>
    <t>CONTPTR</t>
  </si>
  <si>
    <t>ANGEL MUTHA</t>
  </si>
  <si>
    <t>CRESSAN</t>
  </si>
  <si>
    <t>PARAG COMMOSALES</t>
  </si>
  <si>
    <t>DARSHANORNA</t>
  </si>
  <si>
    <t>JR SEAMLESS PRIVATE LIMITED</t>
  </si>
  <si>
    <t>DITCO</t>
  </si>
  <si>
    <t>AYESA KHATUN</t>
  </si>
  <si>
    <t>HARIMOHAN SAMUI</t>
  </si>
  <si>
    <t>MOLLA ASIK IKBAL</t>
  </si>
  <si>
    <t>SEEMA GUPTA</t>
  </si>
  <si>
    <t>EVEXIA</t>
  </si>
  <si>
    <t>MADHUKAR SHETH</t>
  </si>
  <si>
    <t>LTS INVESTMENT FUND LTD</t>
  </si>
  <si>
    <t>GDLLEAS</t>
  </si>
  <si>
    <t>PREM KUMAR JAIN</t>
  </si>
  <si>
    <t>ASHISH JAIN</t>
  </si>
  <si>
    <t>MOHIT JAIN</t>
  </si>
  <si>
    <t>LAJWANTI GANGWANI</t>
  </si>
  <si>
    <t>MANISH GANGWANI HUF</t>
  </si>
  <si>
    <t>NISHA GANGWANI</t>
  </si>
  <si>
    <t>NEENA .</t>
  </si>
  <si>
    <t>DEEPAK KUMAR (HUF)</t>
  </si>
  <si>
    <t>ASHOK KUMAR (HUF)</t>
  </si>
  <si>
    <t>GTV</t>
  </si>
  <si>
    <t>SANJAY VINODCHANDRA BHAGAT</t>
  </si>
  <si>
    <t>JABIR MOHD SILAWAT</t>
  </si>
  <si>
    <t>HCKKVENTURE</t>
  </si>
  <si>
    <t>VIVEK KUMAR BHAUKA</t>
  </si>
  <si>
    <t>HIMTEK</t>
  </si>
  <si>
    <t>HITECHWIND</t>
  </si>
  <si>
    <t>PURSHOTTAM AGARWAL</t>
  </si>
  <si>
    <t>MANSI SHARE &amp; STOCK ADVISORS PRIVATE LIMITED</t>
  </si>
  <si>
    <t>THONTEPU NAGA VENKATASWAMY</t>
  </si>
  <si>
    <t>NAVEEN GUPTA</t>
  </si>
  <si>
    <t>RAJENDER KOHLI</t>
  </si>
  <si>
    <t>BHAGYASHRI ARORA</t>
  </si>
  <si>
    <t>VANDANA JAYESH BHUWAD</t>
  </si>
  <si>
    <t>JOSTS</t>
  </si>
  <si>
    <t>JIGNEY BHACHECH (HUF)</t>
  </si>
  <si>
    <t>KDLL</t>
  </si>
  <si>
    <t>NITIN KHANNA HUF</t>
  </si>
  <si>
    <t>ISHA GUPTA</t>
  </si>
  <si>
    <t>ANKUJ JINDAL</t>
  </si>
  <si>
    <t>KPL</t>
  </si>
  <si>
    <t>AKNM SUPPLIERS PRIVATE LIMITED</t>
  </si>
  <si>
    <t>LAOPALA</t>
  </si>
  <si>
    <t>NIPPON INDIA MUTUAL FUND</t>
  </si>
  <si>
    <t>MAAGHADV</t>
  </si>
  <si>
    <t>CHINTAN RAMESH ABICHANDANI</t>
  </si>
  <si>
    <t>CREATEROI FINANCIAL CONSULTANCY PRIVATE LIMITED.</t>
  </si>
  <si>
    <t>MEGASTAR</t>
  </si>
  <si>
    <t>NEELABEN ROHITKUMAR BHOW</t>
  </si>
  <si>
    <t>VAIDIK GOEL</t>
  </si>
  <si>
    <t>USHA REDDY CHIGARAPALLI</t>
  </si>
  <si>
    <t>ANITHA REDDY DWARAM</t>
  </si>
  <si>
    <t>KAVITHA REDDY GANGAPATNAM</t>
  </si>
  <si>
    <t>PLUTUS WEALTH MANAGEMENT LLP</t>
  </si>
  <si>
    <t>PATINTLOG</t>
  </si>
  <si>
    <t>PATEL HOLDINGS LIMITED</t>
  </si>
  <si>
    <t>ARHAAN NUMAIRE FAMILY BENEFICIARIES TRUST</t>
  </si>
  <si>
    <t>PGCRL</t>
  </si>
  <si>
    <t>PRATIK</t>
  </si>
  <si>
    <t>AMIT JUGRAJ JAIN</t>
  </si>
  <si>
    <t>PRAVEG</t>
  </si>
  <si>
    <t>SUNITA PARAS PATEL</t>
  </si>
  <si>
    <t>PRIMIND</t>
  </si>
  <si>
    <t>ATUL KHOSLA</t>
  </si>
  <si>
    <t>ANISHA FINCAP CONSULTANTS LLP</t>
  </si>
  <si>
    <t>GOPAL AGARWAL</t>
  </si>
  <si>
    <t>AKANKSHA MANTRI</t>
  </si>
  <si>
    <t>ANIL KUMAR BEHL</t>
  </si>
  <si>
    <t>CONVEXITY SOLUTIONS AND ADVISORS PRIVATE LIMITED</t>
  </si>
  <si>
    <t>SHIVALIK SECURITIES PRIVATE LIMITED</t>
  </si>
  <si>
    <t>GALA FINANCE AND INVESTMENT PRIVATE LIMITED</t>
  </si>
  <si>
    <t>SAKET AGRAWAL</t>
  </si>
  <si>
    <t>SHARE INDIA SECURITIES LIMITED</t>
  </si>
  <si>
    <t>RUNIT EXIM PRIVATE LIMITED</t>
  </si>
  <si>
    <t>RIDINGS</t>
  </si>
  <si>
    <t>KOMAL BHAVINKUMAR SHAH</t>
  </si>
  <si>
    <t>SAMBHAVNATH INVESTMENTS AND FINANCES PRIVATE LIMITED</t>
  </si>
  <si>
    <t>RONI</t>
  </si>
  <si>
    <t>SHAILESH SURESH BAJAJ</t>
  </si>
  <si>
    <t>SHASHIJIT</t>
  </si>
  <si>
    <t>AMRISH KIRTILAL SHAH</t>
  </si>
  <si>
    <t>SOFCOM</t>
  </si>
  <si>
    <t>VISAGAR FINANCIAL SERVICES LIMITED</t>
  </si>
  <si>
    <t>STURDY</t>
  </si>
  <si>
    <t>SVJ</t>
  </si>
  <si>
    <t>DUES MANAGER PRIVATE LIMITED</t>
  </si>
  <si>
    <t>SWADPOL</t>
  </si>
  <si>
    <t>PAHARPUR COOLING TOWERS LTD</t>
  </si>
  <si>
    <t>MKJ ENTERPRISES LIMITED</t>
  </si>
  <si>
    <t>SYLPH</t>
  </si>
  <si>
    <t>MULTIPLIER SHARE AND STOCK ADVISORS PRIVATE LTD</t>
  </si>
  <si>
    <t>RAHUL ANANTRAI MEHTA</t>
  </si>
  <si>
    <t>VEL</t>
  </si>
  <si>
    <t>DEVI SINGH</t>
  </si>
  <si>
    <t>VISHALA HITESH LOONIA</t>
  </si>
  <si>
    <t>ASIANENE</t>
  </si>
  <si>
    <t>Asian Energy Services Ltd</t>
  </si>
  <si>
    <t>Lycos Internet Limited</t>
  </si>
  <si>
    <t>GANGAFORGE</t>
  </si>
  <si>
    <t>Ganga Forging Limited</t>
  </si>
  <si>
    <t>SHRI MUKTA SHARES</t>
  </si>
  <si>
    <t>GEEKAYWIRE</t>
  </si>
  <si>
    <t>Geekay Wires Limited</t>
  </si>
  <si>
    <t>IITL</t>
  </si>
  <si>
    <t>Industrial Inv Trust Ltd</t>
  </si>
  <si>
    <t>KAUSHALYA</t>
  </si>
  <si>
    <t>Kaushalya Infrastructure</t>
  </si>
  <si>
    <t>PRITHVI  FINMART  PRIVATE LIMITED</t>
  </si>
  <si>
    <t>KRITIKA</t>
  </si>
  <si>
    <t>Kritika Wires Limited</t>
  </si>
  <si>
    <t>NEELAM JILESH CHHEDA</t>
  </si>
  <si>
    <t>LAMBODHARA</t>
  </si>
  <si>
    <t>Lambodhara Textiles Ltd.</t>
  </si>
  <si>
    <t>SHRI GANESH INVESTMENTS</t>
  </si>
  <si>
    <t>LRRPL</t>
  </si>
  <si>
    <t>Lead Rec And Rub Prod Ltd</t>
  </si>
  <si>
    <t>HEMANT NARESH JAIN HUF</t>
  </si>
  <si>
    <t>PROV</t>
  </si>
  <si>
    <t>Proventus Agrocom Limited</t>
  </si>
  <si>
    <t>B ARUNKUMAR CAPITAL &amp; CREDIT SERVICES PRIVATE LIMI</t>
  </si>
  <si>
    <t>SCAPDVR</t>
  </si>
  <si>
    <t>Stampede Capital Limited</t>
  </si>
  <si>
    <t>JITESH SUKETU SHAH</t>
  </si>
  <si>
    <t>SKYGOLD</t>
  </si>
  <si>
    <t>Sky Gold Limited</t>
  </si>
  <si>
    <t>JANAK NAVINBHAI PANCHAL</t>
  </si>
  <si>
    <t>SMSLIFE</t>
  </si>
  <si>
    <t>SMS Lifesciences (I) Ltd</t>
  </si>
  <si>
    <t>USHA JAWAHARLAL KALRO</t>
  </si>
  <si>
    <t>SOMICONVEY</t>
  </si>
  <si>
    <t>Somi Conveyor Belt. Ltd.</t>
  </si>
  <si>
    <t>INDRA KIRAN VENTURES</t>
  </si>
  <si>
    <t>RAJESH  KOLEKAR</t>
  </si>
  <si>
    <t>TALBROAUTO</t>
  </si>
  <si>
    <t>Talbros Automotive Compon</t>
  </si>
  <si>
    <t>XELPMOC</t>
  </si>
  <si>
    <t>Xelpmoc Design</t>
  </si>
  <si>
    <t>KUNJ ENTERPRISE</t>
  </si>
  <si>
    <t>BRIGHT</t>
  </si>
  <si>
    <t>Bright Solar Limited</t>
  </si>
  <si>
    <t>KIRAN KUMAWAT</t>
  </si>
  <si>
    <t>SYSTEMATIX SHARES AND STOCKS (INDIA) LIMITED</t>
  </si>
  <si>
    <t>SUMANCHEPURI</t>
  </si>
  <si>
    <t>L7 HITECH PRIVATE LIMITED</t>
  </si>
  <si>
    <t>RAMACHANDRA NAIDU CHEREDDI</t>
  </si>
  <si>
    <t>SUULD</t>
  </si>
  <si>
    <t>Suumaya Industries Ltd</t>
  </si>
  <si>
    <t>Vijaya Diagnostic Cen Ltd</t>
  </si>
  <si>
    <t>FIDELITY INVESTMENT TRUST FIDELITY SERIES EMERGING MARKETS F</t>
  </si>
  <si>
    <t>ISHIT DHIREN DESAI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</si>
</sst>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74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0" fillId="11" borderId="20" xfId="0" applyFill="1" applyBorder="1"/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17" borderId="20" xfId="0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0" fontId="32" fillId="19" borderId="21" xfId="0" applyFont="1" applyFill="1" applyBorder="1" applyAlignment="1">
      <alignment horizontal="center" vertical="center"/>
    </xf>
    <xf numFmtId="16" fontId="32" fillId="19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67" fontId="1" fillId="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0" fontId="37" fillId="21" borderId="20" xfId="0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2" borderId="20" xfId="0" applyFont="1" applyFill="1" applyBorder="1"/>
    <xf numFmtId="0" fontId="31" fillId="21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" fontId="37" fillId="26" borderId="20" xfId="0" applyNumberFormat="1" applyFont="1" applyFill="1" applyBorder="1" applyAlignment="1">
      <alignment horizontal="center" vertical="center"/>
    </xf>
    <xf numFmtId="0" fontId="31" fillId="27" borderId="20" xfId="0" applyFont="1" applyFill="1" applyBorder="1"/>
    <xf numFmtId="0" fontId="31" fillId="26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0" fontId="37" fillId="27" borderId="20" xfId="0" applyFont="1" applyFill="1" applyBorder="1" applyAlignment="1">
      <alignment horizontal="center" vertical="center"/>
    </xf>
    <xf numFmtId="2" fontId="37" fillId="27" borderId="20" xfId="0" applyNumberFormat="1" applyFont="1" applyFill="1" applyBorder="1" applyAlignment="1">
      <alignment horizontal="center" vertical="center"/>
    </xf>
    <xf numFmtId="166" fontId="37" fillId="27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D20" sqref="D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45083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F20" sqref="F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45083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3" t="s">
        <v>20</v>
      </c>
      <c r="F9" s="23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3"/>
      <c r="N9" s="24"/>
      <c r="O9" s="24"/>
      <c r="P9" s="24"/>
    </row>
    <row r="10" spans="1:16" ht="59.25" customHeight="1">
      <c r="A10" s="365"/>
      <c r="B10" s="367"/>
      <c r="C10" s="367"/>
      <c r="D10" s="36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18696.650000000001</v>
      </c>
      <c r="F11" s="32">
        <v>18700.75</v>
      </c>
      <c r="G11" s="33">
        <v>18672.5</v>
      </c>
      <c r="H11" s="33">
        <v>18648.349999999999</v>
      </c>
      <c r="I11" s="33">
        <v>18620.099999999999</v>
      </c>
      <c r="J11" s="33">
        <v>18724.900000000001</v>
      </c>
      <c r="K11" s="33">
        <v>18753.150000000001</v>
      </c>
      <c r="L11" s="33">
        <v>18777.300000000003</v>
      </c>
      <c r="M11" s="34">
        <v>18729</v>
      </c>
      <c r="N11" s="34">
        <v>18676.599999999999</v>
      </c>
      <c r="O11" s="35">
        <v>10099050</v>
      </c>
      <c r="P11" s="36">
        <v>7.6579228320844519E-3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44286.15</v>
      </c>
      <c r="F12" s="37">
        <v>44299.94999999999</v>
      </c>
      <c r="G12" s="38">
        <v>44188.89999999998</v>
      </c>
      <c r="H12" s="38">
        <v>44091.649999999987</v>
      </c>
      <c r="I12" s="38">
        <v>43980.599999999977</v>
      </c>
      <c r="J12" s="38">
        <v>44397.199999999983</v>
      </c>
      <c r="K12" s="38">
        <v>44508.249999999985</v>
      </c>
      <c r="L12" s="38">
        <v>44605.499999999985</v>
      </c>
      <c r="M12" s="28">
        <v>44411</v>
      </c>
      <c r="N12" s="28">
        <v>44202.7</v>
      </c>
      <c r="O12" s="39">
        <v>2597770</v>
      </c>
      <c r="P12" s="40">
        <v>3.8528501096388217E-2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19529</v>
      </c>
      <c r="F13" s="37">
        <v>19542.033333333333</v>
      </c>
      <c r="G13" s="38">
        <v>19500.816666666666</v>
      </c>
      <c r="H13" s="38">
        <v>19472.633333333331</v>
      </c>
      <c r="I13" s="38">
        <v>19431.416666666664</v>
      </c>
      <c r="J13" s="38">
        <v>19570.216666666667</v>
      </c>
      <c r="K13" s="38">
        <v>19611.433333333334</v>
      </c>
      <c r="L13" s="38">
        <v>19639.616666666669</v>
      </c>
      <c r="M13" s="28">
        <v>19583.25</v>
      </c>
      <c r="N13" s="28">
        <v>19513.849999999999</v>
      </c>
      <c r="O13" s="39">
        <v>36320</v>
      </c>
      <c r="P13" s="40">
        <v>-0.18418688230008984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7881.55</v>
      </c>
      <c r="F14" s="37">
        <v>7887.55</v>
      </c>
      <c r="G14" s="38">
        <v>7868.1</v>
      </c>
      <c r="H14" s="38">
        <v>7854.6500000000005</v>
      </c>
      <c r="I14" s="38">
        <v>7835.2000000000007</v>
      </c>
      <c r="J14" s="38">
        <v>7901</v>
      </c>
      <c r="K14" s="38">
        <v>7920.4499999999989</v>
      </c>
      <c r="L14" s="38">
        <v>7933.9</v>
      </c>
      <c r="M14" s="28">
        <v>7907</v>
      </c>
      <c r="N14" s="28">
        <v>7874.1</v>
      </c>
      <c r="O14" s="39">
        <v>1125</v>
      </c>
      <c r="P14" s="40">
        <v>7.1428571428571425E-2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520.35</v>
      </c>
      <c r="F15" s="37">
        <v>520.30000000000007</v>
      </c>
      <c r="G15" s="38">
        <v>517.50000000000011</v>
      </c>
      <c r="H15" s="38">
        <v>514.65000000000009</v>
      </c>
      <c r="I15" s="38">
        <v>511.85000000000014</v>
      </c>
      <c r="J15" s="38">
        <v>523.15000000000009</v>
      </c>
      <c r="K15" s="38">
        <v>525.95000000000005</v>
      </c>
      <c r="L15" s="38">
        <v>528.80000000000007</v>
      </c>
      <c r="M15" s="28">
        <v>523.1</v>
      </c>
      <c r="N15" s="28">
        <v>517.45000000000005</v>
      </c>
      <c r="O15" s="39">
        <v>5309200</v>
      </c>
      <c r="P15" s="40">
        <v>-2.6227944682880304E-2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4029.45</v>
      </c>
      <c r="F16" s="37">
        <v>4028.1833333333329</v>
      </c>
      <c r="G16" s="38">
        <v>3992.3666666666659</v>
      </c>
      <c r="H16" s="38">
        <v>3955.2833333333328</v>
      </c>
      <c r="I16" s="38">
        <v>3919.4666666666658</v>
      </c>
      <c r="J16" s="38">
        <v>4065.266666666666</v>
      </c>
      <c r="K16" s="38">
        <v>4101.0833333333321</v>
      </c>
      <c r="L16" s="38">
        <v>4138.1666666666661</v>
      </c>
      <c r="M16" s="28">
        <v>4064</v>
      </c>
      <c r="N16" s="28">
        <v>3991.1</v>
      </c>
      <c r="O16" s="39">
        <v>1432500</v>
      </c>
      <c r="P16" s="40">
        <v>-6.5880721220527043E-3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21960.95</v>
      </c>
      <c r="F17" s="37">
        <v>21988.5</v>
      </c>
      <c r="G17" s="38">
        <v>21819.4</v>
      </c>
      <c r="H17" s="38">
        <v>21677.850000000002</v>
      </c>
      <c r="I17" s="38">
        <v>21508.750000000004</v>
      </c>
      <c r="J17" s="38">
        <v>22130.05</v>
      </c>
      <c r="K17" s="38">
        <v>22299.149999999998</v>
      </c>
      <c r="L17" s="38">
        <v>22440.699999999997</v>
      </c>
      <c r="M17" s="28">
        <v>22157.599999999999</v>
      </c>
      <c r="N17" s="28">
        <v>21846.95</v>
      </c>
      <c r="O17" s="39">
        <v>71320</v>
      </c>
      <c r="P17" s="40">
        <v>6.207674943566591E-3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169.8</v>
      </c>
      <c r="F18" s="37">
        <v>170.91666666666666</v>
      </c>
      <c r="G18" s="38">
        <v>166.88333333333333</v>
      </c>
      <c r="H18" s="38">
        <v>163.96666666666667</v>
      </c>
      <c r="I18" s="38">
        <v>159.93333333333334</v>
      </c>
      <c r="J18" s="38">
        <v>173.83333333333331</v>
      </c>
      <c r="K18" s="38">
        <v>177.86666666666667</v>
      </c>
      <c r="L18" s="38">
        <v>180.7833333333333</v>
      </c>
      <c r="M18" s="28">
        <v>174.95</v>
      </c>
      <c r="N18" s="28">
        <v>168</v>
      </c>
      <c r="O18" s="39">
        <v>30121200</v>
      </c>
      <c r="P18" s="40">
        <v>-9.7638913545180193E-3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207.7</v>
      </c>
      <c r="F19" s="37">
        <v>206.18333333333331</v>
      </c>
      <c r="G19" s="38">
        <v>203.76666666666662</v>
      </c>
      <c r="H19" s="38">
        <v>199.83333333333331</v>
      </c>
      <c r="I19" s="38">
        <v>197.41666666666663</v>
      </c>
      <c r="J19" s="38">
        <v>210.11666666666662</v>
      </c>
      <c r="K19" s="38">
        <v>212.5333333333333</v>
      </c>
      <c r="L19" s="38">
        <v>216.46666666666661</v>
      </c>
      <c r="M19" s="28">
        <v>208.6</v>
      </c>
      <c r="N19" s="28">
        <v>202.25</v>
      </c>
      <c r="O19" s="39">
        <v>28082600</v>
      </c>
      <c r="P19" s="40">
        <v>-2.2268489182583506E-2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1823.85</v>
      </c>
      <c r="F20" s="37">
        <v>1826.7666666666667</v>
      </c>
      <c r="G20" s="38">
        <v>1817.0833333333333</v>
      </c>
      <c r="H20" s="38">
        <v>1810.3166666666666</v>
      </c>
      <c r="I20" s="38">
        <v>1800.6333333333332</v>
      </c>
      <c r="J20" s="38">
        <v>1833.5333333333333</v>
      </c>
      <c r="K20" s="38">
        <v>1843.2166666666667</v>
      </c>
      <c r="L20" s="38">
        <v>1849.9833333333333</v>
      </c>
      <c r="M20" s="28">
        <v>1836.45</v>
      </c>
      <c r="N20" s="28">
        <v>1820</v>
      </c>
      <c r="O20" s="39">
        <v>4699900</v>
      </c>
      <c r="P20" s="40">
        <v>5.4982670831372213E-3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2454.3000000000002</v>
      </c>
      <c r="F21" s="37">
        <v>2477.0833333333335</v>
      </c>
      <c r="G21" s="38">
        <v>2422.2166666666672</v>
      </c>
      <c r="H21" s="38">
        <v>2390.1333333333337</v>
      </c>
      <c r="I21" s="38">
        <v>2335.2666666666673</v>
      </c>
      <c r="J21" s="38">
        <v>2509.166666666667</v>
      </c>
      <c r="K21" s="38">
        <v>2564.0333333333328</v>
      </c>
      <c r="L21" s="38">
        <v>2596.1166666666668</v>
      </c>
      <c r="M21" s="28">
        <v>2531.9499999999998</v>
      </c>
      <c r="N21" s="28">
        <v>2445</v>
      </c>
      <c r="O21" s="39">
        <v>9939300</v>
      </c>
      <c r="P21" s="40">
        <v>1.1674775563381715E-2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741.4</v>
      </c>
      <c r="F22" s="37">
        <v>742.94999999999993</v>
      </c>
      <c r="G22" s="38">
        <v>738.29999999999984</v>
      </c>
      <c r="H22" s="38">
        <v>735.19999999999993</v>
      </c>
      <c r="I22" s="38">
        <v>730.54999999999984</v>
      </c>
      <c r="J22" s="38">
        <v>746.04999999999984</v>
      </c>
      <c r="K22" s="38">
        <v>750.69999999999993</v>
      </c>
      <c r="L22" s="38">
        <v>753.79999999999984</v>
      </c>
      <c r="M22" s="28">
        <v>747.6</v>
      </c>
      <c r="N22" s="28">
        <v>739.85</v>
      </c>
      <c r="O22" s="39">
        <v>35743875</v>
      </c>
      <c r="P22" s="40">
        <v>-3.9276148597707575E-2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3416.75</v>
      </c>
      <c r="F23" s="37">
        <v>3405.8166666666671</v>
      </c>
      <c r="G23" s="38">
        <v>3386.8833333333341</v>
      </c>
      <c r="H23" s="38">
        <v>3357.0166666666669</v>
      </c>
      <c r="I23" s="38">
        <v>3338.0833333333339</v>
      </c>
      <c r="J23" s="38">
        <v>3435.6833333333343</v>
      </c>
      <c r="K23" s="38">
        <v>3454.6166666666677</v>
      </c>
      <c r="L23" s="38">
        <v>3484.4833333333345</v>
      </c>
      <c r="M23" s="28">
        <v>3424.75</v>
      </c>
      <c r="N23" s="28">
        <v>3375.95</v>
      </c>
      <c r="O23" s="39">
        <v>597400</v>
      </c>
      <c r="P23" s="40">
        <v>9.1216216216216221E-3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440.8</v>
      </c>
      <c r="F24" s="37">
        <v>440.98333333333329</v>
      </c>
      <c r="G24" s="38">
        <v>438.46666666666658</v>
      </c>
      <c r="H24" s="38">
        <v>436.13333333333327</v>
      </c>
      <c r="I24" s="38">
        <v>433.61666666666656</v>
      </c>
      <c r="J24" s="38">
        <v>443.31666666666661</v>
      </c>
      <c r="K24" s="38">
        <v>445.83333333333337</v>
      </c>
      <c r="L24" s="38">
        <v>448.16666666666663</v>
      </c>
      <c r="M24" s="28">
        <v>443.5</v>
      </c>
      <c r="N24" s="28">
        <v>438.65</v>
      </c>
      <c r="O24" s="39">
        <v>58606200</v>
      </c>
      <c r="P24" s="40">
        <v>-5.8927699071812407E-3</v>
      </c>
    </row>
    <row r="25" spans="1:16" ht="12.75" customHeight="1">
      <c r="A25" s="28">
        <v>15</v>
      </c>
      <c r="B25" s="203" t="s">
        <v>44</v>
      </c>
      <c r="C25" s="30" t="s">
        <v>53</v>
      </c>
      <c r="D25" s="31">
        <v>45106</v>
      </c>
      <c r="E25" s="37">
        <v>4974.45</v>
      </c>
      <c r="F25" s="37">
        <v>4988.9833333333336</v>
      </c>
      <c r="G25" s="38">
        <v>4949.0166666666673</v>
      </c>
      <c r="H25" s="38">
        <v>4923.5833333333339</v>
      </c>
      <c r="I25" s="38">
        <v>4883.6166666666677</v>
      </c>
      <c r="J25" s="38">
        <v>5014.416666666667</v>
      </c>
      <c r="K25" s="38">
        <v>5054.3833333333341</v>
      </c>
      <c r="L25" s="38">
        <v>5079.8166666666666</v>
      </c>
      <c r="M25" s="28">
        <v>5028.95</v>
      </c>
      <c r="N25" s="28">
        <v>4963.55</v>
      </c>
      <c r="O25" s="39">
        <v>2091125</v>
      </c>
      <c r="P25" s="40">
        <v>-4.6128406887900555E-2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392.5</v>
      </c>
      <c r="F26" s="37">
        <v>392.84999999999997</v>
      </c>
      <c r="G26" s="38">
        <v>390.19999999999993</v>
      </c>
      <c r="H26" s="38">
        <v>387.9</v>
      </c>
      <c r="I26" s="38">
        <v>385.24999999999994</v>
      </c>
      <c r="J26" s="38">
        <v>395.14999999999992</v>
      </c>
      <c r="K26" s="38">
        <v>397.7999999999999</v>
      </c>
      <c r="L26" s="38">
        <v>400.09999999999991</v>
      </c>
      <c r="M26" s="28">
        <v>395.5</v>
      </c>
      <c r="N26" s="28">
        <v>390.55</v>
      </c>
      <c r="O26" s="39">
        <v>12998100</v>
      </c>
      <c r="P26" s="40">
        <v>1.7340238601683158E-3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150.1</v>
      </c>
      <c r="F27" s="37">
        <v>149.41666666666666</v>
      </c>
      <c r="G27" s="38">
        <v>148.08333333333331</v>
      </c>
      <c r="H27" s="38">
        <v>146.06666666666666</v>
      </c>
      <c r="I27" s="38">
        <v>144.73333333333332</v>
      </c>
      <c r="J27" s="38">
        <v>151.43333333333331</v>
      </c>
      <c r="K27" s="38">
        <v>152.76666666666662</v>
      </c>
      <c r="L27" s="38">
        <v>154.7833333333333</v>
      </c>
      <c r="M27" s="28">
        <v>150.75</v>
      </c>
      <c r="N27" s="28">
        <v>147.4</v>
      </c>
      <c r="O27" s="39">
        <v>66285000</v>
      </c>
      <c r="P27" s="40">
        <v>-5.9320229901369474E-2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3200</v>
      </c>
      <c r="F28" s="37">
        <v>3210.9833333333336</v>
      </c>
      <c r="G28" s="38">
        <v>3185.5666666666671</v>
      </c>
      <c r="H28" s="38">
        <v>3171.1333333333337</v>
      </c>
      <c r="I28" s="38">
        <v>3145.7166666666672</v>
      </c>
      <c r="J28" s="38">
        <v>3225.416666666667</v>
      </c>
      <c r="K28" s="38">
        <v>3250.833333333333</v>
      </c>
      <c r="L28" s="38">
        <v>3265.2666666666669</v>
      </c>
      <c r="M28" s="28">
        <v>3236.4</v>
      </c>
      <c r="N28" s="28">
        <v>3196.55</v>
      </c>
      <c r="O28" s="39">
        <v>5254600</v>
      </c>
      <c r="P28" s="40">
        <v>5.934604487326748E-3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1891.55</v>
      </c>
      <c r="F29" s="37">
        <v>1885.2333333333333</v>
      </c>
      <c r="G29" s="38">
        <v>1868.8666666666668</v>
      </c>
      <c r="H29" s="38">
        <v>1846.1833333333334</v>
      </c>
      <c r="I29" s="38">
        <v>1829.8166666666668</v>
      </c>
      <c r="J29" s="38">
        <v>1907.9166666666667</v>
      </c>
      <c r="K29" s="38">
        <v>1924.2833333333331</v>
      </c>
      <c r="L29" s="38">
        <v>1946.9666666666667</v>
      </c>
      <c r="M29" s="28">
        <v>1901.6</v>
      </c>
      <c r="N29" s="28">
        <v>1862.55</v>
      </c>
      <c r="O29" s="39">
        <v>1620305</v>
      </c>
      <c r="P29" s="40">
        <v>3.4684790250761662E-2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6802.85</v>
      </c>
      <c r="F30" s="37">
        <v>6800.3</v>
      </c>
      <c r="G30" s="38">
        <v>6773.7000000000007</v>
      </c>
      <c r="H30" s="38">
        <v>6744.55</v>
      </c>
      <c r="I30" s="38">
        <v>6717.9500000000007</v>
      </c>
      <c r="J30" s="38">
        <v>6829.4500000000007</v>
      </c>
      <c r="K30" s="38">
        <v>6856.0500000000011</v>
      </c>
      <c r="L30" s="38">
        <v>6885.2000000000007</v>
      </c>
      <c r="M30" s="28">
        <v>6826.9</v>
      </c>
      <c r="N30" s="28">
        <v>6771.15</v>
      </c>
      <c r="O30" s="39">
        <v>193500</v>
      </c>
      <c r="P30" s="40">
        <v>-2.2727272727272728E-2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751.1</v>
      </c>
      <c r="F31" s="37">
        <v>757.95000000000016</v>
      </c>
      <c r="G31" s="38">
        <v>742.85000000000036</v>
      </c>
      <c r="H31" s="38">
        <v>734.60000000000025</v>
      </c>
      <c r="I31" s="38">
        <v>719.50000000000045</v>
      </c>
      <c r="J31" s="38">
        <v>766.20000000000027</v>
      </c>
      <c r="K31" s="38">
        <v>781.3</v>
      </c>
      <c r="L31" s="38">
        <v>789.55000000000018</v>
      </c>
      <c r="M31" s="28">
        <v>773.05</v>
      </c>
      <c r="N31" s="28">
        <v>749.7</v>
      </c>
      <c r="O31" s="39">
        <v>12786000</v>
      </c>
      <c r="P31" s="40">
        <v>-5.0709035563145002E-2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663.85</v>
      </c>
      <c r="F32" s="37">
        <v>664.58333333333337</v>
      </c>
      <c r="G32" s="38">
        <v>660.06666666666672</v>
      </c>
      <c r="H32" s="38">
        <v>656.2833333333333</v>
      </c>
      <c r="I32" s="38">
        <v>651.76666666666665</v>
      </c>
      <c r="J32" s="38">
        <v>668.36666666666679</v>
      </c>
      <c r="K32" s="38">
        <v>672.88333333333344</v>
      </c>
      <c r="L32" s="38">
        <v>676.66666666666686</v>
      </c>
      <c r="M32" s="28">
        <v>669.1</v>
      </c>
      <c r="N32" s="28">
        <v>660.8</v>
      </c>
      <c r="O32" s="39">
        <v>9199800</v>
      </c>
      <c r="P32" s="40">
        <v>-1.2430761303619735E-2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955.15</v>
      </c>
      <c r="F33" s="37">
        <v>948.7833333333333</v>
      </c>
      <c r="G33" s="38">
        <v>939.91666666666663</v>
      </c>
      <c r="H33" s="38">
        <v>924.68333333333328</v>
      </c>
      <c r="I33" s="38">
        <v>915.81666666666661</v>
      </c>
      <c r="J33" s="38">
        <v>964.01666666666665</v>
      </c>
      <c r="K33" s="38">
        <v>972.88333333333344</v>
      </c>
      <c r="L33" s="38">
        <v>988.11666666666667</v>
      </c>
      <c r="M33" s="28">
        <v>957.65</v>
      </c>
      <c r="N33" s="28">
        <v>933.55</v>
      </c>
      <c r="O33" s="39">
        <v>47835675</v>
      </c>
      <c r="P33" s="40">
        <v>1.8786641911718117E-2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4719.3</v>
      </c>
      <c r="F34" s="37">
        <v>4705.7</v>
      </c>
      <c r="G34" s="38">
        <v>4688.8999999999996</v>
      </c>
      <c r="H34" s="38">
        <v>4658.5</v>
      </c>
      <c r="I34" s="38">
        <v>4641.7</v>
      </c>
      <c r="J34" s="38">
        <v>4736.0999999999995</v>
      </c>
      <c r="K34" s="38">
        <v>4752.9000000000005</v>
      </c>
      <c r="L34" s="38">
        <v>4783.2999999999993</v>
      </c>
      <c r="M34" s="28">
        <v>4722.5</v>
      </c>
      <c r="N34" s="28">
        <v>4675.3</v>
      </c>
      <c r="O34" s="39">
        <v>2754500</v>
      </c>
      <c r="P34" s="40">
        <v>3.3195798949737433E-2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1468.95</v>
      </c>
      <c r="F35" s="37">
        <v>1470.8166666666666</v>
      </c>
      <c r="G35" s="38">
        <v>1463.6333333333332</v>
      </c>
      <c r="H35" s="38">
        <v>1458.3166666666666</v>
      </c>
      <c r="I35" s="38">
        <v>1451.1333333333332</v>
      </c>
      <c r="J35" s="38">
        <v>1476.1333333333332</v>
      </c>
      <c r="K35" s="38">
        <v>1483.3166666666666</v>
      </c>
      <c r="L35" s="38">
        <v>1488.6333333333332</v>
      </c>
      <c r="M35" s="28">
        <v>1478</v>
      </c>
      <c r="N35" s="28">
        <v>1465.5</v>
      </c>
      <c r="O35" s="39">
        <v>9062500</v>
      </c>
      <c r="P35" s="40">
        <v>9.2432763516899601E-3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7085.5</v>
      </c>
      <c r="F36" s="37">
        <v>7091.6166666666659</v>
      </c>
      <c r="G36" s="38">
        <v>7057.4333333333316</v>
      </c>
      <c r="H36" s="38">
        <v>7029.3666666666659</v>
      </c>
      <c r="I36" s="38">
        <v>6995.1833333333316</v>
      </c>
      <c r="J36" s="38">
        <v>7119.6833333333316</v>
      </c>
      <c r="K36" s="38">
        <v>7153.8666666666659</v>
      </c>
      <c r="L36" s="38">
        <v>7181.9333333333316</v>
      </c>
      <c r="M36" s="28">
        <v>7125.8</v>
      </c>
      <c r="N36" s="28">
        <v>7063.55</v>
      </c>
      <c r="O36" s="39">
        <v>3868250</v>
      </c>
      <c r="P36" s="40">
        <v>-4.7277522271893992E-3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2295.25</v>
      </c>
      <c r="F37" s="37">
        <v>2291.5499999999997</v>
      </c>
      <c r="G37" s="38">
        <v>2279.6999999999994</v>
      </c>
      <c r="H37" s="38">
        <v>2264.1499999999996</v>
      </c>
      <c r="I37" s="38">
        <v>2252.2999999999993</v>
      </c>
      <c r="J37" s="38">
        <v>2307.0999999999995</v>
      </c>
      <c r="K37" s="38">
        <v>2318.9499999999998</v>
      </c>
      <c r="L37" s="38">
        <v>2334.4999999999995</v>
      </c>
      <c r="M37" s="28">
        <v>2303.4</v>
      </c>
      <c r="N37" s="28">
        <v>2276</v>
      </c>
      <c r="O37" s="39">
        <v>1811100</v>
      </c>
      <c r="P37" s="40">
        <v>1.873101586230172E-2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393.4</v>
      </c>
      <c r="F38" s="37">
        <v>394.13333333333338</v>
      </c>
      <c r="G38" s="38">
        <v>390.16666666666674</v>
      </c>
      <c r="H38" s="38">
        <v>386.93333333333334</v>
      </c>
      <c r="I38" s="38">
        <v>382.9666666666667</v>
      </c>
      <c r="J38" s="38">
        <v>397.36666666666679</v>
      </c>
      <c r="K38" s="38">
        <v>401.33333333333337</v>
      </c>
      <c r="L38" s="38">
        <v>404.56666666666683</v>
      </c>
      <c r="M38" s="28">
        <v>398.1</v>
      </c>
      <c r="N38" s="28">
        <v>390.9</v>
      </c>
      <c r="O38" s="39">
        <v>6721600</v>
      </c>
      <c r="P38" s="40">
        <v>-1.6619850187265917E-2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264.60000000000002</v>
      </c>
      <c r="F39" s="37">
        <v>265.36666666666667</v>
      </c>
      <c r="G39" s="38">
        <v>262.23333333333335</v>
      </c>
      <c r="H39" s="38">
        <v>259.86666666666667</v>
      </c>
      <c r="I39" s="38">
        <v>256.73333333333335</v>
      </c>
      <c r="J39" s="38">
        <v>267.73333333333335</v>
      </c>
      <c r="K39" s="38">
        <v>270.86666666666667</v>
      </c>
      <c r="L39" s="38">
        <v>273.23333333333335</v>
      </c>
      <c r="M39" s="28">
        <v>268.5</v>
      </c>
      <c r="N39" s="28">
        <v>263</v>
      </c>
      <c r="O39" s="39">
        <v>33240300</v>
      </c>
      <c r="P39" s="40">
        <v>-1.7982805991314368E-2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186.95</v>
      </c>
      <c r="F40" s="37">
        <v>187.43333333333331</v>
      </c>
      <c r="G40" s="38">
        <v>186.16666666666663</v>
      </c>
      <c r="H40" s="38">
        <v>185.38333333333333</v>
      </c>
      <c r="I40" s="38">
        <v>184.11666666666665</v>
      </c>
      <c r="J40" s="38">
        <v>188.21666666666661</v>
      </c>
      <c r="K40" s="38">
        <v>189.48333333333332</v>
      </c>
      <c r="L40" s="38">
        <v>190.26666666666659</v>
      </c>
      <c r="M40" s="28">
        <v>188.7</v>
      </c>
      <c r="N40" s="28">
        <v>186.65</v>
      </c>
      <c r="O40" s="39">
        <v>94120650</v>
      </c>
      <c r="P40" s="40">
        <v>1.482275766368109E-2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1585.6</v>
      </c>
      <c r="F41" s="37">
        <v>1582.5333333333335</v>
      </c>
      <c r="G41" s="38">
        <v>1573.0666666666671</v>
      </c>
      <c r="H41" s="38">
        <v>1560.5333333333335</v>
      </c>
      <c r="I41" s="38">
        <v>1551.0666666666671</v>
      </c>
      <c r="J41" s="38">
        <v>1595.0666666666671</v>
      </c>
      <c r="K41" s="38">
        <v>1604.5333333333338</v>
      </c>
      <c r="L41" s="38">
        <v>1617.0666666666671</v>
      </c>
      <c r="M41" s="28">
        <v>1592</v>
      </c>
      <c r="N41" s="28">
        <v>1570</v>
      </c>
      <c r="O41" s="39">
        <v>1668425</v>
      </c>
      <c r="P41" s="40">
        <v>-4.5345385659521786E-3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116.55</v>
      </c>
      <c r="F42" s="37">
        <v>116.7</v>
      </c>
      <c r="G42" s="38">
        <v>114</v>
      </c>
      <c r="H42" s="38">
        <v>111.45</v>
      </c>
      <c r="I42" s="38">
        <v>108.75</v>
      </c>
      <c r="J42" s="38">
        <v>119.25</v>
      </c>
      <c r="K42" s="38">
        <v>121.95000000000002</v>
      </c>
      <c r="L42" s="38">
        <v>124.5</v>
      </c>
      <c r="M42" s="28">
        <v>119.4</v>
      </c>
      <c r="N42" s="28">
        <v>114.15</v>
      </c>
      <c r="O42" s="39">
        <v>78432000</v>
      </c>
      <c r="P42" s="40">
        <v>6.7245792290390127E-2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649.1</v>
      </c>
      <c r="F43" s="37">
        <v>649.20000000000005</v>
      </c>
      <c r="G43" s="38">
        <v>645.70000000000005</v>
      </c>
      <c r="H43" s="38">
        <v>642.29999999999995</v>
      </c>
      <c r="I43" s="38">
        <v>638.79999999999995</v>
      </c>
      <c r="J43" s="38">
        <v>652.60000000000014</v>
      </c>
      <c r="K43" s="38">
        <v>656.10000000000014</v>
      </c>
      <c r="L43" s="38">
        <v>659.50000000000023</v>
      </c>
      <c r="M43" s="28">
        <v>652.70000000000005</v>
      </c>
      <c r="N43" s="28">
        <v>645.79999999999995</v>
      </c>
      <c r="O43" s="39">
        <v>9328000</v>
      </c>
      <c r="P43" s="40">
        <v>6.2893081761006293E-3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801.9</v>
      </c>
      <c r="F44" s="37">
        <v>803.01666666666654</v>
      </c>
      <c r="G44" s="38">
        <v>796.23333333333312</v>
      </c>
      <c r="H44" s="38">
        <v>790.56666666666661</v>
      </c>
      <c r="I44" s="38">
        <v>783.78333333333319</v>
      </c>
      <c r="J44" s="38">
        <v>808.68333333333305</v>
      </c>
      <c r="K44" s="38">
        <v>815.46666666666658</v>
      </c>
      <c r="L44" s="38">
        <v>821.13333333333298</v>
      </c>
      <c r="M44" s="28">
        <v>809.8</v>
      </c>
      <c r="N44" s="28">
        <v>797.35</v>
      </c>
      <c r="O44" s="39">
        <v>9070000</v>
      </c>
      <c r="P44" s="40">
        <v>3.3147283289668525E-2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835.2</v>
      </c>
      <c r="F45" s="37">
        <v>835.98333333333323</v>
      </c>
      <c r="G45" s="38">
        <v>831.31666666666649</v>
      </c>
      <c r="H45" s="38">
        <v>827.43333333333328</v>
      </c>
      <c r="I45" s="38">
        <v>822.76666666666654</v>
      </c>
      <c r="J45" s="38">
        <v>839.86666666666645</v>
      </c>
      <c r="K45" s="38">
        <v>844.53333333333319</v>
      </c>
      <c r="L45" s="38">
        <v>848.4166666666664</v>
      </c>
      <c r="M45" s="28">
        <v>840.65</v>
      </c>
      <c r="N45" s="28">
        <v>832.1</v>
      </c>
      <c r="O45" s="39">
        <v>40807250</v>
      </c>
      <c r="P45" s="40">
        <v>2.5439947719740467E-3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86.05</v>
      </c>
      <c r="F46" s="37">
        <v>85.5</v>
      </c>
      <c r="G46" s="38">
        <v>84.4</v>
      </c>
      <c r="H46" s="38">
        <v>82.75</v>
      </c>
      <c r="I46" s="38">
        <v>81.650000000000006</v>
      </c>
      <c r="J46" s="38">
        <v>87.15</v>
      </c>
      <c r="K46" s="38">
        <v>88.25</v>
      </c>
      <c r="L46" s="38">
        <v>89.9</v>
      </c>
      <c r="M46" s="28">
        <v>86.6</v>
      </c>
      <c r="N46" s="28">
        <v>83.85</v>
      </c>
      <c r="O46" s="39">
        <v>103267500</v>
      </c>
      <c r="P46" s="40">
        <v>-3.5973338561066458E-2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243.3</v>
      </c>
      <c r="F47" s="37">
        <v>243.70000000000002</v>
      </c>
      <c r="G47" s="38">
        <v>241.35000000000002</v>
      </c>
      <c r="H47" s="38">
        <v>239.4</v>
      </c>
      <c r="I47" s="38">
        <v>237.05</v>
      </c>
      <c r="J47" s="38">
        <v>245.65000000000003</v>
      </c>
      <c r="K47" s="38">
        <v>248</v>
      </c>
      <c r="L47" s="38">
        <v>249.95000000000005</v>
      </c>
      <c r="M47" s="28">
        <v>246.05</v>
      </c>
      <c r="N47" s="28">
        <v>241.75</v>
      </c>
      <c r="O47" s="39">
        <v>27180800</v>
      </c>
      <c r="P47" s="40">
        <v>-9.2626626479453062E-4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18951.900000000001</v>
      </c>
      <c r="F48" s="37">
        <v>18954.3</v>
      </c>
      <c r="G48" s="38">
        <v>18830.3</v>
      </c>
      <c r="H48" s="38">
        <v>18708.7</v>
      </c>
      <c r="I48" s="38">
        <v>18584.7</v>
      </c>
      <c r="J48" s="38">
        <v>19075.899999999998</v>
      </c>
      <c r="K48" s="38">
        <v>19199.899999999998</v>
      </c>
      <c r="L48" s="38">
        <v>19321.499999999996</v>
      </c>
      <c r="M48" s="28">
        <v>19078.3</v>
      </c>
      <c r="N48" s="28">
        <v>18832.7</v>
      </c>
      <c r="O48" s="39">
        <v>131200</v>
      </c>
      <c r="P48" s="40">
        <v>-4.5123726346433773E-2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359.5</v>
      </c>
      <c r="F49" s="37">
        <v>360.16666666666669</v>
      </c>
      <c r="G49" s="38">
        <v>356.33333333333337</v>
      </c>
      <c r="H49" s="38">
        <v>353.16666666666669</v>
      </c>
      <c r="I49" s="38">
        <v>349.33333333333337</v>
      </c>
      <c r="J49" s="38">
        <v>363.33333333333337</v>
      </c>
      <c r="K49" s="38">
        <v>367.16666666666674</v>
      </c>
      <c r="L49" s="38">
        <v>370.33333333333337</v>
      </c>
      <c r="M49" s="28">
        <v>364</v>
      </c>
      <c r="N49" s="28">
        <v>357</v>
      </c>
      <c r="O49" s="39">
        <v>21069000</v>
      </c>
      <c r="P49" s="40">
        <v>1.7089635136289841E-4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4702.75</v>
      </c>
      <c r="F50" s="37">
        <v>4708.3</v>
      </c>
      <c r="G50" s="38">
        <v>4681.6000000000004</v>
      </c>
      <c r="H50" s="38">
        <v>4660.45</v>
      </c>
      <c r="I50" s="38">
        <v>4633.75</v>
      </c>
      <c r="J50" s="38">
        <v>4729.4500000000007</v>
      </c>
      <c r="K50" s="38">
        <v>4756.1499999999996</v>
      </c>
      <c r="L50" s="38">
        <v>4777.3000000000011</v>
      </c>
      <c r="M50" s="28">
        <v>4735</v>
      </c>
      <c r="N50" s="28">
        <v>4687.1499999999996</v>
      </c>
      <c r="O50" s="39">
        <v>1304400</v>
      </c>
      <c r="P50" s="40">
        <v>-2.4472315692872439E-3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347.9</v>
      </c>
      <c r="F51" s="37">
        <v>349.9666666666667</v>
      </c>
      <c r="G51" s="38">
        <v>344.38333333333338</v>
      </c>
      <c r="H51" s="38">
        <v>340.86666666666667</v>
      </c>
      <c r="I51" s="38">
        <v>335.28333333333336</v>
      </c>
      <c r="J51" s="38">
        <v>353.48333333333341</v>
      </c>
      <c r="K51" s="38">
        <v>359.06666666666666</v>
      </c>
      <c r="L51" s="38">
        <v>362.58333333333343</v>
      </c>
      <c r="M51" s="28">
        <v>355.55</v>
      </c>
      <c r="N51" s="28">
        <v>346.45</v>
      </c>
      <c r="O51" s="39">
        <v>9428000</v>
      </c>
      <c r="P51" s="40">
        <v>-1.2361198407710036E-2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314.2</v>
      </c>
      <c r="F52" s="37">
        <v>315.18333333333334</v>
      </c>
      <c r="G52" s="38">
        <v>312.61666666666667</v>
      </c>
      <c r="H52" s="38">
        <v>311.03333333333336</v>
      </c>
      <c r="I52" s="38">
        <v>308.4666666666667</v>
      </c>
      <c r="J52" s="38">
        <v>316.76666666666665</v>
      </c>
      <c r="K52" s="38">
        <v>319.33333333333337</v>
      </c>
      <c r="L52" s="38">
        <v>320.91666666666663</v>
      </c>
      <c r="M52" s="28">
        <v>317.75</v>
      </c>
      <c r="N52" s="28">
        <v>313.60000000000002</v>
      </c>
      <c r="O52" s="39">
        <v>42120000</v>
      </c>
      <c r="P52" s="40">
        <v>-2.563445270443476E-4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718.25</v>
      </c>
      <c r="F53" s="37">
        <v>722.56666666666661</v>
      </c>
      <c r="G53" s="38">
        <v>710.63333333333321</v>
      </c>
      <c r="H53" s="38">
        <v>703.01666666666665</v>
      </c>
      <c r="I53" s="38">
        <v>691.08333333333326</v>
      </c>
      <c r="J53" s="38">
        <v>730.18333333333317</v>
      </c>
      <c r="K53" s="38">
        <v>742.11666666666656</v>
      </c>
      <c r="L53" s="38">
        <v>749.73333333333312</v>
      </c>
      <c r="M53" s="28">
        <v>734.5</v>
      </c>
      <c r="N53" s="28">
        <v>714.95</v>
      </c>
      <c r="O53" s="39">
        <v>3380325</v>
      </c>
      <c r="P53" s="40">
        <v>-3.7746322509020262E-2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283.64999999999998</v>
      </c>
      <c r="F54" s="37">
        <v>283.8</v>
      </c>
      <c r="G54" s="38">
        <v>281.20000000000005</v>
      </c>
      <c r="H54" s="38">
        <v>278.75000000000006</v>
      </c>
      <c r="I54" s="38">
        <v>276.15000000000009</v>
      </c>
      <c r="J54" s="38">
        <v>286.25</v>
      </c>
      <c r="K54" s="38">
        <v>288.85000000000002</v>
      </c>
      <c r="L54" s="38">
        <v>291.29999999999995</v>
      </c>
      <c r="M54" s="28">
        <v>286.39999999999998</v>
      </c>
      <c r="N54" s="28">
        <v>281.35000000000002</v>
      </c>
      <c r="O54" s="39">
        <v>7100100</v>
      </c>
      <c r="P54" s="40">
        <v>-2.7862971685196341E-2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1055.8499999999999</v>
      </c>
      <c r="F55" s="37">
        <v>1053.25</v>
      </c>
      <c r="G55" s="38">
        <v>1047.0999999999999</v>
      </c>
      <c r="H55" s="38">
        <v>1038.3499999999999</v>
      </c>
      <c r="I55" s="38">
        <v>1032.1999999999998</v>
      </c>
      <c r="J55" s="38">
        <v>1062</v>
      </c>
      <c r="K55" s="38">
        <v>1068.1500000000001</v>
      </c>
      <c r="L55" s="38">
        <v>1076.9000000000001</v>
      </c>
      <c r="M55" s="28">
        <v>1059.4000000000001</v>
      </c>
      <c r="N55" s="28">
        <v>1044.5</v>
      </c>
      <c r="O55" s="39">
        <v>11520000</v>
      </c>
      <c r="P55" s="40">
        <v>1.8455077909161233E-2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977.45</v>
      </c>
      <c r="F56" s="37">
        <v>972.91666666666663</v>
      </c>
      <c r="G56" s="38">
        <v>966.33333333333326</v>
      </c>
      <c r="H56" s="38">
        <v>955.21666666666658</v>
      </c>
      <c r="I56" s="38">
        <v>948.63333333333321</v>
      </c>
      <c r="J56" s="38">
        <v>984.0333333333333</v>
      </c>
      <c r="K56" s="38">
        <v>990.61666666666656</v>
      </c>
      <c r="L56" s="38">
        <v>1001.7333333333333</v>
      </c>
      <c r="M56" s="28">
        <v>979.5</v>
      </c>
      <c r="N56" s="28">
        <v>961.8</v>
      </c>
      <c r="O56" s="39">
        <v>9865050</v>
      </c>
      <c r="P56" s="40">
        <v>8.0366631243358137E-3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231.45</v>
      </c>
      <c r="F57" s="37">
        <v>231.85</v>
      </c>
      <c r="G57" s="38">
        <v>230.79999999999998</v>
      </c>
      <c r="H57" s="38">
        <v>230.14999999999998</v>
      </c>
      <c r="I57" s="38">
        <v>229.09999999999997</v>
      </c>
      <c r="J57" s="38">
        <v>232.5</v>
      </c>
      <c r="K57" s="38">
        <v>233.55</v>
      </c>
      <c r="L57" s="38">
        <v>234.20000000000002</v>
      </c>
      <c r="M57" s="28">
        <v>232.9</v>
      </c>
      <c r="N57" s="28">
        <v>231.2</v>
      </c>
      <c r="O57" s="39">
        <v>68955600</v>
      </c>
      <c r="P57" s="40">
        <v>4.0976087089474649E-3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4599.1000000000004</v>
      </c>
      <c r="F58" s="37">
        <v>4609.3</v>
      </c>
      <c r="G58" s="38">
        <v>4578.6000000000004</v>
      </c>
      <c r="H58" s="38">
        <v>4558.1000000000004</v>
      </c>
      <c r="I58" s="38">
        <v>4527.4000000000005</v>
      </c>
      <c r="J58" s="38">
        <v>4629.8</v>
      </c>
      <c r="K58" s="38">
        <v>4660.4999999999991</v>
      </c>
      <c r="L58" s="38">
        <v>4681</v>
      </c>
      <c r="M58" s="28">
        <v>4640</v>
      </c>
      <c r="N58" s="28">
        <v>4588.8</v>
      </c>
      <c r="O58" s="39">
        <v>773100</v>
      </c>
      <c r="P58" s="40">
        <v>-1.3563262933540012E-3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1619.6</v>
      </c>
      <c r="F59" s="37">
        <v>1621.0833333333333</v>
      </c>
      <c r="G59" s="38">
        <v>1609.9166666666665</v>
      </c>
      <c r="H59" s="38">
        <v>1600.2333333333333</v>
      </c>
      <c r="I59" s="38">
        <v>1589.0666666666666</v>
      </c>
      <c r="J59" s="38">
        <v>1630.7666666666664</v>
      </c>
      <c r="K59" s="38">
        <v>1641.9333333333329</v>
      </c>
      <c r="L59" s="38">
        <v>1651.6166666666663</v>
      </c>
      <c r="M59" s="28">
        <v>1632.25</v>
      </c>
      <c r="N59" s="28">
        <v>1611.4</v>
      </c>
      <c r="O59" s="39">
        <v>2585100</v>
      </c>
      <c r="P59" s="40">
        <v>-3.2486245742729895E-2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674.7</v>
      </c>
      <c r="F60" s="37">
        <v>675.9</v>
      </c>
      <c r="G60" s="38">
        <v>667.8</v>
      </c>
      <c r="H60" s="38">
        <v>660.9</v>
      </c>
      <c r="I60" s="38">
        <v>652.79999999999995</v>
      </c>
      <c r="J60" s="38">
        <v>682.8</v>
      </c>
      <c r="K60" s="38">
        <v>690.90000000000009</v>
      </c>
      <c r="L60" s="38">
        <v>697.8</v>
      </c>
      <c r="M60" s="28">
        <v>684</v>
      </c>
      <c r="N60" s="28">
        <v>669</v>
      </c>
      <c r="O60" s="39">
        <v>5719000</v>
      </c>
      <c r="P60" s="40">
        <v>9.1759308275983758E-3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965.15</v>
      </c>
      <c r="F61" s="37">
        <v>963.66666666666663</v>
      </c>
      <c r="G61" s="38">
        <v>955.33333333333326</v>
      </c>
      <c r="H61" s="38">
        <v>945.51666666666665</v>
      </c>
      <c r="I61" s="38">
        <v>937.18333333333328</v>
      </c>
      <c r="J61" s="38">
        <v>973.48333333333323</v>
      </c>
      <c r="K61" s="38">
        <v>981.81666666666649</v>
      </c>
      <c r="L61" s="38">
        <v>991.63333333333321</v>
      </c>
      <c r="M61" s="28">
        <v>972</v>
      </c>
      <c r="N61" s="28">
        <v>953.85</v>
      </c>
      <c r="O61" s="39">
        <v>1418200</v>
      </c>
      <c r="P61" s="40">
        <v>2.014098690835851E-2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280.95</v>
      </c>
      <c r="F62" s="37">
        <v>279.7</v>
      </c>
      <c r="G62" s="38">
        <v>274.84999999999997</v>
      </c>
      <c r="H62" s="38">
        <v>268.75</v>
      </c>
      <c r="I62" s="38">
        <v>263.89999999999998</v>
      </c>
      <c r="J62" s="38">
        <v>285.79999999999995</v>
      </c>
      <c r="K62" s="38">
        <v>290.64999999999998</v>
      </c>
      <c r="L62" s="38">
        <v>296.74999999999994</v>
      </c>
      <c r="M62" s="28">
        <v>284.55</v>
      </c>
      <c r="N62" s="28">
        <v>273.60000000000002</v>
      </c>
      <c r="O62" s="39">
        <v>18398400</v>
      </c>
      <c r="P62" s="40">
        <v>-2.9036445964345649E-2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126.25</v>
      </c>
      <c r="F63" s="37">
        <v>125.85000000000001</v>
      </c>
      <c r="G63" s="38">
        <v>124.90000000000002</v>
      </c>
      <c r="H63" s="38">
        <v>123.55000000000001</v>
      </c>
      <c r="I63" s="38">
        <v>122.60000000000002</v>
      </c>
      <c r="J63" s="38">
        <v>127.20000000000002</v>
      </c>
      <c r="K63" s="38">
        <v>128.15</v>
      </c>
      <c r="L63" s="38">
        <v>129.5</v>
      </c>
      <c r="M63" s="28">
        <v>126.8</v>
      </c>
      <c r="N63" s="28">
        <v>124.5</v>
      </c>
      <c r="O63" s="39">
        <v>33500000</v>
      </c>
      <c r="P63" s="40">
        <v>-2.9266879165459288E-2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1782</v>
      </c>
      <c r="F64" s="37">
        <v>1781.2</v>
      </c>
      <c r="G64" s="38">
        <v>1766.4</v>
      </c>
      <c r="H64" s="38">
        <v>1750.8</v>
      </c>
      <c r="I64" s="38">
        <v>1736</v>
      </c>
      <c r="J64" s="38">
        <v>1796.8000000000002</v>
      </c>
      <c r="K64" s="38">
        <v>1811.6</v>
      </c>
      <c r="L64" s="38">
        <v>1827.2000000000003</v>
      </c>
      <c r="M64" s="28">
        <v>1796</v>
      </c>
      <c r="N64" s="28">
        <v>1765.6</v>
      </c>
      <c r="O64" s="39">
        <v>2827800</v>
      </c>
      <c r="P64" s="40">
        <v>-2.7244582043343655E-2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556.1</v>
      </c>
      <c r="F65" s="37">
        <v>558.85</v>
      </c>
      <c r="G65" s="38">
        <v>552.25</v>
      </c>
      <c r="H65" s="38">
        <v>548.4</v>
      </c>
      <c r="I65" s="38">
        <v>541.79999999999995</v>
      </c>
      <c r="J65" s="38">
        <v>562.70000000000005</v>
      </c>
      <c r="K65" s="38">
        <v>569.30000000000018</v>
      </c>
      <c r="L65" s="38">
        <v>573.15000000000009</v>
      </c>
      <c r="M65" s="28">
        <v>565.45000000000005</v>
      </c>
      <c r="N65" s="28">
        <v>555</v>
      </c>
      <c r="O65" s="39">
        <v>10653750</v>
      </c>
      <c r="P65" s="40">
        <v>-9.7594980829557344E-3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2146.4499999999998</v>
      </c>
      <c r="F66" s="37">
        <v>2150.6166666666668</v>
      </c>
      <c r="G66" s="38">
        <v>2137.8333333333335</v>
      </c>
      <c r="H66" s="38">
        <v>2129.2166666666667</v>
      </c>
      <c r="I66" s="38">
        <v>2116.4333333333334</v>
      </c>
      <c r="J66" s="38">
        <v>2159.2333333333336</v>
      </c>
      <c r="K66" s="38">
        <v>2172.0166666666664</v>
      </c>
      <c r="L66" s="38">
        <v>2180.6333333333337</v>
      </c>
      <c r="M66" s="28">
        <v>2163.4</v>
      </c>
      <c r="N66" s="28">
        <v>2142</v>
      </c>
      <c r="O66" s="39">
        <v>1898000</v>
      </c>
      <c r="P66" s="40">
        <v>-9.9113197704746997E-3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2112.35</v>
      </c>
      <c r="F67" s="37">
        <v>2110.2666666666669</v>
      </c>
      <c r="G67" s="38">
        <v>2096.5333333333338</v>
      </c>
      <c r="H67" s="38">
        <v>2080.7166666666667</v>
      </c>
      <c r="I67" s="38">
        <v>2066.9833333333336</v>
      </c>
      <c r="J67" s="38">
        <v>2126.0833333333339</v>
      </c>
      <c r="K67" s="38">
        <v>2139.8166666666666</v>
      </c>
      <c r="L67" s="38">
        <v>2155.6333333333341</v>
      </c>
      <c r="M67" s="28">
        <v>2124</v>
      </c>
      <c r="N67" s="28">
        <v>2094.4499999999998</v>
      </c>
      <c r="O67" s="39">
        <v>2162850</v>
      </c>
      <c r="P67" s="40">
        <v>8.0830543201239322E-2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239.45</v>
      </c>
      <c r="F68" s="37">
        <v>241.48333333333335</v>
      </c>
      <c r="G68" s="38">
        <v>235.66666666666669</v>
      </c>
      <c r="H68" s="38">
        <v>231.88333333333333</v>
      </c>
      <c r="I68" s="38">
        <v>226.06666666666666</v>
      </c>
      <c r="J68" s="38">
        <v>245.26666666666671</v>
      </c>
      <c r="K68" s="38">
        <v>251.08333333333337</v>
      </c>
      <c r="L68" s="38">
        <v>254.86666666666673</v>
      </c>
      <c r="M68" s="28">
        <v>247.3</v>
      </c>
      <c r="N68" s="28">
        <v>237.7</v>
      </c>
      <c r="O68" s="39">
        <v>17326400</v>
      </c>
      <c r="P68" s="40">
        <v>-5.4644808743169399E-3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3486.6</v>
      </c>
      <c r="F69" s="37">
        <v>3502.6666666666665</v>
      </c>
      <c r="G69" s="38">
        <v>3462.2333333333331</v>
      </c>
      <c r="H69" s="38">
        <v>3437.8666666666668</v>
      </c>
      <c r="I69" s="38">
        <v>3397.4333333333334</v>
      </c>
      <c r="J69" s="38">
        <v>3527.0333333333328</v>
      </c>
      <c r="K69" s="38">
        <v>3567.4666666666662</v>
      </c>
      <c r="L69" s="38">
        <v>3591.8333333333326</v>
      </c>
      <c r="M69" s="28">
        <v>3543.1</v>
      </c>
      <c r="N69" s="28">
        <v>3478.3</v>
      </c>
      <c r="O69" s="39">
        <v>3044750</v>
      </c>
      <c r="P69" s="40">
        <v>-4.8114048114048111E-2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3966.65</v>
      </c>
      <c r="F70" s="37">
        <v>3971.7833333333333</v>
      </c>
      <c r="G70" s="38">
        <v>3946.1666666666665</v>
      </c>
      <c r="H70" s="38">
        <v>3925.6833333333334</v>
      </c>
      <c r="I70" s="38">
        <v>3900.0666666666666</v>
      </c>
      <c r="J70" s="38">
        <v>3992.2666666666664</v>
      </c>
      <c r="K70" s="38">
        <v>4017.8833333333332</v>
      </c>
      <c r="L70" s="38">
        <v>4038.3666666666663</v>
      </c>
      <c r="M70" s="28">
        <v>3997.4</v>
      </c>
      <c r="N70" s="28">
        <v>3951.3</v>
      </c>
      <c r="O70" s="39">
        <v>1011800</v>
      </c>
      <c r="P70" s="40">
        <v>-7.5622958682593694E-2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491.2</v>
      </c>
      <c r="F71" s="37">
        <v>492.84999999999997</v>
      </c>
      <c r="G71" s="38">
        <v>487.54999999999995</v>
      </c>
      <c r="H71" s="38">
        <v>483.9</v>
      </c>
      <c r="I71" s="38">
        <v>478.59999999999997</v>
      </c>
      <c r="J71" s="38">
        <v>496.49999999999994</v>
      </c>
      <c r="K71" s="38">
        <v>501.8</v>
      </c>
      <c r="L71" s="38">
        <v>505.44999999999993</v>
      </c>
      <c r="M71" s="28">
        <v>498.15</v>
      </c>
      <c r="N71" s="28">
        <v>489.2</v>
      </c>
      <c r="O71" s="39">
        <v>35701050</v>
      </c>
      <c r="P71" s="40">
        <v>-1.6276426460559219E-2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4634.05</v>
      </c>
      <c r="F72" s="37">
        <v>4645.5333333333328</v>
      </c>
      <c r="G72" s="38">
        <v>4613.8166666666657</v>
      </c>
      <c r="H72" s="38">
        <v>4593.583333333333</v>
      </c>
      <c r="I72" s="38">
        <v>4561.8666666666659</v>
      </c>
      <c r="J72" s="38">
        <v>4665.7666666666655</v>
      </c>
      <c r="K72" s="38">
        <v>4697.4833333333327</v>
      </c>
      <c r="L72" s="38">
        <v>4717.7166666666653</v>
      </c>
      <c r="M72" s="28">
        <v>4677.25</v>
      </c>
      <c r="N72" s="28">
        <v>4625.3</v>
      </c>
      <c r="O72" s="39">
        <v>3216250</v>
      </c>
      <c r="P72" s="40">
        <v>-1.655008982150365E-2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3686.2</v>
      </c>
      <c r="F73" s="37">
        <v>3693.8333333333335</v>
      </c>
      <c r="G73" s="38">
        <v>3670.0666666666671</v>
      </c>
      <c r="H73" s="38">
        <v>3653.9333333333334</v>
      </c>
      <c r="I73" s="38">
        <v>3630.166666666667</v>
      </c>
      <c r="J73" s="38">
        <v>3709.9666666666672</v>
      </c>
      <c r="K73" s="38">
        <v>3733.7333333333336</v>
      </c>
      <c r="L73" s="38">
        <v>3749.8666666666672</v>
      </c>
      <c r="M73" s="28">
        <v>3717.6</v>
      </c>
      <c r="N73" s="28">
        <v>3677.7</v>
      </c>
      <c r="O73" s="39">
        <v>3328150</v>
      </c>
      <c r="P73" s="40">
        <v>1.4401536163857477E-2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2210.8000000000002</v>
      </c>
      <c r="F74" s="37">
        <v>2214.3333333333335</v>
      </c>
      <c r="G74" s="38">
        <v>2200.5166666666669</v>
      </c>
      <c r="H74" s="38">
        <v>2190.2333333333336</v>
      </c>
      <c r="I74" s="38">
        <v>2176.416666666667</v>
      </c>
      <c r="J74" s="38">
        <v>2224.6166666666668</v>
      </c>
      <c r="K74" s="38">
        <v>2238.4333333333334</v>
      </c>
      <c r="L74" s="38">
        <v>2248.7166666666667</v>
      </c>
      <c r="M74" s="28">
        <v>2228.15</v>
      </c>
      <c r="N74" s="28">
        <v>2204.0500000000002</v>
      </c>
      <c r="O74" s="39">
        <v>1212750</v>
      </c>
      <c r="P74" s="40">
        <v>-5.4127198917456026E-3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212.95</v>
      </c>
      <c r="F75" s="37">
        <v>213.15</v>
      </c>
      <c r="G75" s="38">
        <v>211.8</v>
      </c>
      <c r="H75" s="38">
        <v>210.65</v>
      </c>
      <c r="I75" s="38">
        <v>209.3</v>
      </c>
      <c r="J75" s="38">
        <v>214.3</v>
      </c>
      <c r="K75" s="38">
        <v>215.64999999999998</v>
      </c>
      <c r="L75" s="38">
        <v>216.8</v>
      </c>
      <c r="M75" s="28">
        <v>214.5</v>
      </c>
      <c r="N75" s="28">
        <v>212</v>
      </c>
      <c r="O75" s="39">
        <v>18277200</v>
      </c>
      <c r="P75" s="40">
        <v>-2.2902232486528097E-2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127.65</v>
      </c>
      <c r="F76" s="37">
        <v>127.60000000000001</v>
      </c>
      <c r="G76" s="38">
        <v>126.60000000000002</v>
      </c>
      <c r="H76" s="38">
        <v>125.55000000000001</v>
      </c>
      <c r="I76" s="38">
        <v>124.55000000000003</v>
      </c>
      <c r="J76" s="38">
        <v>128.65000000000003</v>
      </c>
      <c r="K76" s="38">
        <v>129.64999999999998</v>
      </c>
      <c r="L76" s="38">
        <v>130.70000000000002</v>
      </c>
      <c r="M76" s="28">
        <v>128.6</v>
      </c>
      <c r="N76" s="28">
        <v>126.55</v>
      </c>
      <c r="O76" s="39">
        <v>80290000</v>
      </c>
      <c r="P76" s="40">
        <v>-2.9024065787882452E-2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105.2</v>
      </c>
      <c r="F77" s="37">
        <v>105.34999999999998</v>
      </c>
      <c r="G77" s="38">
        <v>104.69999999999996</v>
      </c>
      <c r="H77" s="38">
        <v>104.19999999999997</v>
      </c>
      <c r="I77" s="38">
        <v>103.54999999999995</v>
      </c>
      <c r="J77" s="38">
        <v>105.84999999999997</v>
      </c>
      <c r="K77" s="38">
        <v>106.49999999999997</v>
      </c>
      <c r="L77" s="38">
        <v>106.99999999999997</v>
      </c>
      <c r="M77" s="28">
        <v>106</v>
      </c>
      <c r="N77" s="28">
        <v>104.85</v>
      </c>
      <c r="O77" s="39">
        <v>69192300</v>
      </c>
      <c r="P77" s="40">
        <v>1.8725582648524856E-2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621.20000000000005</v>
      </c>
      <c r="F78" s="37">
        <v>619.80000000000007</v>
      </c>
      <c r="G78" s="38">
        <v>614.80000000000018</v>
      </c>
      <c r="H78" s="38">
        <v>608.40000000000009</v>
      </c>
      <c r="I78" s="38">
        <v>603.4000000000002</v>
      </c>
      <c r="J78" s="38">
        <v>626.20000000000016</v>
      </c>
      <c r="K78" s="38">
        <v>631.19999999999993</v>
      </c>
      <c r="L78" s="38">
        <v>637.60000000000014</v>
      </c>
      <c r="M78" s="28">
        <v>624.79999999999995</v>
      </c>
      <c r="N78" s="28">
        <v>613.4</v>
      </c>
      <c r="O78" s="39">
        <v>7774900</v>
      </c>
      <c r="P78" s="40">
        <v>2.0167427701674276E-2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41.85</v>
      </c>
      <c r="F79" s="37">
        <v>41.933333333333337</v>
      </c>
      <c r="G79" s="38">
        <v>41.566666666666677</v>
      </c>
      <c r="H79" s="38">
        <v>41.283333333333339</v>
      </c>
      <c r="I79" s="38">
        <v>40.916666666666679</v>
      </c>
      <c r="J79" s="38">
        <v>42.216666666666676</v>
      </c>
      <c r="K79" s="38">
        <v>42.583333333333336</v>
      </c>
      <c r="L79" s="38">
        <v>42.866666666666674</v>
      </c>
      <c r="M79" s="28">
        <v>42.3</v>
      </c>
      <c r="N79" s="28">
        <v>41.65</v>
      </c>
      <c r="O79" s="39">
        <v>142470000</v>
      </c>
      <c r="P79" s="40">
        <v>-1.4014325755216444E-2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585.45000000000005</v>
      </c>
      <c r="F80" s="37">
        <v>587.83333333333337</v>
      </c>
      <c r="G80" s="38">
        <v>582.61666666666679</v>
      </c>
      <c r="H80" s="38">
        <v>579.78333333333342</v>
      </c>
      <c r="I80" s="38">
        <v>574.56666666666683</v>
      </c>
      <c r="J80" s="38">
        <v>590.66666666666674</v>
      </c>
      <c r="K80" s="38">
        <v>595.88333333333321</v>
      </c>
      <c r="L80" s="38">
        <v>598.7166666666667</v>
      </c>
      <c r="M80" s="28">
        <v>593.04999999999995</v>
      </c>
      <c r="N80" s="28">
        <v>585</v>
      </c>
      <c r="O80" s="39">
        <v>6251700</v>
      </c>
      <c r="P80" s="40">
        <v>4.5957802381449758E-3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1058.45</v>
      </c>
      <c r="F81" s="37">
        <v>1062</v>
      </c>
      <c r="G81" s="38">
        <v>1052.1500000000001</v>
      </c>
      <c r="H81" s="38">
        <v>1045.8500000000001</v>
      </c>
      <c r="I81" s="38">
        <v>1036.0000000000002</v>
      </c>
      <c r="J81" s="38">
        <v>1068.3</v>
      </c>
      <c r="K81" s="38">
        <v>1078.1499999999999</v>
      </c>
      <c r="L81" s="38">
        <v>1084.4499999999998</v>
      </c>
      <c r="M81" s="28">
        <v>1071.8499999999999</v>
      </c>
      <c r="N81" s="28">
        <v>1055.7</v>
      </c>
      <c r="O81" s="39">
        <v>5914000</v>
      </c>
      <c r="P81" s="40">
        <v>-3.7748128864301983E-2</v>
      </c>
    </row>
    <row r="82" spans="1:16" ht="12.75" customHeight="1">
      <c r="A82" s="28">
        <v>72</v>
      </c>
      <c r="B82" s="29" t="s">
        <v>96</v>
      </c>
      <c r="C82" s="204" t="s">
        <v>108</v>
      </c>
      <c r="D82" s="31">
        <v>45106</v>
      </c>
      <c r="E82" s="37">
        <v>1423.2</v>
      </c>
      <c r="F82" s="37">
        <v>1429.3833333333332</v>
      </c>
      <c r="G82" s="38">
        <v>1413.9166666666665</v>
      </c>
      <c r="H82" s="38">
        <v>1404.6333333333332</v>
      </c>
      <c r="I82" s="38">
        <v>1389.1666666666665</v>
      </c>
      <c r="J82" s="38">
        <v>1438.6666666666665</v>
      </c>
      <c r="K82" s="38">
        <v>1454.1333333333332</v>
      </c>
      <c r="L82" s="38">
        <v>1463.4166666666665</v>
      </c>
      <c r="M82" s="28">
        <v>1444.85</v>
      </c>
      <c r="N82" s="28">
        <v>1420.1</v>
      </c>
      <c r="O82" s="39">
        <v>4160500</v>
      </c>
      <c r="P82" s="40">
        <v>9.8362247343733878E-3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286.35000000000002</v>
      </c>
      <c r="F83" s="37">
        <v>287.3</v>
      </c>
      <c r="G83" s="38">
        <v>284.75</v>
      </c>
      <c r="H83" s="38">
        <v>283.14999999999998</v>
      </c>
      <c r="I83" s="38">
        <v>280.59999999999997</v>
      </c>
      <c r="J83" s="38">
        <v>288.90000000000003</v>
      </c>
      <c r="K83" s="38">
        <v>291.4500000000001</v>
      </c>
      <c r="L83" s="38">
        <v>293.05000000000007</v>
      </c>
      <c r="M83" s="28">
        <v>289.85000000000002</v>
      </c>
      <c r="N83" s="28">
        <v>285.7</v>
      </c>
      <c r="O83" s="39">
        <v>7854000</v>
      </c>
      <c r="P83" s="40">
        <v>8.2156611039794613E-3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1747.45</v>
      </c>
      <c r="F84" s="37">
        <v>1740.6000000000001</v>
      </c>
      <c r="G84" s="38">
        <v>1724.8500000000004</v>
      </c>
      <c r="H84" s="38">
        <v>1702.2500000000002</v>
      </c>
      <c r="I84" s="38">
        <v>1686.5000000000005</v>
      </c>
      <c r="J84" s="38">
        <v>1763.2000000000003</v>
      </c>
      <c r="K84" s="38">
        <v>1778.9499999999998</v>
      </c>
      <c r="L84" s="38">
        <v>1801.5500000000002</v>
      </c>
      <c r="M84" s="28">
        <v>1756.35</v>
      </c>
      <c r="N84" s="28">
        <v>1718</v>
      </c>
      <c r="O84" s="39">
        <v>12449750</v>
      </c>
      <c r="P84" s="40">
        <v>8.076923076923077E-3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476.8</v>
      </c>
      <c r="F85" s="37">
        <v>477</v>
      </c>
      <c r="G85" s="38">
        <v>473.6</v>
      </c>
      <c r="H85" s="38">
        <v>470.40000000000003</v>
      </c>
      <c r="I85" s="38">
        <v>467.00000000000006</v>
      </c>
      <c r="J85" s="38">
        <v>480.2</v>
      </c>
      <c r="K85" s="38">
        <v>483.59999999999997</v>
      </c>
      <c r="L85" s="38">
        <v>486.79999999999995</v>
      </c>
      <c r="M85" s="28">
        <v>480.4</v>
      </c>
      <c r="N85" s="28">
        <v>473.8</v>
      </c>
      <c r="O85" s="39">
        <v>5773750</v>
      </c>
      <c r="P85" s="40">
        <v>1.8971983234061327E-2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3303.15</v>
      </c>
      <c r="F86" s="37">
        <v>3277.85</v>
      </c>
      <c r="G86" s="38">
        <v>3207.7</v>
      </c>
      <c r="H86" s="38">
        <v>3112.25</v>
      </c>
      <c r="I86" s="38">
        <v>3042.1</v>
      </c>
      <c r="J86" s="38">
        <v>3373.2999999999997</v>
      </c>
      <c r="K86" s="38">
        <v>3443.4500000000003</v>
      </c>
      <c r="L86" s="38">
        <v>3538.8999999999996</v>
      </c>
      <c r="M86" s="28">
        <v>3348</v>
      </c>
      <c r="N86" s="28">
        <v>3182.4</v>
      </c>
      <c r="O86" s="39">
        <v>3417900</v>
      </c>
      <c r="P86" s="40">
        <v>5.6492188189601906E-3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1353.55</v>
      </c>
      <c r="F87" s="37">
        <v>1348.5833333333333</v>
      </c>
      <c r="G87" s="38">
        <v>1337.9666666666665</v>
      </c>
      <c r="H87" s="38">
        <v>1322.3833333333332</v>
      </c>
      <c r="I87" s="38">
        <v>1311.7666666666664</v>
      </c>
      <c r="J87" s="38">
        <v>1364.1666666666665</v>
      </c>
      <c r="K87" s="38">
        <v>1374.7833333333333</v>
      </c>
      <c r="L87" s="38">
        <v>1390.3666666666666</v>
      </c>
      <c r="M87" s="28">
        <v>1359.2</v>
      </c>
      <c r="N87" s="28">
        <v>1333</v>
      </c>
      <c r="O87" s="39">
        <v>5805000</v>
      </c>
      <c r="P87" s="40">
        <v>3.0717329545454544E-2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1142.8</v>
      </c>
      <c r="F88" s="37">
        <v>1145.0333333333333</v>
      </c>
      <c r="G88" s="38">
        <v>1138.9166666666665</v>
      </c>
      <c r="H88" s="38">
        <v>1135.0333333333333</v>
      </c>
      <c r="I88" s="38">
        <v>1128.9166666666665</v>
      </c>
      <c r="J88" s="38">
        <v>1148.9166666666665</v>
      </c>
      <c r="K88" s="38">
        <v>1155.0333333333333</v>
      </c>
      <c r="L88" s="38">
        <v>1158.9166666666665</v>
      </c>
      <c r="M88" s="28">
        <v>1151.1500000000001</v>
      </c>
      <c r="N88" s="28">
        <v>1141.1500000000001</v>
      </c>
      <c r="O88" s="39">
        <v>9695000</v>
      </c>
      <c r="P88" s="40">
        <v>-5.9570803129261468E-3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2666.35</v>
      </c>
      <c r="F89" s="37">
        <v>2665.6333333333332</v>
      </c>
      <c r="G89" s="38">
        <v>2650.6166666666663</v>
      </c>
      <c r="H89" s="38">
        <v>2634.8833333333332</v>
      </c>
      <c r="I89" s="38">
        <v>2619.8666666666663</v>
      </c>
      <c r="J89" s="38">
        <v>2681.3666666666663</v>
      </c>
      <c r="K89" s="38">
        <v>2696.3833333333328</v>
      </c>
      <c r="L89" s="38">
        <v>2712.1166666666663</v>
      </c>
      <c r="M89" s="28">
        <v>2680.65</v>
      </c>
      <c r="N89" s="28">
        <v>2649.9</v>
      </c>
      <c r="O89" s="39">
        <v>25361700</v>
      </c>
      <c r="P89" s="40">
        <v>-1.7079806529625152E-2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1950</v>
      </c>
      <c r="F90" s="37">
        <v>1948.2666666666667</v>
      </c>
      <c r="G90" s="38">
        <v>1938.7333333333333</v>
      </c>
      <c r="H90" s="38">
        <v>1927.4666666666667</v>
      </c>
      <c r="I90" s="38">
        <v>1917.9333333333334</v>
      </c>
      <c r="J90" s="38">
        <v>1959.5333333333333</v>
      </c>
      <c r="K90" s="38">
        <v>1969.0666666666666</v>
      </c>
      <c r="L90" s="38">
        <v>1980.3333333333333</v>
      </c>
      <c r="M90" s="28">
        <v>1957.8</v>
      </c>
      <c r="N90" s="28">
        <v>1937</v>
      </c>
      <c r="O90" s="39">
        <v>2570100</v>
      </c>
      <c r="P90" s="40">
        <v>1.3966149840217778E-2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1616.7</v>
      </c>
      <c r="F91" s="37">
        <v>1619.95</v>
      </c>
      <c r="G91" s="38">
        <v>1611.95</v>
      </c>
      <c r="H91" s="38">
        <v>1607.2</v>
      </c>
      <c r="I91" s="38">
        <v>1599.2</v>
      </c>
      <c r="J91" s="38">
        <v>1624.7</v>
      </c>
      <c r="K91" s="38">
        <v>1632.7</v>
      </c>
      <c r="L91" s="38">
        <v>1637.45</v>
      </c>
      <c r="M91" s="28">
        <v>1627.95</v>
      </c>
      <c r="N91" s="28">
        <v>1615.2</v>
      </c>
      <c r="O91" s="39">
        <v>82050650</v>
      </c>
      <c r="P91" s="40">
        <v>1.3554094083756829E-2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576.35</v>
      </c>
      <c r="F92" s="37">
        <v>577.80000000000007</v>
      </c>
      <c r="G92" s="38">
        <v>573.80000000000018</v>
      </c>
      <c r="H92" s="38">
        <v>571.25000000000011</v>
      </c>
      <c r="I92" s="38">
        <v>567.25000000000023</v>
      </c>
      <c r="J92" s="38">
        <v>580.35000000000014</v>
      </c>
      <c r="K92" s="38">
        <v>584.34999999999991</v>
      </c>
      <c r="L92" s="38">
        <v>586.90000000000009</v>
      </c>
      <c r="M92" s="28">
        <v>581.79999999999995</v>
      </c>
      <c r="N92" s="28">
        <v>575.25</v>
      </c>
      <c r="O92" s="39">
        <v>18678000</v>
      </c>
      <c r="P92" s="40">
        <v>-2.9215024869933107E-2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2887.4</v>
      </c>
      <c r="F93" s="37">
        <v>2899.6</v>
      </c>
      <c r="G93" s="38">
        <v>2868.45</v>
      </c>
      <c r="H93" s="38">
        <v>2849.5</v>
      </c>
      <c r="I93" s="38">
        <v>2818.35</v>
      </c>
      <c r="J93" s="38">
        <v>2918.5499999999997</v>
      </c>
      <c r="K93" s="38">
        <v>2949.7000000000003</v>
      </c>
      <c r="L93" s="38">
        <v>2968.6499999999996</v>
      </c>
      <c r="M93" s="28">
        <v>2930.75</v>
      </c>
      <c r="N93" s="28">
        <v>2880.65</v>
      </c>
      <c r="O93" s="39">
        <v>3564600</v>
      </c>
      <c r="P93" s="40">
        <v>-7.7842452464105552E-2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422.95</v>
      </c>
      <c r="F94" s="37">
        <v>424.23333333333329</v>
      </c>
      <c r="G94" s="38">
        <v>420.06666666666661</v>
      </c>
      <c r="H94" s="38">
        <v>417.18333333333334</v>
      </c>
      <c r="I94" s="38">
        <v>413.01666666666665</v>
      </c>
      <c r="J94" s="38">
        <v>427.11666666666656</v>
      </c>
      <c r="K94" s="38">
        <v>431.28333333333319</v>
      </c>
      <c r="L94" s="38">
        <v>434.16666666666652</v>
      </c>
      <c r="M94" s="28">
        <v>428.4</v>
      </c>
      <c r="N94" s="28">
        <v>421.35</v>
      </c>
      <c r="O94" s="39">
        <v>35910000</v>
      </c>
      <c r="P94" s="40">
        <v>6.8750000000000006E-2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115.1</v>
      </c>
      <c r="F95" s="37">
        <v>115.25</v>
      </c>
      <c r="G95" s="38">
        <v>114.35</v>
      </c>
      <c r="H95" s="38">
        <v>113.6</v>
      </c>
      <c r="I95" s="38">
        <v>112.69999999999999</v>
      </c>
      <c r="J95" s="38">
        <v>116</v>
      </c>
      <c r="K95" s="38">
        <v>116.9</v>
      </c>
      <c r="L95" s="38">
        <v>117.65</v>
      </c>
      <c r="M95" s="28">
        <v>116.15</v>
      </c>
      <c r="N95" s="28">
        <v>114.5</v>
      </c>
      <c r="O95" s="39">
        <v>24495300</v>
      </c>
      <c r="P95" s="40">
        <v>4.6303891331452192E-3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258.3</v>
      </c>
      <c r="F96" s="37">
        <v>257.51666666666665</v>
      </c>
      <c r="G96" s="38">
        <v>255.0333333333333</v>
      </c>
      <c r="H96" s="38">
        <v>251.76666666666665</v>
      </c>
      <c r="I96" s="38">
        <v>249.2833333333333</v>
      </c>
      <c r="J96" s="38">
        <v>260.7833333333333</v>
      </c>
      <c r="K96" s="38">
        <v>263.26666666666665</v>
      </c>
      <c r="L96" s="38">
        <v>266.5333333333333</v>
      </c>
      <c r="M96" s="28">
        <v>260</v>
      </c>
      <c r="N96" s="28">
        <v>254.25</v>
      </c>
      <c r="O96" s="39">
        <v>19815300</v>
      </c>
      <c r="P96" s="40">
        <v>-3.4976988823142673E-2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2687.65</v>
      </c>
      <c r="F97" s="37">
        <v>2694.1166666666668</v>
      </c>
      <c r="G97" s="38">
        <v>2672.5333333333338</v>
      </c>
      <c r="H97" s="38">
        <v>2657.416666666667</v>
      </c>
      <c r="I97" s="38">
        <v>2635.8333333333339</v>
      </c>
      <c r="J97" s="38">
        <v>2709.2333333333336</v>
      </c>
      <c r="K97" s="38">
        <v>2730.8166666666666</v>
      </c>
      <c r="L97" s="38">
        <v>2745.9333333333334</v>
      </c>
      <c r="M97" s="28">
        <v>2715.7</v>
      </c>
      <c r="N97" s="28">
        <v>2679</v>
      </c>
      <c r="O97" s="39">
        <v>9006600</v>
      </c>
      <c r="P97" s="40">
        <v>-5.0704225352112674E-3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115.1</v>
      </c>
      <c r="F98" s="37">
        <v>115.03333333333335</v>
      </c>
      <c r="G98" s="38">
        <v>113.66666666666669</v>
      </c>
      <c r="H98" s="38">
        <v>112.23333333333333</v>
      </c>
      <c r="I98" s="38">
        <v>110.86666666666667</v>
      </c>
      <c r="J98" s="38">
        <v>116.4666666666667</v>
      </c>
      <c r="K98" s="38">
        <v>117.83333333333334</v>
      </c>
      <c r="L98" s="38">
        <v>119.26666666666671</v>
      </c>
      <c r="M98" s="28">
        <v>116.4</v>
      </c>
      <c r="N98" s="28">
        <v>113.6</v>
      </c>
      <c r="O98" s="39">
        <v>58027600</v>
      </c>
      <c r="P98" s="40">
        <v>9.1191503285180775E-2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953.7</v>
      </c>
      <c r="F99" s="37">
        <v>953.98333333333323</v>
      </c>
      <c r="G99" s="38">
        <v>950.01666666666642</v>
      </c>
      <c r="H99" s="38">
        <v>946.33333333333314</v>
      </c>
      <c r="I99" s="38">
        <v>942.36666666666633</v>
      </c>
      <c r="J99" s="38">
        <v>957.66666666666652</v>
      </c>
      <c r="K99" s="38">
        <v>961.63333333333344</v>
      </c>
      <c r="L99" s="38">
        <v>965.31666666666661</v>
      </c>
      <c r="M99" s="28">
        <v>957.95</v>
      </c>
      <c r="N99" s="28">
        <v>950.3</v>
      </c>
      <c r="O99" s="39">
        <v>72536800</v>
      </c>
      <c r="P99" s="40">
        <v>4.4238869742225448E-2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1227.7</v>
      </c>
      <c r="F100" s="37">
        <v>1232.05</v>
      </c>
      <c r="G100" s="38">
        <v>1219.05</v>
      </c>
      <c r="H100" s="38">
        <v>1210.4000000000001</v>
      </c>
      <c r="I100" s="38">
        <v>1197.4000000000001</v>
      </c>
      <c r="J100" s="38">
        <v>1240.6999999999998</v>
      </c>
      <c r="K100" s="38">
        <v>1253.6999999999998</v>
      </c>
      <c r="L100" s="38">
        <v>1262.3499999999997</v>
      </c>
      <c r="M100" s="28">
        <v>1245.05</v>
      </c>
      <c r="N100" s="28">
        <v>1223.4000000000001</v>
      </c>
      <c r="O100" s="39">
        <v>4753425</v>
      </c>
      <c r="P100" s="40">
        <v>-3.4121642870620795E-3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487.25</v>
      </c>
      <c r="F101" s="37">
        <v>483.31666666666666</v>
      </c>
      <c r="G101" s="38">
        <v>478.68333333333334</v>
      </c>
      <c r="H101" s="38">
        <v>470.11666666666667</v>
      </c>
      <c r="I101" s="38">
        <v>465.48333333333335</v>
      </c>
      <c r="J101" s="38">
        <v>491.88333333333333</v>
      </c>
      <c r="K101" s="38">
        <v>496.51666666666665</v>
      </c>
      <c r="L101" s="38">
        <v>505.08333333333331</v>
      </c>
      <c r="M101" s="28">
        <v>487.95</v>
      </c>
      <c r="N101" s="28">
        <v>474.75</v>
      </c>
      <c r="O101" s="39">
        <v>13350000</v>
      </c>
      <c r="P101" s="40">
        <v>-4.1774332472006889E-2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7.2</v>
      </c>
      <c r="F102" s="37">
        <v>7.2</v>
      </c>
      <c r="G102" s="38">
        <v>7.1000000000000005</v>
      </c>
      <c r="H102" s="38">
        <v>7</v>
      </c>
      <c r="I102" s="38">
        <v>6.9</v>
      </c>
      <c r="J102" s="38">
        <v>7.3000000000000007</v>
      </c>
      <c r="K102" s="38">
        <v>7.4</v>
      </c>
      <c r="L102" s="38">
        <v>7.5000000000000009</v>
      </c>
      <c r="M102" s="28">
        <v>7.3</v>
      </c>
      <c r="N102" s="28">
        <v>7.1</v>
      </c>
      <c r="O102" s="39">
        <v>536250000</v>
      </c>
      <c r="P102" s="40">
        <v>-1.756925106258244E-2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100.45</v>
      </c>
      <c r="F103" s="37">
        <v>100.41666666666667</v>
      </c>
      <c r="G103" s="38">
        <v>99.733333333333348</v>
      </c>
      <c r="H103" s="38">
        <v>99.01666666666668</v>
      </c>
      <c r="I103" s="38">
        <v>98.333333333333357</v>
      </c>
      <c r="J103" s="38">
        <v>101.13333333333334</v>
      </c>
      <c r="K103" s="38">
        <v>101.81666666666665</v>
      </c>
      <c r="L103" s="38">
        <v>102.53333333333333</v>
      </c>
      <c r="M103" s="28">
        <v>101.1</v>
      </c>
      <c r="N103" s="28">
        <v>99.7</v>
      </c>
      <c r="O103" s="39">
        <v>172900000</v>
      </c>
      <c r="P103" s="40">
        <v>-3.5730751498386352E-3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73.2</v>
      </c>
      <c r="F104" s="37">
        <v>73.183333333333337</v>
      </c>
      <c r="G104" s="38">
        <v>72.76666666666668</v>
      </c>
      <c r="H104" s="38">
        <v>72.333333333333343</v>
      </c>
      <c r="I104" s="38">
        <v>71.916666666666686</v>
      </c>
      <c r="J104" s="38">
        <v>73.616666666666674</v>
      </c>
      <c r="K104" s="38">
        <v>74.033333333333331</v>
      </c>
      <c r="L104" s="38">
        <v>74.466666666666669</v>
      </c>
      <c r="M104" s="28">
        <v>73.599999999999994</v>
      </c>
      <c r="N104" s="28">
        <v>72.75</v>
      </c>
      <c r="O104" s="39">
        <v>227070000</v>
      </c>
      <c r="P104" s="40">
        <v>2.7698574338085539E-2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154.30000000000001</v>
      </c>
      <c r="F105" s="37">
        <v>154.20000000000002</v>
      </c>
      <c r="G105" s="38">
        <v>153.40000000000003</v>
      </c>
      <c r="H105" s="38">
        <v>152.50000000000003</v>
      </c>
      <c r="I105" s="38">
        <v>151.70000000000005</v>
      </c>
      <c r="J105" s="38">
        <v>155.10000000000002</v>
      </c>
      <c r="K105" s="38">
        <v>155.90000000000003</v>
      </c>
      <c r="L105" s="38">
        <v>156.80000000000001</v>
      </c>
      <c r="M105" s="28">
        <v>155</v>
      </c>
      <c r="N105" s="28">
        <v>153.30000000000001</v>
      </c>
      <c r="O105" s="39">
        <v>40248750</v>
      </c>
      <c r="P105" s="40">
        <v>3.3908101338984684E-2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465.5</v>
      </c>
      <c r="F106" s="37">
        <v>464.41666666666669</v>
      </c>
      <c r="G106" s="38">
        <v>461.63333333333338</v>
      </c>
      <c r="H106" s="38">
        <v>457.76666666666671</v>
      </c>
      <c r="I106" s="38">
        <v>454.98333333333341</v>
      </c>
      <c r="J106" s="38">
        <v>468.28333333333336</v>
      </c>
      <c r="K106" s="38">
        <v>471.06666666666666</v>
      </c>
      <c r="L106" s="38">
        <v>474.93333333333334</v>
      </c>
      <c r="M106" s="28">
        <v>467.2</v>
      </c>
      <c r="N106" s="28">
        <v>460.55</v>
      </c>
      <c r="O106" s="39">
        <v>8564875</v>
      </c>
      <c r="P106" s="40">
        <v>4.1915202321457356E-3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391.45</v>
      </c>
      <c r="F107" s="37">
        <v>394.21666666666664</v>
      </c>
      <c r="G107" s="38">
        <v>388.0333333333333</v>
      </c>
      <c r="H107" s="38">
        <v>384.61666666666667</v>
      </c>
      <c r="I107" s="38">
        <v>378.43333333333334</v>
      </c>
      <c r="J107" s="38">
        <v>397.63333333333327</v>
      </c>
      <c r="K107" s="38">
        <v>403.81666666666655</v>
      </c>
      <c r="L107" s="38">
        <v>407.23333333333323</v>
      </c>
      <c r="M107" s="28">
        <v>400.4</v>
      </c>
      <c r="N107" s="28">
        <v>390.8</v>
      </c>
      <c r="O107" s="39">
        <v>16950000</v>
      </c>
      <c r="P107" s="40">
        <v>2.6277549043351903E-2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219.55</v>
      </c>
      <c r="F108" s="37">
        <v>220</v>
      </c>
      <c r="G108" s="38">
        <v>215.2</v>
      </c>
      <c r="H108" s="38">
        <v>210.85</v>
      </c>
      <c r="I108" s="38">
        <v>206.04999999999998</v>
      </c>
      <c r="J108" s="38">
        <v>224.35</v>
      </c>
      <c r="K108" s="38">
        <v>229.15</v>
      </c>
      <c r="L108" s="38">
        <v>233.5</v>
      </c>
      <c r="M108" s="28">
        <v>224.8</v>
      </c>
      <c r="N108" s="28">
        <v>215.65</v>
      </c>
      <c r="O108" s="39">
        <v>23707500</v>
      </c>
      <c r="P108" s="40">
        <v>0.19797772567409144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5638.45</v>
      </c>
      <c r="F109" s="37">
        <v>5672.5666666666666</v>
      </c>
      <c r="G109" s="38">
        <v>5572.9333333333334</v>
      </c>
      <c r="H109" s="38">
        <v>5507.416666666667</v>
      </c>
      <c r="I109" s="38">
        <v>5407.7833333333338</v>
      </c>
      <c r="J109" s="38">
        <v>5738.083333333333</v>
      </c>
      <c r="K109" s="38">
        <v>5837.7166666666662</v>
      </c>
      <c r="L109" s="38">
        <v>5903.2333333333327</v>
      </c>
      <c r="M109" s="28">
        <v>5772.2</v>
      </c>
      <c r="N109" s="28">
        <v>5607.05</v>
      </c>
      <c r="O109" s="39">
        <v>332550</v>
      </c>
      <c r="P109" s="40">
        <v>-6.5345699831365942E-2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2408.9499999999998</v>
      </c>
      <c r="F110" s="37">
        <v>2407.4500000000003</v>
      </c>
      <c r="G110" s="38">
        <v>2387.6000000000004</v>
      </c>
      <c r="H110" s="38">
        <v>2366.25</v>
      </c>
      <c r="I110" s="38">
        <v>2346.4</v>
      </c>
      <c r="J110" s="38">
        <v>2428.8000000000006</v>
      </c>
      <c r="K110" s="38">
        <v>2448.65</v>
      </c>
      <c r="L110" s="38">
        <v>2470.0000000000009</v>
      </c>
      <c r="M110" s="28">
        <v>2427.3000000000002</v>
      </c>
      <c r="N110" s="28">
        <v>2386.1</v>
      </c>
      <c r="O110" s="39">
        <v>3157800</v>
      </c>
      <c r="P110" s="40">
        <v>-3.4084453701950387E-3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1307.3</v>
      </c>
      <c r="F111" s="37">
        <v>1302.5833333333333</v>
      </c>
      <c r="G111" s="38">
        <v>1293.2166666666665</v>
      </c>
      <c r="H111" s="38">
        <v>1279.1333333333332</v>
      </c>
      <c r="I111" s="38">
        <v>1269.7666666666664</v>
      </c>
      <c r="J111" s="38">
        <v>1316.6666666666665</v>
      </c>
      <c r="K111" s="38">
        <v>1326.0333333333333</v>
      </c>
      <c r="L111" s="38">
        <v>1340.1166666666666</v>
      </c>
      <c r="M111" s="28">
        <v>1311.95</v>
      </c>
      <c r="N111" s="28">
        <v>1288.5</v>
      </c>
      <c r="O111" s="39">
        <v>20167100</v>
      </c>
      <c r="P111" s="40">
        <v>-5.1034629055452365E-3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158.9</v>
      </c>
      <c r="F112" s="37">
        <v>160.20000000000002</v>
      </c>
      <c r="G112" s="38">
        <v>157.00000000000003</v>
      </c>
      <c r="H112" s="38">
        <v>155.10000000000002</v>
      </c>
      <c r="I112" s="38">
        <v>151.90000000000003</v>
      </c>
      <c r="J112" s="38">
        <v>162.10000000000002</v>
      </c>
      <c r="K112" s="38">
        <v>165.3</v>
      </c>
      <c r="L112" s="38">
        <v>167.20000000000002</v>
      </c>
      <c r="M112" s="28">
        <v>163.4</v>
      </c>
      <c r="N112" s="28">
        <v>158.30000000000001</v>
      </c>
      <c r="O112" s="39">
        <v>59556200</v>
      </c>
      <c r="P112" s="40">
        <v>8.292362493735864E-3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1312.2</v>
      </c>
      <c r="F113" s="37">
        <v>1312.0000000000002</v>
      </c>
      <c r="G113" s="38">
        <v>1306.6000000000004</v>
      </c>
      <c r="H113" s="38">
        <v>1301.0000000000002</v>
      </c>
      <c r="I113" s="38">
        <v>1295.6000000000004</v>
      </c>
      <c r="J113" s="38">
        <v>1317.6000000000004</v>
      </c>
      <c r="K113" s="38">
        <v>1323.0000000000005</v>
      </c>
      <c r="L113" s="38">
        <v>1328.6000000000004</v>
      </c>
      <c r="M113" s="28">
        <v>1317.4</v>
      </c>
      <c r="N113" s="28">
        <v>1306.4000000000001</v>
      </c>
      <c r="O113" s="39">
        <v>41856000</v>
      </c>
      <c r="P113" s="40">
        <v>-9.7566976748587591E-3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601.85</v>
      </c>
      <c r="F114" s="37">
        <v>601.38333333333333</v>
      </c>
      <c r="G114" s="38">
        <v>595.76666666666665</v>
      </c>
      <c r="H114" s="38">
        <v>589.68333333333328</v>
      </c>
      <c r="I114" s="38">
        <v>584.06666666666661</v>
      </c>
      <c r="J114" s="38">
        <v>607.4666666666667</v>
      </c>
      <c r="K114" s="38">
        <v>613.08333333333326</v>
      </c>
      <c r="L114" s="38">
        <v>619.16666666666674</v>
      </c>
      <c r="M114" s="28">
        <v>607</v>
      </c>
      <c r="N114" s="28">
        <v>595.29999999999995</v>
      </c>
      <c r="O114" s="39">
        <v>3202900</v>
      </c>
      <c r="P114" s="40">
        <v>-5.6167503978531532E-4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89.6</v>
      </c>
      <c r="F115" s="37">
        <v>89.633333333333326</v>
      </c>
      <c r="G115" s="38">
        <v>89.066666666666649</v>
      </c>
      <c r="H115" s="38">
        <v>88.533333333333317</v>
      </c>
      <c r="I115" s="38">
        <v>87.96666666666664</v>
      </c>
      <c r="J115" s="38">
        <v>90.166666666666657</v>
      </c>
      <c r="K115" s="38">
        <v>90.73333333333332</v>
      </c>
      <c r="L115" s="38">
        <v>91.266666666666666</v>
      </c>
      <c r="M115" s="28">
        <v>90.2</v>
      </c>
      <c r="N115" s="28">
        <v>89.1</v>
      </c>
      <c r="O115" s="39">
        <v>59582250</v>
      </c>
      <c r="P115" s="40">
        <v>-2.4485798237022529E-3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728.2</v>
      </c>
      <c r="F116" s="37">
        <v>720.9666666666667</v>
      </c>
      <c r="G116" s="38">
        <v>712.43333333333339</v>
      </c>
      <c r="H116" s="38">
        <v>696.66666666666674</v>
      </c>
      <c r="I116" s="38">
        <v>688.13333333333344</v>
      </c>
      <c r="J116" s="38">
        <v>736.73333333333335</v>
      </c>
      <c r="K116" s="38">
        <v>745.26666666666665</v>
      </c>
      <c r="L116" s="38">
        <v>761.0333333333333</v>
      </c>
      <c r="M116" s="28">
        <v>729.5</v>
      </c>
      <c r="N116" s="28">
        <v>705.2</v>
      </c>
      <c r="O116" s="39">
        <v>2947750</v>
      </c>
      <c r="P116" s="40">
        <v>-9.7512437810945277E-2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648.29999999999995</v>
      </c>
      <c r="F117" s="37">
        <v>646.71666666666658</v>
      </c>
      <c r="G117" s="38">
        <v>641.78333333333319</v>
      </c>
      <c r="H117" s="38">
        <v>635.26666666666665</v>
      </c>
      <c r="I117" s="38">
        <v>630.33333333333326</v>
      </c>
      <c r="J117" s="38">
        <v>653.23333333333312</v>
      </c>
      <c r="K117" s="38">
        <v>658.16666666666652</v>
      </c>
      <c r="L117" s="38">
        <v>664.68333333333305</v>
      </c>
      <c r="M117" s="28">
        <v>651.65</v>
      </c>
      <c r="N117" s="28">
        <v>640.20000000000005</v>
      </c>
      <c r="O117" s="39">
        <v>13664000</v>
      </c>
      <c r="P117" s="40">
        <v>-3.1916251755393847E-3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443.7</v>
      </c>
      <c r="F118" s="37">
        <v>445.26666666666665</v>
      </c>
      <c r="G118" s="38">
        <v>441.63333333333333</v>
      </c>
      <c r="H118" s="38">
        <v>439.56666666666666</v>
      </c>
      <c r="I118" s="38">
        <v>435.93333333333334</v>
      </c>
      <c r="J118" s="38">
        <v>447.33333333333331</v>
      </c>
      <c r="K118" s="38">
        <v>450.96666666666664</v>
      </c>
      <c r="L118" s="38">
        <v>453.0333333333333</v>
      </c>
      <c r="M118" s="28">
        <v>448.9</v>
      </c>
      <c r="N118" s="28">
        <v>443.2</v>
      </c>
      <c r="O118" s="39">
        <v>71235200</v>
      </c>
      <c r="P118" s="40">
        <v>-1.1983489414584351E-2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528.15</v>
      </c>
      <c r="F119" s="37">
        <v>527.81666666666661</v>
      </c>
      <c r="G119" s="38">
        <v>522.18333333333317</v>
      </c>
      <c r="H119" s="38">
        <v>516.21666666666658</v>
      </c>
      <c r="I119" s="38">
        <v>510.58333333333314</v>
      </c>
      <c r="J119" s="38">
        <v>533.78333333333319</v>
      </c>
      <c r="K119" s="38">
        <v>539.41666666666663</v>
      </c>
      <c r="L119" s="38">
        <v>545.38333333333321</v>
      </c>
      <c r="M119" s="28">
        <v>533.45000000000005</v>
      </c>
      <c r="N119" s="28">
        <v>521.85</v>
      </c>
      <c r="O119" s="39">
        <v>23908750</v>
      </c>
      <c r="P119" s="40">
        <v>-2.3235624553161065E-2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3230.2</v>
      </c>
      <c r="F120" s="37">
        <v>3223.3333333333335</v>
      </c>
      <c r="G120" s="38">
        <v>3206.8166666666671</v>
      </c>
      <c r="H120" s="38">
        <v>3183.4333333333334</v>
      </c>
      <c r="I120" s="38">
        <v>3166.916666666667</v>
      </c>
      <c r="J120" s="38">
        <v>3246.7166666666672</v>
      </c>
      <c r="K120" s="38">
        <v>3263.2333333333336</v>
      </c>
      <c r="L120" s="38">
        <v>3286.6166666666672</v>
      </c>
      <c r="M120" s="28">
        <v>3239.85</v>
      </c>
      <c r="N120" s="28">
        <v>3199.95</v>
      </c>
      <c r="O120" s="39">
        <v>527750</v>
      </c>
      <c r="P120" s="40">
        <v>-1.3551401869158878E-2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717.35</v>
      </c>
      <c r="F121" s="37">
        <v>714.80000000000007</v>
      </c>
      <c r="G121" s="38">
        <v>710.80000000000018</v>
      </c>
      <c r="H121" s="38">
        <v>704.25000000000011</v>
      </c>
      <c r="I121" s="38">
        <v>700.25000000000023</v>
      </c>
      <c r="J121" s="38">
        <v>721.35000000000014</v>
      </c>
      <c r="K121" s="38">
        <v>725.34999999999991</v>
      </c>
      <c r="L121" s="38">
        <v>731.90000000000009</v>
      </c>
      <c r="M121" s="28">
        <v>718.8</v>
      </c>
      <c r="N121" s="28">
        <v>708.25</v>
      </c>
      <c r="O121" s="39">
        <v>29268000</v>
      </c>
      <c r="P121" s="40">
        <v>1.1082379017362395E-3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494.6</v>
      </c>
      <c r="F122" s="37">
        <v>494.15000000000003</v>
      </c>
      <c r="G122" s="38">
        <v>491.45000000000005</v>
      </c>
      <c r="H122" s="38">
        <v>488.3</v>
      </c>
      <c r="I122" s="38">
        <v>485.6</v>
      </c>
      <c r="J122" s="38">
        <v>497.30000000000007</v>
      </c>
      <c r="K122" s="38">
        <v>500</v>
      </c>
      <c r="L122" s="38">
        <v>503.15000000000009</v>
      </c>
      <c r="M122" s="28">
        <v>496.85</v>
      </c>
      <c r="N122" s="28">
        <v>491</v>
      </c>
      <c r="O122" s="39">
        <v>15611250</v>
      </c>
      <c r="P122" s="40">
        <v>-2.4760383386581469E-3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1923.1</v>
      </c>
      <c r="F123" s="37">
        <v>1928.9666666666665</v>
      </c>
      <c r="G123" s="38">
        <v>1914.133333333333</v>
      </c>
      <c r="H123" s="38">
        <v>1905.1666666666665</v>
      </c>
      <c r="I123" s="38">
        <v>1890.333333333333</v>
      </c>
      <c r="J123" s="38">
        <v>1937.9333333333329</v>
      </c>
      <c r="K123" s="38">
        <v>1952.7666666666664</v>
      </c>
      <c r="L123" s="38">
        <v>1961.7333333333329</v>
      </c>
      <c r="M123" s="28">
        <v>1943.8</v>
      </c>
      <c r="N123" s="28">
        <v>1920</v>
      </c>
      <c r="O123" s="39">
        <v>30953600</v>
      </c>
      <c r="P123" s="40">
        <v>9.0539876348397447E-4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105.95</v>
      </c>
      <c r="F124" s="37">
        <v>106.13333333333333</v>
      </c>
      <c r="G124" s="38">
        <v>104.41666666666666</v>
      </c>
      <c r="H124" s="38">
        <v>102.88333333333333</v>
      </c>
      <c r="I124" s="38">
        <v>101.16666666666666</v>
      </c>
      <c r="J124" s="38">
        <v>107.66666666666666</v>
      </c>
      <c r="K124" s="38">
        <v>109.38333333333333</v>
      </c>
      <c r="L124" s="38">
        <v>110.91666666666666</v>
      </c>
      <c r="M124" s="28">
        <v>107.85</v>
      </c>
      <c r="N124" s="28">
        <v>104.6</v>
      </c>
      <c r="O124" s="39">
        <v>76014632</v>
      </c>
      <c r="P124" s="40">
        <v>0.10695256660168941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2023</v>
      </c>
      <c r="F125" s="37">
        <v>2024.9833333333333</v>
      </c>
      <c r="G125" s="38">
        <v>2006.1166666666668</v>
      </c>
      <c r="H125" s="38">
        <v>1989.2333333333333</v>
      </c>
      <c r="I125" s="38">
        <v>1970.3666666666668</v>
      </c>
      <c r="J125" s="38">
        <v>2041.8666666666668</v>
      </c>
      <c r="K125" s="38">
        <v>2060.7333333333331</v>
      </c>
      <c r="L125" s="38">
        <v>2077.6166666666668</v>
      </c>
      <c r="M125" s="28">
        <v>2043.85</v>
      </c>
      <c r="N125" s="28">
        <v>2008.1</v>
      </c>
      <c r="O125" s="39">
        <v>709250</v>
      </c>
      <c r="P125" s="40">
        <v>-1.575076325284485E-2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343.85</v>
      </c>
      <c r="F126" s="37">
        <v>345.95</v>
      </c>
      <c r="G126" s="38">
        <v>340.9</v>
      </c>
      <c r="H126" s="38">
        <v>337.95</v>
      </c>
      <c r="I126" s="38">
        <v>332.9</v>
      </c>
      <c r="J126" s="38">
        <v>348.9</v>
      </c>
      <c r="K126" s="38">
        <v>353.95000000000005</v>
      </c>
      <c r="L126" s="38">
        <v>356.9</v>
      </c>
      <c r="M126" s="28">
        <v>351</v>
      </c>
      <c r="N126" s="28">
        <v>343</v>
      </c>
      <c r="O126" s="39">
        <v>12731700</v>
      </c>
      <c r="P126" s="40">
        <v>-1.0738234174313709E-2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378.5</v>
      </c>
      <c r="F127" s="37">
        <v>379.90000000000003</v>
      </c>
      <c r="G127" s="38">
        <v>375.90000000000009</v>
      </c>
      <c r="H127" s="38">
        <v>373.30000000000007</v>
      </c>
      <c r="I127" s="38">
        <v>369.30000000000013</v>
      </c>
      <c r="J127" s="38">
        <v>382.50000000000006</v>
      </c>
      <c r="K127" s="38">
        <v>386.49999999999994</v>
      </c>
      <c r="L127" s="38">
        <v>389.1</v>
      </c>
      <c r="M127" s="28">
        <v>383.9</v>
      </c>
      <c r="N127" s="28">
        <v>377.3</v>
      </c>
      <c r="O127" s="39">
        <v>14458000</v>
      </c>
      <c r="P127" s="40">
        <v>1.246498599439776E-2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2278.6999999999998</v>
      </c>
      <c r="F128" s="37">
        <v>2271.4333333333329</v>
      </c>
      <c r="G128" s="38">
        <v>2257.8666666666659</v>
      </c>
      <c r="H128" s="38">
        <v>2237.0333333333328</v>
      </c>
      <c r="I128" s="38">
        <v>2223.4666666666658</v>
      </c>
      <c r="J128" s="38">
        <v>2292.266666666666</v>
      </c>
      <c r="K128" s="38">
        <v>2305.8333333333326</v>
      </c>
      <c r="L128" s="38">
        <v>2326.6666666666661</v>
      </c>
      <c r="M128" s="28">
        <v>2285</v>
      </c>
      <c r="N128" s="28">
        <v>2250.6</v>
      </c>
      <c r="O128" s="39">
        <v>12971700</v>
      </c>
      <c r="P128" s="40">
        <v>-4.1263858093126389E-2</v>
      </c>
    </row>
    <row r="129" spans="1:16" ht="12.75" customHeight="1">
      <c r="A129" s="28">
        <v>119</v>
      </c>
      <c r="B129" s="29" t="s">
        <v>86</v>
      </c>
      <c r="C129" s="30" t="s">
        <v>862</v>
      </c>
      <c r="D129" s="31">
        <v>45106</v>
      </c>
      <c r="E129" s="37">
        <v>4976.7</v>
      </c>
      <c r="F129" s="37">
        <v>5003.8499999999995</v>
      </c>
      <c r="G129" s="38">
        <v>4943.8999999999987</v>
      </c>
      <c r="H129" s="38">
        <v>4911.0999999999995</v>
      </c>
      <c r="I129" s="38">
        <v>4851.1499999999987</v>
      </c>
      <c r="J129" s="38">
        <v>5036.6499999999987</v>
      </c>
      <c r="K129" s="38">
        <v>5096.5999999999995</v>
      </c>
      <c r="L129" s="38">
        <v>5129.3999999999987</v>
      </c>
      <c r="M129" s="28">
        <v>5063.8</v>
      </c>
      <c r="N129" s="28">
        <v>4971.05</v>
      </c>
      <c r="O129" s="39">
        <v>1657350</v>
      </c>
      <c r="P129" s="40">
        <v>1.6373838653297765E-2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3923.5</v>
      </c>
      <c r="F130" s="37">
        <v>3941.0499999999997</v>
      </c>
      <c r="G130" s="38">
        <v>3899.4499999999994</v>
      </c>
      <c r="H130" s="38">
        <v>3875.3999999999996</v>
      </c>
      <c r="I130" s="38">
        <v>3833.7999999999993</v>
      </c>
      <c r="J130" s="38">
        <v>3965.0999999999995</v>
      </c>
      <c r="K130" s="38">
        <v>4006.7</v>
      </c>
      <c r="L130" s="38">
        <v>4030.7499999999995</v>
      </c>
      <c r="M130" s="28">
        <v>3982.65</v>
      </c>
      <c r="N130" s="28">
        <v>3917</v>
      </c>
      <c r="O130" s="39">
        <v>1121600</v>
      </c>
      <c r="P130" s="40">
        <v>2.9368575624082231E-2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824.4</v>
      </c>
      <c r="F131" s="37">
        <v>827.38333333333333</v>
      </c>
      <c r="G131" s="38">
        <v>819.01666666666665</v>
      </c>
      <c r="H131" s="38">
        <v>813.63333333333333</v>
      </c>
      <c r="I131" s="38">
        <v>805.26666666666665</v>
      </c>
      <c r="J131" s="38">
        <v>832.76666666666665</v>
      </c>
      <c r="K131" s="38">
        <v>841.13333333333321</v>
      </c>
      <c r="L131" s="38">
        <v>846.51666666666665</v>
      </c>
      <c r="M131" s="28">
        <v>835.75</v>
      </c>
      <c r="N131" s="28">
        <v>822</v>
      </c>
      <c r="O131" s="39">
        <v>7481700</v>
      </c>
      <c r="P131" s="40">
        <v>8.5594474592994574E-2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1399.25</v>
      </c>
      <c r="F132" s="37">
        <v>1385.8999999999999</v>
      </c>
      <c r="G132" s="38">
        <v>1365.8499999999997</v>
      </c>
      <c r="H132" s="38">
        <v>1332.4499999999998</v>
      </c>
      <c r="I132" s="38">
        <v>1312.3999999999996</v>
      </c>
      <c r="J132" s="38">
        <v>1419.2999999999997</v>
      </c>
      <c r="K132" s="38">
        <v>1439.35</v>
      </c>
      <c r="L132" s="38">
        <v>1472.7499999999998</v>
      </c>
      <c r="M132" s="28">
        <v>1405.95</v>
      </c>
      <c r="N132" s="28">
        <v>1352.5</v>
      </c>
      <c r="O132" s="39">
        <v>13913900</v>
      </c>
      <c r="P132" s="40">
        <v>5.9259259259259262E-2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301.85000000000002</v>
      </c>
      <c r="F133" s="37">
        <v>302.68333333333334</v>
      </c>
      <c r="G133" s="38">
        <v>299.56666666666666</v>
      </c>
      <c r="H133" s="38">
        <v>297.2833333333333</v>
      </c>
      <c r="I133" s="38">
        <v>294.16666666666663</v>
      </c>
      <c r="J133" s="38">
        <v>304.9666666666667</v>
      </c>
      <c r="K133" s="38">
        <v>308.08333333333337</v>
      </c>
      <c r="L133" s="38">
        <v>310.36666666666673</v>
      </c>
      <c r="M133" s="28">
        <v>305.8</v>
      </c>
      <c r="N133" s="28">
        <v>300.39999999999998</v>
      </c>
      <c r="O133" s="39">
        <v>25748000</v>
      </c>
      <c r="P133" s="40">
        <v>-3.4063625450180074E-2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111.1</v>
      </c>
      <c r="F134" s="37">
        <v>111.81666666666666</v>
      </c>
      <c r="G134" s="38">
        <v>109.88333333333333</v>
      </c>
      <c r="H134" s="38">
        <v>108.66666666666666</v>
      </c>
      <c r="I134" s="38">
        <v>106.73333333333332</v>
      </c>
      <c r="J134" s="38">
        <v>113.03333333333333</v>
      </c>
      <c r="K134" s="38">
        <v>114.96666666666667</v>
      </c>
      <c r="L134" s="38">
        <v>116.18333333333334</v>
      </c>
      <c r="M134" s="28">
        <v>113.75</v>
      </c>
      <c r="N134" s="28">
        <v>110.6</v>
      </c>
      <c r="O134" s="39">
        <v>69492000</v>
      </c>
      <c r="P134" s="40">
        <v>0.13050268423621278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549.95000000000005</v>
      </c>
      <c r="F135" s="37">
        <v>550.83333333333337</v>
      </c>
      <c r="G135" s="38">
        <v>547.56666666666672</v>
      </c>
      <c r="H135" s="38">
        <v>545.18333333333339</v>
      </c>
      <c r="I135" s="38">
        <v>541.91666666666674</v>
      </c>
      <c r="J135" s="38">
        <v>553.2166666666667</v>
      </c>
      <c r="K135" s="38">
        <v>556.48333333333335</v>
      </c>
      <c r="L135" s="38">
        <v>558.86666666666667</v>
      </c>
      <c r="M135" s="28">
        <v>554.1</v>
      </c>
      <c r="N135" s="28">
        <v>548.45000000000005</v>
      </c>
      <c r="O135" s="39">
        <v>9918000</v>
      </c>
      <c r="P135" s="40">
        <v>-4.6965317919075147E-3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9603.5</v>
      </c>
      <c r="F136" s="37">
        <v>9594.5166666666682</v>
      </c>
      <c r="G136" s="38">
        <v>9517.6333333333369</v>
      </c>
      <c r="H136" s="38">
        <v>9431.7666666666682</v>
      </c>
      <c r="I136" s="38">
        <v>9354.8833333333369</v>
      </c>
      <c r="J136" s="38">
        <v>9680.3833333333369</v>
      </c>
      <c r="K136" s="38">
        <v>9757.2666666666682</v>
      </c>
      <c r="L136" s="38">
        <v>9843.1333333333369</v>
      </c>
      <c r="M136" s="28">
        <v>9671.4</v>
      </c>
      <c r="N136" s="28">
        <v>9508.65</v>
      </c>
      <c r="O136" s="39">
        <v>2179500</v>
      </c>
      <c r="P136" s="40">
        <v>5.2116963379762017E-3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879.75</v>
      </c>
      <c r="F137" s="37">
        <v>879.7166666666667</v>
      </c>
      <c r="G137" s="38">
        <v>873.03333333333342</v>
      </c>
      <c r="H137" s="38">
        <v>866.31666666666672</v>
      </c>
      <c r="I137" s="38">
        <v>859.63333333333344</v>
      </c>
      <c r="J137" s="38">
        <v>886.43333333333339</v>
      </c>
      <c r="K137" s="38">
        <v>893.11666666666679</v>
      </c>
      <c r="L137" s="38">
        <v>899.83333333333337</v>
      </c>
      <c r="M137" s="28">
        <v>886.4</v>
      </c>
      <c r="N137" s="28">
        <v>873</v>
      </c>
      <c r="O137" s="39">
        <v>10323250</v>
      </c>
      <c r="P137" s="40">
        <v>-4.1672896700413352E-3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1478.95</v>
      </c>
      <c r="F138" s="37">
        <v>1484.3999999999999</v>
      </c>
      <c r="G138" s="38">
        <v>1466.7499999999998</v>
      </c>
      <c r="H138" s="38">
        <v>1454.55</v>
      </c>
      <c r="I138" s="38">
        <v>1436.8999999999999</v>
      </c>
      <c r="J138" s="38">
        <v>1496.5999999999997</v>
      </c>
      <c r="K138" s="38">
        <v>1514.2499999999998</v>
      </c>
      <c r="L138" s="38">
        <v>1526.4499999999996</v>
      </c>
      <c r="M138" s="28">
        <v>1502.05</v>
      </c>
      <c r="N138" s="28">
        <v>1472.2</v>
      </c>
      <c r="O138" s="39">
        <v>1561600</v>
      </c>
      <c r="P138" s="40">
        <v>-3.1265508684863524E-2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1324.25</v>
      </c>
      <c r="F139" s="37">
        <v>1324.9166666666667</v>
      </c>
      <c r="G139" s="38">
        <v>1312.8333333333335</v>
      </c>
      <c r="H139" s="38">
        <v>1301.4166666666667</v>
      </c>
      <c r="I139" s="38">
        <v>1289.3333333333335</v>
      </c>
      <c r="J139" s="38">
        <v>1336.3333333333335</v>
      </c>
      <c r="K139" s="38">
        <v>1348.416666666667</v>
      </c>
      <c r="L139" s="38">
        <v>1359.8333333333335</v>
      </c>
      <c r="M139" s="28">
        <v>1337</v>
      </c>
      <c r="N139" s="28">
        <v>1313.5</v>
      </c>
      <c r="O139" s="39">
        <v>957600</v>
      </c>
      <c r="P139" s="40">
        <v>5.2770448548812667E-2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692.8</v>
      </c>
      <c r="F140" s="37">
        <v>694.94999999999993</v>
      </c>
      <c r="G140" s="38">
        <v>686.19999999999982</v>
      </c>
      <c r="H140" s="38">
        <v>679.59999999999991</v>
      </c>
      <c r="I140" s="38">
        <v>670.8499999999998</v>
      </c>
      <c r="J140" s="38">
        <v>701.54999999999984</v>
      </c>
      <c r="K140" s="38">
        <v>710.30000000000007</v>
      </c>
      <c r="L140" s="38">
        <v>716.89999999999986</v>
      </c>
      <c r="M140" s="28">
        <v>703.7</v>
      </c>
      <c r="N140" s="28">
        <v>688.35</v>
      </c>
      <c r="O140" s="39">
        <v>4053050</v>
      </c>
      <c r="P140" s="40">
        <v>4.8763132018837654E-2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1035.3</v>
      </c>
      <c r="F141" s="37">
        <v>1039.7333333333333</v>
      </c>
      <c r="G141" s="38">
        <v>1029.2666666666667</v>
      </c>
      <c r="H141" s="38">
        <v>1023.2333333333333</v>
      </c>
      <c r="I141" s="38">
        <v>1012.7666666666667</v>
      </c>
      <c r="J141" s="38">
        <v>1045.7666666666667</v>
      </c>
      <c r="K141" s="38">
        <v>1056.2333333333333</v>
      </c>
      <c r="L141" s="38">
        <v>1062.2666666666667</v>
      </c>
      <c r="M141" s="28">
        <v>1050.2</v>
      </c>
      <c r="N141" s="28">
        <v>1033.7</v>
      </c>
      <c r="O141" s="39">
        <v>2013600</v>
      </c>
      <c r="P141" s="40">
        <v>3.4525277435265102E-2</v>
      </c>
    </row>
    <row r="142" spans="1:16" ht="12.75" customHeight="1">
      <c r="A142" s="28">
        <v>132</v>
      </c>
      <c r="B142" s="29" t="s">
        <v>49</v>
      </c>
      <c r="C142" s="30" t="s">
        <v>799</v>
      </c>
      <c r="D142" s="31">
        <v>45106</v>
      </c>
      <c r="E142" s="37">
        <v>81.25</v>
      </c>
      <c r="F142" s="37">
        <v>81.316666666666663</v>
      </c>
      <c r="G142" s="38">
        <v>80.783333333333331</v>
      </c>
      <c r="H142" s="38">
        <v>80.316666666666663</v>
      </c>
      <c r="I142" s="38">
        <v>79.783333333333331</v>
      </c>
      <c r="J142" s="38">
        <v>81.783333333333331</v>
      </c>
      <c r="K142" s="38">
        <v>82.316666666666663</v>
      </c>
      <c r="L142" s="38">
        <v>82.783333333333331</v>
      </c>
      <c r="M142" s="28">
        <v>81.849999999999994</v>
      </c>
      <c r="N142" s="28">
        <v>80.849999999999994</v>
      </c>
      <c r="O142" s="39">
        <v>63624800</v>
      </c>
      <c r="P142" s="40">
        <v>3.786396738650276E-3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1983.3</v>
      </c>
      <c r="F143" s="37">
        <v>1999.0833333333333</v>
      </c>
      <c r="G143" s="38">
        <v>1960.4666666666665</v>
      </c>
      <c r="H143" s="38">
        <v>1937.6333333333332</v>
      </c>
      <c r="I143" s="38">
        <v>1899.0166666666664</v>
      </c>
      <c r="J143" s="38">
        <v>2021.9166666666665</v>
      </c>
      <c r="K143" s="38">
        <v>2060.5333333333333</v>
      </c>
      <c r="L143" s="38">
        <v>2083.3666666666668</v>
      </c>
      <c r="M143" s="28">
        <v>2037.7</v>
      </c>
      <c r="N143" s="28">
        <v>1976.25</v>
      </c>
      <c r="O143" s="39">
        <v>2640825</v>
      </c>
      <c r="P143" s="40">
        <v>5.5506704770279185E-2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97255.6</v>
      </c>
      <c r="F144" s="37">
        <v>97212.3</v>
      </c>
      <c r="G144" s="38">
        <v>96792.3</v>
      </c>
      <c r="H144" s="38">
        <v>96329</v>
      </c>
      <c r="I144" s="38">
        <v>95909</v>
      </c>
      <c r="J144" s="38">
        <v>97675.6</v>
      </c>
      <c r="K144" s="38">
        <v>98095.6</v>
      </c>
      <c r="L144" s="38">
        <v>98558.900000000009</v>
      </c>
      <c r="M144" s="28">
        <v>97632.3</v>
      </c>
      <c r="N144" s="28">
        <v>96749</v>
      </c>
      <c r="O144" s="39">
        <v>53380</v>
      </c>
      <c r="P144" s="40">
        <v>-1.0198405340255887E-2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1130.0999999999999</v>
      </c>
      <c r="F145" s="37">
        <v>1129.6333333333332</v>
      </c>
      <c r="G145" s="38">
        <v>1123.2666666666664</v>
      </c>
      <c r="H145" s="38">
        <v>1116.4333333333332</v>
      </c>
      <c r="I145" s="38">
        <v>1110.0666666666664</v>
      </c>
      <c r="J145" s="38">
        <v>1136.4666666666665</v>
      </c>
      <c r="K145" s="38">
        <v>1142.8333333333333</v>
      </c>
      <c r="L145" s="38">
        <v>1149.6666666666665</v>
      </c>
      <c r="M145" s="28">
        <v>1136</v>
      </c>
      <c r="N145" s="28">
        <v>1122.8</v>
      </c>
      <c r="O145" s="39">
        <v>5319050</v>
      </c>
      <c r="P145" s="40">
        <v>-2.2440109168098656E-2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84.25</v>
      </c>
      <c r="F146" s="37">
        <v>84.466666666666669</v>
      </c>
      <c r="G146" s="38">
        <v>83.88333333333334</v>
      </c>
      <c r="H146" s="38">
        <v>83.516666666666666</v>
      </c>
      <c r="I146" s="38">
        <v>82.933333333333337</v>
      </c>
      <c r="J146" s="38">
        <v>84.833333333333343</v>
      </c>
      <c r="K146" s="38">
        <v>85.416666666666657</v>
      </c>
      <c r="L146" s="38">
        <v>85.783333333333346</v>
      </c>
      <c r="M146" s="28">
        <v>85.05</v>
      </c>
      <c r="N146" s="28">
        <v>84.1</v>
      </c>
      <c r="O146" s="39">
        <v>46080000</v>
      </c>
      <c r="P146" s="40">
        <v>6.5146579804560263E-4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4168.1000000000004</v>
      </c>
      <c r="F147" s="37">
        <v>4213.8</v>
      </c>
      <c r="G147" s="38">
        <v>4105.9500000000007</v>
      </c>
      <c r="H147" s="38">
        <v>4043.8</v>
      </c>
      <c r="I147" s="38">
        <v>3935.9500000000007</v>
      </c>
      <c r="J147" s="38">
        <v>4275.9500000000007</v>
      </c>
      <c r="K147" s="38">
        <v>4383.8000000000011</v>
      </c>
      <c r="L147" s="38">
        <v>4445.9500000000007</v>
      </c>
      <c r="M147" s="28">
        <v>4321.6499999999996</v>
      </c>
      <c r="N147" s="28">
        <v>4151.6499999999996</v>
      </c>
      <c r="O147" s="39">
        <v>1581075</v>
      </c>
      <c r="P147" s="40">
        <v>-6.7611198749797291E-2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4677.3</v>
      </c>
      <c r="F148" s="37">
        <v>4677.416666666667</v>
      </c>
      <c r="G148" s="38">
        <v>4654.8333333333339</v>
      </c>
      <c r="H148" s="38">
        <v>4632.3666666666668</v>
      </c>
      <c r="I148" s="38">
        <v>4609.7833333333338</v>
      </c>
      <c r="J148" s="38">
        <v>4699.8833333333341</v>
      </c>
      <c r="K148" s="38">
        <v>4722.4666666666681</v>
      </c>
      <c r="L148" s="38">
        <v>4744.9333333333343</v>
      </c>
      <c r="M148" s="28">
        <v>4700</v>
      </c>
      <c r="N148" s="28">
        <v>4654.95</v>
      </c>
      <c r="O148" s="39">
        <v>601350</v>
      </c>
      <c r="P148" s="40">
        <v>1.6223067173637515E-2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21997.4</v>
      </c>
      <c r="F149" s="37">
        <v>22067.200000000001</v>
      </c>
      <c r="G149" s="38">
        <v>21880.2</v>
      </c>
      <c r="H149" s="38">
        <v>21763</v>
      </c>
      <c r="I149" s="38">
        <v>21576</v>
      </c>
      <c r="J149" s="38">
        <v>22184.400000000001</v>
      </c>
      <c r="K149" s="38">
        <v>22371.4</v>
      </c>
      <c r="L149" s="38">
        <v>22488.600000000002</v>
      </c>
      <c r="M149" s="28">
        <v>22254.2</v>
      </c>
      <c r="N149" s="28">
        <v>21950</v>
      </c>
      <c r="O149" s="39">
        <v>390600</v>
      </c>
      <c r="P149" s="40">
        <v>-5.2585621422334333E-2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109.75</v>
      </c>
      <c r="F150" s="37">
        <v>110.11666666666667</v>
      </c>
      <c r="G150" s="38">
        <v>109.13333333333335</v>
      </c>
      <c r="H150" s="38">
        <v>108.51666666666668</v>
      </c>
      <c r="I150" s="38">
        <v>107.53333333333336</v>
      </c>
      <c r="J150" s="38">
        <v>110.73333333333335</v>
      </c>
      <c r="K150" s="38">
        <v>111.71666666666667</v>
      </c>
      <c r="L150" s="38">
        <v>112.33333333333334</v>
      </c>
      <c r="M150" s="28">
        <v>111.1</v>
      </c>
      <c r="N150" s="28">
        <v>109.5</v>
      </c>
      <c r="O150" s="39">
        <v>55057500</v>
      </c>
      <c r="P150" s="40">
        <v>5.2584011174102371E-3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175.4</v>
      </c>
      <c r="F151" s="37">
        <v>175.71666666666667</v>
      </c>
      <c r="G151" s="38">
        <v>174.43333333333334</v>
      </c>
      <c r="H151" s="38">
        <v>173.46666666666667</v>
      </c>
      <c r="I151" s="38">
        <v>172.18333333333334</v>
      </c>
      <c r="J151" s="38">
        <v>176.68333333333334</v>
      </c>
      <c r="K151" s="38">
        <v>177.9666666666667</v>
      </c>
      <c r="L151" s="38">
        <v>178.93333333333334</v>
      </c>
      <c r="M151" s="28">
        <v>177</v>
      </c>
      <c r="N151" s="28">
        <v>174.75</v>
      </c>
      <c r="O151" s="39">
        <v>72936300</v>
      </c>
      <c r="P151" s="40">
        <v>4.0076490996906994E-2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963.7</v>
      </c>
      <c r="F152" s="37">
        <v>965.93333333333339</v>
      </c>
      <c r="G152" s="38">
        <v>953.86666666666679</v>
      </c>
      <c r="H152" s="38">
        <v>944.03333333333342</v>
      </c>
      <c r="I152" s="38">
        <v>931.96666666666681</v>
      </c>
      <c r="J152" s="38">
        <v>975.76666666666677</v>
      </c>
      <c r="K152" s="38">
        <v>987.83333333333337</v>
      </c>
      <c r="L152" s="38">
        <v>997.66666666666674</v>
      </c>
      <c r="M152" s="28">
        <v>978</v>
      </c>
      <c r="N152" s="28">
        <v>956.1</v>
      </c>
      <c r="O152" s="39">
        <v>5507600</v>
      </c>
      <c r="P152" s="40">
        <v>6.3954975697109234E-3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3655</v>
      </c>
      <c r="F153" s="37">
        <v>3654.2833333333333</v>
      </c>
      <c r="G153" s="38">
        <v>3625.7166666666667</v>
      </c>
      <c r="H153" s="38">
        <v>3596.4333333333334</v>
      </c>
      <c r="I153" s="38">
        <v>3567.8666666666668</v>
      </c>
      <c r="J153" s="38">
        <v>3683.5666666666666</v>
      </c>
      <c r="K153" s="38">
        <v>3712.1333333333332</v>
      </c>
      <c r="L153" s="38">
        <v>3741.4166666666665</v>
      </c>
      <c r="M153" s="28">
        <v>3682.85</v>
      </c>
      <c r="N153" s="28">
        <v>3625</v>
      </c>
      <c r="O153" s="39">
        <v>277400</v>
      </c>
      <c r="P153" s="40">
        <v>0.37190900098911966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156.15</v>
      </c>
      <c r="F154" s="37">
        <v>156.03333333333333</v>
      </c>
      <c r="G154" s="38">
        <v>155.41666666666666</v>
      </c>
      <c r="H154" s="38">
        <v>154.68333333333334</v>
      </c>
      <c r="I154" s="38">
        <v>154.06666666666666</v>
      </c>
      <c r="J154" s="38">
        <v>156.76666666666665</v>
      </c>
      <c r="K154" s="38">
        <v>157.38333333333333</v>
      </c>
      <c r="L154" s="38">
        <v>158.11666666666665</v>
      </c>
      <c r="M154" s="28">
        <v>156.65</v>
      </c>
      <c r="N154" s="28">
        <v>155.30000000000001</v>
      </c>
      <c r="O154" s="39">
        <v>47616800</v>
      </c>
      <c r="P154" s="40">
        <v>-1.1192836584585865E-2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39163.5</v>
      </c>
      <c r="F155" s="37">
        <v>38965.133333333331</v>
      </c>
      <c r="G155" s="38">
        <v>38678.366666666661</v>
      </c>
      <c r="H155" s="38">
        <v>38193.23333333333</v>
      </c>
      <c r="I155" s="38">
        <v>37906.46666666666</v>
      </c>
      <c r="J155" s="38">
        <v>39450.266666666663</v>
      </c>
      <c r="K155" s="38">
        <v>39737.033333333326</v>
      </c>
      <c r="L155" s="38">
        <v>40222.166666666664</v>
      </c>
      <c r="M155" s="28">
        <v>39251.9</v>
      </c>
      <c r="N155" s="28">
        <v>38480</v>
      </c>
      <c r="O155" s="39">
        <v>171195</v>
      </c>
      <c r="P155" s="40">
        <v>-3.318487468343376E-3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792.35</v>
      </c>
      <c r="F156" s="37">
        <v>794.31666666666661</v>
      </c>
      <c r="G156" s="38">
        <v>788.88333333333321</v>
      </c>
      <c r="H156" s="38">
        <v>785.41666666666663</v>
      </c>
      <c r="I156" s="38">
        <v>779.98333333333323</v>
      </c>
      <c r="J156" s="38">
        <v>797.78333333333319</v>
      </c>
      <c r="K156" s="38">
        <v>803.21666666666658</v>
      </c>
      <c r="L156" s="38">
        <v>806.68333333333317</v>
      </c>
      <c r="M156" s="28">
        <v>799.75</v>
      </c>
      <c r="N156" s="28">
        <v>790.85</v>
      </c>
      <c r="O156" s="39">
        <v>8635850</v>
      </c>
      <c r="P156" s="40">
        <v>-7.2309239833309386E-3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5208.8</v>
      </c>
      <c r="F157" s="37">
        <v>5230.8</v>
      </c>
      <c r="G157" s="38">
        <v>5176.1000000000004</v>
      </c>
      <c r="H157" s="38">
        <v>5143.4000000000005</v>
      </c>
      <c r="I157" s="38">
        <v>5088.7000000000007</v>
      </c>
      <c r="J157" s="38">
        <v>5263.5</v>
      </c>
      <c r="K157" s="38">
        <v>5318.1999999999989</v>
      </c>
      <c r="L157" s="38">
        <v>5350.9</v>
      </c>
      <c r="M157" s="28">
        <v>5285.5</v>
      </c>
      <c r="N157" s="28">
        <v>5198.1000000000004</v>
      </c>
      <c r="O157" s="39">
        <v>1279950</v>
      </c>
      <c r="P157" s="40">
        <v>-5.4659743099207429E-4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224.6</v>
      </c>
      <c r="F158" s="37">
        <v>224.23333333333332</v>
      </c>
      <c r="G158" s="38">
        <v>223.51666666666665</v>
      </c>
      <c r="H158" s="38">
        <v>222.43333333333334</v>
      </c>
      <c r="I158" s="38">
        <v>221.71666666666667</v>
      </c>
      <c r="J158" s="38">
        <v>225.31666666666663</v>
      </c>
      <c r="K158" s="38">
        <v>226.03333333333327</v>
      </c>
      <c r="L158" s="38">
        <v>227.11666666666662</v>
      </c>
      <c r="M158" s="28">
        <v>224.95</v>
      </c>
      <c r="N158" s="28">
        <v>223.15</v>
      </c>
      <c r="O158" s="39">
        <v>14997000</v>
      </c>
      <c r="P158" s="40">
        <v>1.8036072144288577E-3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194.45</v>
      </c>
      <c r="F159" s="37">
        <v>194.65</v>
      </c>
      <c r="G159" s="38">
        <v>191</v>
      </c>
      <c r="H159" s="38">
        <v>187.54999999999998</v>
      </c>
      <c r="I159" s="38">
        <v>183.89999999999998</v>
      </c>
      <c r="J159" s="38">
        <v>198.10000000000002</v>
      </c>
      <c r="K159" s="38">
        <v>201.75000000000006</v>
      </c>
      <c r="L159" s="38">
        <v>205.20000000000005</v>
      </c>
      <c r="M159" s="28">
        <v>198.3</v>
      </c>
      <c r="N159" s="28">
        <v>191.2</v>
      </c>
      <c r="O159" s="39">
        <v>65974200</v>
      </c>
      <c r="P159" s="40">
        <v>-2.59954233409611E-2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2649</v>
      </c>
      <c r="F160" s="37">
        <v>2647.6833333333329</v>
      </c>
      <c r="G160" s="38">
        <v>2635.4666666666658</v>
      </c>
      <c r="H160" s="38">
        <v>2621.9333333333329</v>
      </c>
      <c r="I160" s="38">
        <v>2609.7166666666658</v>
      </c>
      <c r="J160" s="38">
        <v>2661.2166666666658</v>
      </c>
      <c r="K160" s="38">
        <v>2673.4333333333329</v>
      </c>
      <c r="L160" s="38">
        <v>2686.9666666666658</v>
      </c>
      <c r="M160" s="28">
        <v>2659.9</v>
      </c>
      <c r="N160" s="28">
        <v>2634.15</v>
      </c>
      <c r="O160" s="39">
        <v>2204000</v>
      </c>
      <c r="P160" s="40">
        <v>-4.8538209730217855E-3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3549.5</v>
      </c>
      <c r="F161" s="37">
        <v>3533.8333333333335</v>
      </c>
      <c r="G161" s="38">
        <v>3513.7166666666672</v>
      </c>
      <c r="H161" s="38">
        <v>3477.9333333333338</v>
      </c>
      <c r="I161" s="38">
        <v>3457.8166666666675</v>
      </c>
      <c r="J161" s="38">
        <v>3569.6166666666668</v>
      </c>
      <c r="K161" s="38">
        <v>3589.7333333333327</v>
      </c>
      <c r="L161" s="38">
        <v>3625.5166666666664</v>
      </c>
      <c r="M161" s="28">
        <v>3553.95</v>
      </c>
      <c r="N161" s="28">
        <v>3498.05</v>
      </c>
      <c r="O161" s="39">
        <v>1927500</v>
      </c>
      <c r="P161" s="40">
        <v>-1.3309444586639366E-2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51.8</v>
      </c>
      <c r="F162" s="37">
        <v>52</v>
      </c>
      <c r="G162" s="38">
        <v>51.5</v>
      </c>
      <c r="H162" s="38">
        <v>51.2</v>
      </c>
      <c r="I162" s="38">
        <v>50.7</v>
      </c>
      <c r="J162" s="38">
        <v>52.3</v>
      </c>
      <c r="K162" s="38">
        <v>52.8</v>
      </c>
      <c r="L162" s="38">
        <v>53.099999999999994</v>
      </c>
      <c r="M162" s="28">
        <v>52.5</v>
      </c>
      <c r="N162" s="28">
        <v>51.7</v>
      </c>
      <c r="O162" s="39">
        <v>253568000</v>
      </c>
      <c r="P162" s="40">
        <v>3.5460992907801418E-3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3603.65</v>
      </c>
      <c r="F163" s="37">
        <v>3598.2999999999997</v>
      </c>
      <c r="G163" s="38">
        <v>3571.5999999999995</v>
      </c>
      <c r="H163" s="38">
        <v>3539.5499999999997</v>
      </c>
      <c r="I163" s="38">
        <v>3512.8499999999995</v>
      </c>
      <c r="J163" s="38">
        <v>3630.3499999999995</v>
      </c>
      <c r="K163" s="38">
        <v>3657.0499999999993</v>
      </c>
      <c r="L163" s="38">
        <v>3689.0999999999995</v>
      </c>
      <c r="M163" s="28">
        <v>3625</v>
      </c>
      <c r="N163" s="28">
        <v>3566.25</v>
      </c>
      <c r="O163" s="39">
        <v>1925400</v>
      </c>
      <c r="P163" s="40">
        <v>6.1352736894327763E-2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237.4</v>
      </c>
      <c r="F164" s="37">
        <v>237.58333333333334</v>
      </c>
      <c r="G164" s="38">
        <v>236.26666666666668</v>
      </c>
      <c r="H164" s="38">
        <v>235.13333333333333</v>
      </c>
      <c r="I164" s="38">
        <v>233.81666666666666</v>
      </c>
      <c r="J164" s="38">
        <v>238.7166666666667</v>
      </c>
      <c r="K164" s="38">
        <v>240.03333333333336</v>
      </c>
      <c r="L164" s="38">
        <v>241.16666666666671</v>
      </c>
      <c r="M164" s="28">
        <v>238.9</v>
      </c>
      <c r="N164" s="28">
        <v>236.45</v>
      </c>
      <c r="O164" s="39">
        <v>31895100</v>
      </c>
      <c r="P164" s="40">
        <v>4.2506163393692085E-3</v>
      </c>
    </row>
    <row r="165" spans="1:16" ht="12.75" customHeight="1">
      <c r="A165" s="28">
        <v>155</v>
      </c>
      <c r="B165" s="29" t="s">
        <v>178</v>
      </c>
      <c r="C165" s="30" t="s">
        <v>880</v>
      </c>
      <c r="D165" s="31">
        <v>45106</v>
      </c>
      <c r="E165" s="37">
        <v>1440.8</v>
      </c>
      <c r="F165" s="37">
        <v>1438.0166666666664</v>
      </c>
      <c r="G165" s="38">
        <v>1422.1833333333329</v>
      </c>
      <c r="H165" s="38">
        <v>1403.5666666666666</v>
      </c>
      <c r="I165" s="38">
        <v>1387.7333333333331</v>
      </c>
      <c r="J165" s="38">
        <v>1456.6333333333328</v>
      </c>
      <c r="K165" s="38">
        <v>1472.4666666666662</v>
      </c>
      <c r="L165" s="38">
        <v>1491.0833333333326</v>
      </c>
      <c r="M165" s="28">
        <v>1453.85</v>
      </c>
      <c r="N165" s="28">
        <v>1419.4</v>
      </c>
      <c r="O165" s="39">
        <v>3307689</v>
      </c>
      <c r="P165" s="40">
        <v>7.0892080643035968E-2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162</v>
      </c>
      <c r="F166" s="37">
        <v>160.73333333333332</v>
      </c>
      <c r="G166" s="38">
        <v>158.56666666666663</v>
      </c>
      <c r="H166" s="38">
        <v>155.13333333333333</v>
      </c>
      <c r="I166" s="38">
        <v>152.96666666666664</v>
      </c>
      <c r="J166" s="38">
        <v>164.16666666666663</v>
      </c>
      <c r="K166" s="38">
        <v>166.33333333333331</v>
      </c>
      <c r="L166" s="38">
        <v>169.76666666666662</v>
      </c>
      <c r="M166" s="28">
        <v>162.9</v>
      </c>
      <c r="N166" s="28">
        <v>157.30000000000001</v>
      </c>
      <c r="O166" s="39">
        <v>12498500</v>
      </c>
      <c r="P166" s="40">
        <v>5.8387670420865442E-2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912</v>
      </c>
      <c r="F167" s="37">
        <v>915</v>
      </c>
      <c r="G167" s="38">
        <v>908</v>
      </c>
      <c r="H167" s="38">
        <v>904</v>
      </c>
      <c r="I167" s="38">
        <v>897</v>
      </c>
      <c r="J167" s="38">
        <v>919</v>
      </c>
      <c r="K167" s="38">
        <v>926</v>
      </c>
      <c r="L167" s="38">
        <v>930</v>
      </c>
      <c r="M167" s="28">
        <v>922</v>
      </c>
      <c r="N167" s="28">
        <v>911</v>
      </c>
      <c r="O167" s="39">
        <v>2582300</v>
      </c>
      <c r="P167" s="40">
        <v>-1.427644386761843E-2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174.25</v>
      </c>
      <c r="F168" s="37">
        <v>173.41666666666666</v>
      </c>
      <c r="G168" s="38">
        <v>170.33333333333331</v>
      </c>
      <c r="H168" s="38">
        <v>166.41666666666666</v>
      </c>
      <c r="I168" s="38">
        <v>163.33333333333331</v>
      </c>
      <c r="J168" s="38">
        <v>177.33333333333331</v>
      </c>
      <c r="K168" s="38">
        <v>180.41666666666663</v>
      </c>
      <c r="L168" s="38">
        <v>184.33333333333331</v>
      </c>
      <c r="M168" s="28">
        <v>176.5</v>
      </c>
      <c r="N168" s="28">
        <v>169.5</v>
      </c>
      <c r="O168" s="39">
        <v>48530000</v>
      </c>
      <c r="P168" s="40">
        <v>1.3258168911159829E-2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146.05000000000001</v>
      </c>
      <c r="F169" s="37">
        <v>146.48333333333332</v>
      </c>
      <c r="G169" s="38">
        <v>145.01666666666665</v>
      </c>
      <c r="H169" s="38">
        <v>143.98333333333332</v>
      </c>
      <c r="I169" s="38">
        <v>142.51666666666665</v>
      </c>
      <c r="J169" s="38">
        <v>147.51666666666665</v>
      </c>
      <c r="K169" s="38">
        <v>148.98333333333329</v>
      </c>
      <c r="L169" s="38">
        <v>150.01666666666665</v>
      </c>
      <c r="M169" s="28">
        <v>147.94999999999999</v>
      </c>
      <c r="N169" s="28">
        <v>145.44999999999999</v>
      </c>
      <c r="O169" s="39">
        <v>57704000</v>
      </c>
      <c r="P169" s="40">
        <v>-1.0426670325147483E-2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2497.25</v>
      </c>
      <c r="F170" s="37">
        <v>2491.4333333333334</v>
      </c>
      <c r="G170" s="38">
        <v>2479.8666666666668</v>
      </c>
      <c r="H170" s="38">
        <v>2462.4833333333336</v>
      </c>
      <c r="I170" s="38">
        <v>2450.916666666667</v>
      </c>
      <c r="J170" s="38">
        <v>2508.8166666666666</v>
      </c>
      <c r="K170" s="38">
        <v>2520.3833333333332</v>
      </c>
      <c r="L170" s="38">
        <v>2537.7666666666664</v>
      </c>
      <c r="M170" s="28">
        <v>2503</v>
      </c>
      <c r="N170" s="28">
        <v>2474.0500000000002</v>
      </c>
      <c r="O170" s="39">
        <v>37821500</v>
      </c>
      <c r="P170" s="40">
        <v>2.1546979979067491E-2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84.3</v>
      </c>
      <c r="F171" s="37">
        <v>84.25</v>
      </c>
      <c r="G171" s="38">
        <v>83.7</v>
      </c>
      <c r="H171" s="38">
        <v>83.100000000000009</v>
      </c>
      <c r="I171" s="38">
        <v>82.550000000000011</v>
      </c>
      <c r="J171" s="38">
        <v>84.85</v>
      </c>
      <c r="K171" s="38">
        <v>85.4</v>
      </c>
      <c r="L171" s="38">
        <v>85.999999999999986</v>
      </c>
      <c r="M171" s="28">
        <v>84.8</v>
      </c>
      <c r="N171" s="28">
        <v>83.65</v>
      </c>
      <c r="O171" s="39">
        <v>96416000</v>
      </c>
      <c r="P171" s="40">
        <v>2.9469548133595286E-2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917.65</v>
      </c>
      <c r="F172" s="37">
        <v>917.73333333333323</v>
      </c>
      <c r="G172" s="38">
        <v>912.16666666666652</v>
      </c>
      <c r="H172" s="38">
        <v>906.68333333333328</v>
      </c>
      <c r="I172" s="38">
        <v>901.11666666666656</v>
      </c>
      <c r="J172" s="38">
        <v>923.21666666666647</v>
      </c>
      <c r="K172" s="38">
        <v>928.7833333333333</v>
      </c>
      <c r="L172" s="38">
        <v>934.26666666666642</v>
      </c>
      <c r="M172" s="28">
        <v>923.3</v>
      </c>
      <c r="N172" s="28">
        <v>912.25</v>
      </c>
      <c r="O172" s="39">
        <v>8401600</v>
      </c>
      <c r="P172" s="40">
        <v>-8.4033613445378148E-3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1220.1500000000001</v>
      </c>
      <c r="F173" s="37">
        <v>1218.0500000000002</v>
      </c>
      <c r="G173" s="38">
        <v>1213.6500000000003</v>
      </c>
      <c r="H173" s="38">
        <v>1207.1500000000001</v>
      </c>
      <c r="I173" s="38">
        <v>1202.7500000000002</v>
      </c>
      <c r="J173" s="38">
        <v>1224.5500000000004</v>
      </c>
      <c r="K173" s="38">
        <v>1228.95</v>
      </c>
      <c r="L173" s="38">
        <v>1235.4500000000005</v>
      </c>
      <c r="M173" s="28">
        <v>1222.45</v>
      </c>
      <c r="N173" s="28">
        <v>1211.55</v>
      </c>
      <c r="O173" s="39">
        <v>6734250</v>
      </c>
      <c r="P173" s="40">
        <v>1.001124859392576E-2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589.65</v>
      </c>
      <c r="F174" s="37">
        <v>590.08333333333337</v>
      </c>
      <c r="G174" s="38">
        <v>587.9666666666667</v>
      </c>
      <c r="H174" s="38">
        <v>586.2833333333333</v>
      </c>
      <c r="I174" s="38">
        <v>584.16666666666663</v>
      </c>
      <c r="J174" s="38">
        <v>591.76666666666677</v>
      </c>
      <c r="K174" s="38">
        <v>593.88333333333333</v>
      </c>
      <c r="L174" s="38">
        <v>595.56666666666683</v>
      </c>
      <c r="M174" s="28">
        <v>592.20000000000005</v>
      </c>
      <c r="N174" s="28">
        <v>588.4</v>
      </c>
      <c r="O174" s="39">
        <v>61819500</v>
      </c>
      <c r="P174" s="40">
        <v>-2.1742742528899333E-2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25004</v>
      </c>
      <c r="F175" s="37">
        <v>25109.3</v>
      </c>
      <c r="G175" s="38">
        <v>24774.699999999997</v>
      </c>
      <c r="H175" s="38">
        <v>24545.399999999998</v>
      </c>
      <c r="I175" s="38">
        <v>24210.799999999996</v>
      </c>
      <c r="J175" s="38">
        <v>25338.6</v>
      </c>
      <c r="K175" s="38">
        <v>25673.199999999997</v>
      </c>
      <c r="L175" s="38">
        <v>25902.5</v>
      </c>
      <c r="M175" s="28">
        <v>25443.9</v>
      </c>
      <c r="N175" s="28">
        <v>24880</v>
      </c>
      <c r="O175" s="39">
        <v>260125</v>
      </c>
      <c r="P175" s="40">
        <v>9.0186190845616757E-3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3539.9</v>
      </c>
      <c r="F176" s="37">
        <v>3556.5</v>
      </c>
      <c r="G176" s="38">
        <v>3517.3</v>
      </c>
      <c r="H176" s="38">
        <v>3494.7000000000003</v>
      </c>
      <c r="I176" s="38">
        <v>3455.5000000000005</v>
      </c>
      <c r="J176" s="38">
        <v>3579.1</v>
      </c>
      <c r="K176" s="38">
        <v>3618.2999999999997</v>
      </c>
      <c r="L176" s="38">
        <v>3640.8999999999996</v>
      </c>
      <c r="M176" s="28">
        <v>3595.7</v>
      </c>
      <c r="N176" s="28">
        <v>3533.9</v>
      </c>
      <c r="O176" s="39">
        <v>2370775</v>
      </c>
      <c r="P176" s="40">
        <v>5.3644314868804667E-3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2549.8000000000002</v>
      </c>
      <c r="F177" s="37">
        <v>2548.6833333333334</v>
      </c>
      <c r="G177" s="38">
        <v>2532.1166666666668</v>
      </c>
      <c r="H177" s="38">
        <v>2514.4333333333334</v>
      </c>
      <c r="I177" s="38">
        <v>2497.8666666666668</v>
      </c>
      <c r="J177" s="38">
        <v>2566.3666666666668</v>
      </c>
      <c r="K177" s="38">
        <v>2582.9333333333334</v>
      </c>
      <c r="L177" s="38">
        <v>2600.6166666666668</v>
      </c>
      <c r="M177" s="28">
        <v>2565.25</v>
      </c>
      <c r="N177" s="28">
        <v>2531</v>
      </c>
      <c r="O177" s="39">
        <v>2750625</v>
      </c>
      <c r="P177" s="40">
        <v>1.4943960149439602E-2</v>
      </c>
    </row>
    <row r="178" spans="1:16" ht="12.75" customHeight="1">
      <c r="A178" s="28">
        <v>168</v>
      </c>
      <c r="B178" s="29" t="s">
        <v>63</v>
      </c>
      <c r="C178" s="30" t="s">
        <v>863</v>
      </c>
      <c r="D178" s="31">
        <v>45106</v>
      </c>
      <c r="E178" s="37">
        <v>1390.95</v>
      </c>
      <c r="F178" s="37">
        <v>1398.1333333333332</v>
      </c>
      <c r="G178" s="38">
        <v>1381.2666666666664</v>
      </c>
      <c r="H178" s="38">
        <v>1371.5833333333333</v>
      </c>
      <c r="I178" s="38">
        <v>1354.7166666666665</v>
      </c>
      <c r="J178" s="38">
        <v>1407.8166666666664</v>
      </c>
      <c r="K178" s="38">
        <v>1424.6833333333332</v>
      </c>
      <c r="L178" s="38">
        <v>1434.3666666666663</v>
      </c>
      <c r="M178" s="28">
        <v>1415</v>
      </c>
      <c r="N178" s="28">
        <v>1388.45</v>
      </c>
      <c r="O178" s="39">
        <v>4311600</v>
      </c>
      <c r="P178" s="40">
        <v>2.4230330672748004E-2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1013.1</v>
      </c>
      <c r="F179" s="37">
        <v>1012.4833333333332</v>
      </c>
      <c r="G179" s="38">
        <v>1003.3166666666665</v>
      </c>
      <c r="H179" s="38">
        <v>993.5333333333333</v>
      </c>
      <c r="I179" s="38">
        <v>984.36666666666656</v>
      </c>
      <c r="J179" s="38">
        <v>1022.2666666666664</v>
      </c>
      <c r="K179" s="38">
        <v>1031.4333333333332</v>
      </c>
      <c r="L179" s="38">
        <v>1041.2166666666662</v>
      </c>
      <c r="M179" s="28">
        <v>1021.65</v>
      </c>
      <c r="N179" s="28">
        <v>1002.7</v>
      </c>
      <c r="O179" s="39">
        <v>23198700</v>
      </c>
      <c r="P179" s="40">
        <v>-3.4015389996502277E-2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463.15</v>
      </c>
      <c r="F180" s="37">
        <v>462.75</v>
      </c>
      <c r="G180" s="38">
        <v>458.4</v>
      </c>
      <c r="H180" s="38">
        <v>453.65</v>
      </c>
      <c r="I180" s="38">
        <v>449.29999999999995</v>
      </c>
      <c r="J180" s="38">
        <v>467.5</v>
      </c>
      <c r="K180" s="38">
        <v>471.85</v>
      </c>
      <c r="L180" s="38">
        <v>476.6</v>
      </c>
      <c r="M180" s="28">
        <v>467.1</v>
      </c>
      <c r="N180" s="28">
        <v>458</v>
      </c>
      <c r="O180" s="39">
        <v>8973000</v>
      </c>
      <c r="P180" s="40">
        <v>7.9588521927449918E-2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726.9</v>
      </c>
      <c r="F181" s="37">
        <v>727.58333333333337</v>
      </c>
      <c r="G181" s="38">
        <v>724.31666666666672</v>
      </c>
      <c r="H181" s="38">
        <v>721.73333333333335</v>
      </c>
      <c r="I181" s="38">
        <v>718.4666666666667</v>
      </c>
      <c r="J181" s="38">
        <v>730.16666666666674</v>
      </c>
      <c r="K181" s="38">
        <v>733.43333333333339</v>
      </c>
      <c r="L181" s="38">
        <v>736.01666666666677</v>
      </c>
      <c r="M181" s="28">
        <v>730.85</v>
      </c>
      <c r="N181" s="28">
        <v>725</v>
      </c>
      <c r="O181" s="39">
        <v>2798000</v>
      </c>
      <c r="P181" s="40">
        <v>6.590476190476191E-2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983.7</v>
      </c>
      <c r="F182" s="37">
        <v>983.23333333333323</v>
      </c>
      <c r="G182" s="38">
        <v>958.46666666666647</v>
      </c>
      <c r="H182" s="38">
        <v>933.23333333333323</v>
      </c>
      <c r="I182" s="38">
        <v>908.46666666666647</v>
      </c>
      <c r="J182" s="38">
        <v>1008.4666666666665</v>
      </c>
      <c r="K182" s="38">
        <v>1033.2333333333331</v>
      </c>
      <c r="L182" s="38">
        <v>1058.4666666666665</v>
      </c>
      <c r="M182" s="28">
        <v>1008</v>
      </c>
      <c r="N182" s="28">
        <v>958</v>
      </c>
      <c r="O182" s="39">
        <v>6982050</v>
      </c>
      <c r="P182" s="40">
        <v>5.8239110006365759E-2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1369.45</v>
      </c>
      <c r="F183" s="37">
        <v>1366.0166666666667</v>
      </c>
      <c r="G183" s="38">
        <v>1354.4333333333334</v>
      </c>
      <c r="H183" s="38">
        <v>1339.4166666666667</v>
      </c>
      <c r="I183" s="38">
        <v>1327.8333333333335</v>
      </c>
      <c r="J183" s="38">
        <v>1381.0333333333333</v>
      </c>
      <c r="K183" s="38">
        <v>1392.6166666666668</v>
      </c>
      <c r="L183" s="38">
        <v>1407.6333333333332</v>
      </c>
      <c r="M183" s="28">
        <v>1377.6</v>
      </c>
      <c r="N183" s="28">
        <v>1351</v>
      </c>
      <c r="O183" s="39">
        <v>3099500</v>
      </c>
      <c r="P183" s="40">
        <v>2.5305987429705589E-2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798.5</v>
      </c>
      <c r="F184" s="37">
        <v>800.08333333333337</v>
      </c>
      <c r="G184" s="38">
        <v>795.26666666666677</v>
      </c>
      <c r="H184" s="38">
        <v>792.03333333333342</v>
      </c>
      <c r="I184" s="38">
        <v>787.21666666666681</v>
      </c>
      <c r="J184" s="38">
        <v>803.31666666666672</v>
      </c>
      <c r="K184" s="38">
        <v>808.13333333333333</v>
      </c>
      <c r="L184" s="38">
        <v>811.36666666666667</v>
      </c>
      <c r="M184" s="28">
        <v>804.9</v>
      </c>
      <c r="N184" s="28">
        <v>796.85</v>
      </c>
      <c r="O184" s="39">
        <v>10838700</v>
      </c>
      <c r="P184" s="40">
        <v>1.4916568346536322E-2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548.35</v>
      </c>
      <c r="F185" s="37">
        <v>546.43333333333339</v>
      </c>
      <c r="G185" s="38">
        <v>541.56666666666683</v>
      </c>
      <c r="H185" s="38">
        <v>534.78333333333342</v>
      </c>
      <c r="I185" s="38">
        <v>529.91666666666686</v>
      </c>
      <c r="J185" s="38">
        <v>553.21666666666681</v>
      </c>
      <c r="K185" s="38">
        <v>558.08333333333337</v>
      </c>
      <c r="L185" s="38">
        <v>564.86666666666679</v>
      </c>
      <c r="M185" s="28">
        <v>551.29999999999995</v>
      </c>
      <c r="N185" s="28">
        <v>539.65</v>
      </c>
      <c r="O185" s="39">
        <v>51366975</v>
      </c>
      <c r="P185" s="40">
        <v>-3.0238626886551344E-2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218.7</v>
      </c>
      <c r="F186" s="37">
        <v>217.79999999999998</v>
      </c>
      <c r="G186" s="38">
        <v>216.49999999999997</v>
      </c>
      <c r="H186" s="38">
        <v>214.29999999999998</v>
      </c>
      <c r="I186" s="38">
        <v>212.99999999999997</v>
      </c>
      <c r="J186" s="38">
        <v>219.99999999999997</v>
      </c>
      <c r="K186" s="38">
        <v>221.29999999999998</v>
      </c>
      <c r="L186" s="38">
        <v>223.49999999999997</v>
      </c>
      <c r="M186" s="28">
        <v>219.1</v>
      </c>
      <c r="N186" s="28">
        <v>215.6</v>
      </c>
      <c r="O186" s="39">
        <v>92508750</v>
      </c>
      <c r="P186" s="40">
        <v>-1.8090632276553824E-2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110</v>
      </c>
      <c r="F187" s="37">
        <v>109.60000000000001</v>
      </c>
      <c r="G187" s="38">
        <v>108.70000000000002</v>
      </c>
      <c r="H187" s="38">
        <v>107.4</v>
      </c>
      <c r="I187" s="38">
        <v>106.50000000000001</v>
      </c>
      <c r="J187" s="38">
        <v>110.90000000000002</v>
      </c>
      <c r="K187" s="38">
        <v>111.80000000000003</v>
      </c>
      <c r="L187" s="38">
        <v>113.10000000000002</v>
      </c>
      <c r="M187" s="28">
        <v>110.5</v>
      </c>
      <c r="N187" s="28">
        <v>108.3</v>
      </c>
      <c r="O187" s="39">
        <v>221171500</v>
      </c>
      <c r="P187" s="40">
        <v>-7.60099701389403E-3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3289.8</v>
      </c>
      <c r="F188" s="37">
        <v>3300.6833333333329</v>
      </c>
      <c r="G188" s="38">
        <v>3275.3666666666659</v>
      </c>
      <c r="H188" s="38">
        <v>3260.9333333333329</v>
      </c>
      <c r="I188" s="38">
        <v>3235.6166666666659</v>
      </c>
      <c r="J188" s="38">
        <v>3315.1166666666659</v>
      </c>
      <c r="K188" s="38">
        <v>3340.4333333333325</v>
      </c>
      <c r="L188" s="38">
        <v>3354.8666666666659</v>
      </c>
      <c r="M188" s="28">
        <v>3326</v>
      </c>
      <c r="N188" s="28">
        <v>3286.25</v>
      </c>
      <c r="O188" s="39">
        <v>13169975</v>
      </c>
      <c r="P188" s="40">
        <v>2.1458819697051958E-2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1117.25</v>
      </c>
      <c r="F189" s="37">
        <v>1123.6833333333332</v>
      </c>
      <c r="G189" s="38">
        <v>1108.6666666666663</v>
      </c>
      <c r="H189" s="38">
        <v>1100.083333333333</v>
      </c>
      <c r="I189" s="38">
        <v>1085.0666666666662</v>
      </c>
      <c r="J189" s="38">
        <v>1132.2666666666664</v>
      </c>
      <c r="K189" s="38">
        <v>1147.2833333333333</v>
      </c>
      <c r="L189" s="38">
        <v>1155.8666666666666</v>
      </c>
      <c r="M189" s="28">
        <v>1138.7</v>
      </c>
      <c r="N189" s="28">
        <v>1115.0999999999999</v>
      </c>
      <c r="O189" s="39">
        <v>11851800</v>
      </c>
      <c r="P189" s="40">
        <v>1.8931187454864336E-2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2867.8</v>
      </c>
      <c r="F190" s="37">
        <v>2870.1833333333329</v>
      </c>
      <c r="G190" s="38">
        <v>2852.3666666666659</v>
      </c>
      <c r="H190" s="38">
        <v>2836.9333333333329</v>
      </c>
      <c r="I190" s="38">
        <v>2819.1166666666659</v>
      </c>
      <c r="J190" s="38">
        <v>2885.6166666666659</v>
      </c>
      <c r="K190" s="38">
        <v>2903.4333333333325</v>
      </c>
      <c r="L190" s="38">
        <v>2918.8666666666659</v>
      </c>
      <c r="M190" s="28">
        <v>2888</v>
      </c>
      <c r="N190" s="28">
        <v>2854.75</v>
      </c>
      <c r="O190" s="39">
        <v>6168000</v>
      </c>
      <c r="P190" s="40">
        <v>-1.9960674492045524E-2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1776.7</v>
      </c>
      <c r="F191" s="37">
        <v>1778.6833333333334</v>
      </c>
      <c r="G191" s="38">
        <v>1770.0166666666669</v>
      </c>
      <c r="H191" s="38">
        <v>1763.3333333333335</v>
      </c>
      <c r="I191" s="38">
        <v>1754.666666666667</v>
      </c>
      <c r="J191" s="38">
        <v>1785.3666666666668</v>
      </c>
      <c r="K191" s="38">
        <v>1794.0333333333333</v>
      </c>
      <c r="L191" s="38">
        <v>1800.7166666666667</v>
      </c>
      <c r="M191" s="28">
        <v>1787.35</v>
      </c>
      <c r="N191" s="28">
        <v>1772</v>
      </c>
      <c r="O191" s="39">
        <v>1927500</v>
      </c>
      <c r="P191" s="40">
        <v>-2.6760918959858621E-2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1607.35</v>
      </c>
      <c r="F192" s="37">
        <v>1606.8333333333333</v>
      </c>
      <c r="G192" s="38">
        <v>1594.1666666666665</v>
      </c>
      <c r="H192" s="38">
        <v>1580.9833333333333</v>
      </c>
      <c r="I192" s="38">
        <v>1568.3166666666666</v>
      </c>
      <c r="J192" s="38">
        <v>1620.0166666666664</v>
      </c>
      <c r="K192" s="38">
        <v>1632.6833333333329</v>
      </c>
      <c r="L192" s="38">
        <v>1645.8666666666663</v>
      </c>
      <c r="M192" s="28">
        <v>1619.5</v>
      </c>
      <c r="N192" s="28">
        <v>1593.65</v>
      </c>
      <c r="O192" s="39">
        <v>3351600</v>
      </c>
      <c r="P192" s="40">
        <v>4.4353871973147928E-3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1293.6500000000001</v>
      </c>
      <c r="F193" s="37">
        <v>1294.6499999999999</v>
      </c>
      <c r="G193" s="38">
        <v>1285.2999999999997</v>
      </c>
      <c r="H193" s="38">
        <v>1276.9499999999998</v>
      </c>
      <c r="I193" s="38">
        <v>1267.5999999999997</v>
      </c>
      <c r="J193" s="38">
        <v>1302.9999999999998</v>
      </c>
      <c r="K193" s="38">
        <v>1312.3499999999997</v>
      </c>
      <c r="L193" s="38">
        <v>1320.6999999999998</v>
      </c>
      <c r="M193" s="28">
        <v>1304</v>
      </c>
      <c r="N193" s="28">
        <v>1286.3</v>
      </c>
      <c r="O193" s="39">
        <v>8040900</v>
      </c>
      <c r="P193" s="40">
        <v>1.5829501238061549E-2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1458.45</v>
      </c>
      <c r="F194" s="37">
        <v>1458.8833333333332</v>
      </c>
      <c r="G194" s="38">
        <v>1451.9666666666665</v>
      </c>
      <c r="H194" s="38">
        <v>1445.4833333333333</v>
      </c>
      <c r="I194" s="38">
        <v>1438.5666666666666</v>
      </c>
      <c r="J194" s="38">
        <v>1465.3666666666663</v>
      </c>
      <c r="K194" s="38">
        <v>1472.2833333333333</v>
      </c>
      <c r="L194" s="38">
        <v>1478.7666666666662</v>
      </c>
      <c r="M194" s="28">
        <v>1465.8</v>
      </c>
      <c r="N194" s="28">
        <v>1452.4</v>
      </c>
      <c r="O194" s="39">
        <v>2088800</v>
      </c>
      <c r="P194" s="40">
        <v>1.1503067484662577E-3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7938.3</v>
      </c>
      <c r="F195" s="37">
        <v>7935.2166666666672</v>
      </c>
      <c r="G195" s="38">
        <v>7906.2333333333345</v>
      </c>
      <c r="H195" s="38">
        <v>7874.166666666667</v>
      </c>
      <c r="I195" s="38">
        <v>7845.1833333333343</v>
      </c>
      <c r="J195" s="38">
        <v>7967.2833333333347</v>
      </c>
      <c r="K195" s="38">
        <v>7996.2666666666682</v>
      </c>
      <c r="L195" s="38">
        <v>8028.3333333333348</v>
      </c>
      <c r="M195" s="28">
        <v>7964.2</v>
      </c>
      <c r="N195" s="28">
        <v>7903.15</v>
      </c>
      <c r="O195" s="39">
        <v>1994600</v>
      </c>
      <c r="P195" s="40">
        <v>-1.3518249637009963E-3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692.9</v>
      </c>
      <c r="F196" s="37">
        <v>692.25</v>
      </c>
      <c r="G196" s="38">
        <v>689.05</v>
      </c>
      <c r="H196" s="38">
        <v>685.19999999999993</v>
      </c>
      <c r="I196" s="38">
        <v>681.99999999999989</v>
      </c>
      <c r="J196" s="38">
        <v>696.1</v>
      </c>
      <c r="K196" s="38">
        <v>699.30000000000007</v>
      </c>
      <c r="L196" s="38">
        <v>703.15000000000009</v>
      </c>
      <c r="M196" s="28">
        <v>695.45</v>
      </c>
      <c r="N196" s="28">
        <v>688.4</v>
      </c>
      <c r="O196" s="39">
        <v>20079800</v>
      </c>
      <c r="P196" s="40">
        <v>-6.112862750144778E-3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274.75</v>
      </c>
      <c r="F197" s="37">
        <v>275.68333333333334</v>
      </c>
      <c r="G197" s="38">
        <v>271.41666666666669</v>
      </c>
      <c r="H197" s="38">
        <v>268.08333333333337</v>
      </c>
      <c r="I197" s="38">
        <v>263.81666666666672</v>
      </c>
      <c r="J197" s="38">
        <v>279.01666666666665</v>
      </c>
      <c r="K197" s="38">
        <v>283.2833333333333</v>
      </c>
      <c r="L197" s="38">
        <v>286.61666666666662</v>
      </c>
      <c r="M197" s="28">
        <v>279.95</v>
      </c>
      <c r="N197" s="28">
        <v>272.35000000000002</v>
      </c>
      <c r="O197" s="39">
        <v>56430000</v>
      </c>
      <c r="P197" s="40">
        <v>2.9481519319881782E-2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824.4</v>
      </c>
      <c r="F198" s="37">
        <v>824.91666666666663</v>
      </c>
      <c r="G198" s="38">
        <v>822.0333333333333</v>
      </c>
      <c r="H198" s="38">
        <v>819.66666666666663</v>
      </c>
      <c r="I198" s="38">
        <v>816.7833333333333</v>
      </c>
      <c r="J198" s="38">
        <v>827.2833333333333</v>
      </c>
      <c r="K198" s="38">
        <v>830.16666666666674</v>
      </c>
      <c r="L198" s="38">
        <v>832.5333333333333</v>
      </c>
      <c r="M198" s="28">
        <v>827.8</v>
      </c>
      <c r="N198" s="28">
        <v>822.55</v>
      </c>
      <c r="O198" s="39">
        <v>7984200</v>
      </c>
      <c r="P198" s="40">
        <v>3.7906559550737073E-2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404.05</v>
      </c>
      <c r="F199" s="37">
        <v>405.33333333333331</v>
      </c>
      <c r="G199" s="38">
        <v>402.21666666666664</v>
      </c>
      <c r="H199" s="38">
        <v>400.38333333333333</v>
      </c>
      <c r="I199" s="38">
        <v>397.26666666666665</v>
      </c>
      <c r="J199" s="38">
        <v>407.16666666666663</v>
      </c>
      <c r="K199" s="38">
        <v>410.2833333333333</v>
      </c>
      <c r="L199" s="38">
        <v>412.11666666666662</v>
      </c>
      <c r="M199" s="28">
        <v>408.45</v>
      </c>
      <c r="N199" s="28">
        <v>403.5</v>
      </c>
      <c r="O199" s="39">
        <v>27409500</v>
      </c>
      <c r="P199" s="40">
        <v>-1.0022754361252573E-2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202.25</v>
      </c>
      <c r="F200" s="37">
        <v>200.43333333333331</v>
      </c>
      <c r="G200" s="38">
        <v>196.76666666666662</v>
      </c>
      <c r="H200" s="38">
        <v>191.2833333333333</v>
      </c>
      <c r="I200" s="38">
        <v>187.61666666666662</v>
      </c>
      <c r="J200" s="38">
        <v>205.91666666666663</v>
      </c>
      <c r="K200" s="38">
        <v>209.58333333333331</v>
      </c>
      <c r="L200" s="38">
        <v>215.06666666666663</v>
      </c>
      <c r="M200" s="28">
        <v>204.1</v>
      </c>
      <c r="N200" s="28">
        <v>194.95</v>
      </c>
      <c r="O200" s="39">
        <v>94116000</v>
      </c>
      <c r="P200" s="40">
        <v>2.9062520501213673E-2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512.25</v>
      </c>
      <c r="F201" s="37">
        <v>516.76666666666677</v>
      </c>
      <c r="G201" s="38">
        <v>506.58333333333348</v>
      </c>
      <c r="H201" s="38">
        <v>500.91666666666674</v>
      </c>
      <c r="I201" s="38">
        <v>490.73333333333346</v>
      </c>
      <c r="J201" s="38">
        <v>522.43333333333351</v>
      </c>
      <c r="K201" s="38">
        <v>532.61666666666667</v>
      </c>
      <c r="L201" s="38">
        <v>538.28333333333353</v>
      </c>
      <c r="M201" s="28">
        <v>526.95000000000005</v>
      </c>
      <c r="N201" s="28">
        <v>511.1</v>
      </c>
      <c r="O201" s="39">
        <v>6669000</v>
      </c>
      <c r="P201" s="40">
        <v>-1.4627659574468085E-2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1"/>
      <c r="P202" s="232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1"/>
      <c r="P203" s="232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4" t="s">
        <v>16</v>
      </c>
      <c r="B8" s="366"/>
      <c r="C8" s="370" t="s">
        <v>20</v>
      </c>
      <c r="D8" s="370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3"/>
      <c r="L8" s="50"/>
      <c r="M8" s="50"/>
      <c r="N8" s="1"/>
      <c r="O8" s="1"/>
    </row>
    <row r="9" spans="1:15" ht="36" customHeight="1">
      <c r="A9" s="368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2">
        <v>1</v>
      </c>
      <c r="B10" s="250" t="s">
        <v>226</v>
      </c>
      <c r="C10" s="250">
        <v>18593.849999999999</v>
      </c>
      <c r="D10" s="250">
        <v>18605.600000000002</v>
      </c>
      <c r="E10" s="250">
        <v>18571.050000000003</v>
      </c>
      <c r="F10" s="250">
        <v>18548.25</v>
      </c>
      <c r="G10" s="250">
        <v>18513.7</v>
      </c>
      <c r="H10" s="250">
        <v>18628.400000000005</v>
      </c>
      <c r="I10" s="250">
        <v>18662.95</v>
      </c>
      <c r="J10" s="250">
        <v>18685.750000000007</v>
      </c>
      <c r="K10" s="250">
        <v>18640.150000000001</v>
      </c>
      <c r="L10" s="250">
        <v>18582.8</v>
      </c>
      <c r="M10" s="251"/>
      <c r="N10" s="1"/>
      <c r="O10" s="1"/>
    </row>
    <row r="11" spans="1:15" ht="12.75" customHeight="1">
      <c r="A11" s="212">
        <v>2</v>
      </c>
      <c r="B11" s="255" t="s">
        <v>227</v>
      </c>
      <c r="C11" s="250">
        <v>44101.65</v>
      </c>
      <c r="D11" s="250">
        <v>44147.333333333336</v>
      </c>
      <c r="E11" s="250">
        <v>44028.51666666667</v>
      </c>
      <c r="F11" s="250">
        <v>43955.383333333331</v>
      </c>
      <c r="G11" s="250">
        <v>43836.566666666666</v>
      </c>
      <c r="H11" s="250">
        <v>44220.466666666674</v>
      </c>
      <c r="I11" s="250">
        <v>44339.28333333334</v>
      </c>
      <c r="J11" s="250">
        <v>44412.416666666679</v>
      </c>
      <c r="K11" s="250">
        <v>44266.15</v>
      </c>
      <c r="L11" s="250">
        <v>44074.2</v>
      </c>
      <c r="M11" s="251"/>
      <c r="N11" s="1"/>
      <c r="O11" s="1"/>
    </row>
    <row r="12" spans="1:15" ht="12.75" customHeight="1">
      <c r="A12" s="212">
        <v>3</v>
      </c>
      <c r="B12" s="229" t="s">
        <v>228</v>
      </c>
      <c r="C12" s="230">
        <v>3091.65</v>
      </c>
      <c r="D12" s="230">
        <v>3096.8166666666671</v>
      </c>
      <c r="E12" s="230">
        <v>3082.0333333333342</v>
      </c>
      <c r="F12" s="230">
        <v>3072.416666666667</v>
      </c>
      <c r="G12" s="230">
        <v>3057.6333333333341</v>
      </c>
      <c r="H12" s="230">
        <v>3106.4333333333343</v>
      </c>
      <c r="I12" s="230">
        <v>3121.2166666666672</v>
      </c>
      <c r="J12" s="230">
        <v>3130.8333333333344</v>
      </c>
      <c r="K12" s="230">
        <v>3111.6</v>
      </c>
      <c r="L12" s="230">
        <v>3087.2</v>
      </c>
      <c r="M12" s="251"/>
      <c r="N12" s="1"/>
      <c r="O12" s="1"/>
    </row>
    <row r="13" spans="1:15" ht="12.75" customHeight="1">
      <c r="A13" s="212">
        <v>4</v>
      </c>
      <c r="B13" s="229" t="s">
        <v>229</v>
      </c>
      <c r="C13" s="230">
        <v>5495.75</v>
      </c>
      <c r="D13" s="230">
        <v>5494.2666666666664</v>
      </c>
      <c r="E13" s="230">
        <v>5486.4333333333325</v>
      </c>
      <c r="F13" s="230">
        <v>5477.1166666666659</v>
      </c>
      <c r="G13" s="230">
        <v>5469.2833333333319</v>
      </c>
      <c r="H13" s="230">
        <v>5503.583333333333</v>
      </c>
      <c r="I13" s="230">
        <v>5511.416666666667</v>
      </c>
      <c r="J13" s="230">
        <v>5520.7333333333336</v>
      </c>
      <c r="K13" s="230">
        <v>5502.1</v>
      </c>
      <c r="L13" s="230">
        <v>5484.95</v>
      </c>
      <c r="M13" s="251"/>
      <c r="N13" s="1"/>
      <c r="O13" s="1"/>
    </row>
    <row r="14" spans="1:15" ht="12.75" customHeight="1">
      <c r="A14" s="212">
        <v>5</v>
      </c>
      <c r="B14" s="229" t="s">
        <v>230</v>
      </c>
      <c r="C14" s="230">
        <v>29238.75</v>
      </c>
      <c r="D14" s="230">
        <v>29329.833333333332</v>
      </c>
      <c r="E14" s="230">
        <v>29126.266666666663</v>
      </c>
      <c r="F14" s="230">
        <v>29013.783333333329</v>
      </c>
      <c r="G14" s="230">
        <v>28810.21666666666</v>
      </c>
      <c r="H14" s="230">
        <v>29442.316666666666</v>
      </c>
      <c r="I14" s="230">
        <v>29645.883333333339</v>
      </c>
      <c r="J14" s="230">
        <v>29758.366666666669</v>
      </c>
      <c r="K14" s="230">
        <v>29533.4</v>
      </c>
      <c r="L14" s="230">
        <v>29217.35</v>
      </c>
      <c r="M14" s="251"/>
      <c r="N14" s="1"/>
      <c r="O14" s="1"/>
    </row>
    <row r="15" spans="1:15" ht="12.75" customHeight="1">
      <c r="A15" s="212">
        <v>6</v>
      </c>
      <c r="B15" s="229" t="s">
        <v>231</v>
      </c>
      <c r="C15" s="230">
        <v>4818.8</v>
      </c>
      <c r="D15" s="230">
        <v>4824</v>
      </c>
      <c r="E15" s="230">
        <v>4805.7</v>
      </c>
      <c r="F15" s="230">
        <v>4792.5999999999995</v>
      </c>
      <c r="G15" s="230">
        <v>4774.2999999999993</v>
      </c>
      <c r="H15" s="230">
        <v>4837.1000000000004</v>
      </c>
      <c r="I15" s="230">
        <v>4855.3999999999996</v>
      </c>
      <c r="J15" s="230">
        <v>4868.5000000000009</v>
      </c>
      <c r="K15" s="230">
        <v>4842.3</v>
      </c>
      <c r="L15" s="230">
        <v>4810.8999999999996</v>
      </c>
      <c r="M15" s="251"/>
      <c r="N15" s="1"/>
      <c r="O15" s="1"/>
    </row>
    <row r="16" spans="1:15" ht="12.75" customHeight="1">
      <c r="A16" s="212">
        <v>7</v>
      </c>
      <c r="B16" s="229" t="s">
        <v>232</v>
      </c>
      <c r="C16" s="230">
        <v>9638.15</v>
      </c>
      <c r="D16" s="230">
        <v>9650.85</v>
      </c>
      <c r="E16" s="230">
        <v>9616.8000000000011</v>
      </c>
      <c r="F16" s="230">
        <v>9595.4500000000007</v>
      </c>
      <c r="G16" s="230">
        <v>9561.4000000000015</v>
      </c>
      <c r="H16" s="230">
        <v>9672.2000000000007</v>
      </c>
      <c r="I16" s="230">
        <v>9706.25</v>
      </c>
      <c r="J16" s="230">
        <v>9727.6</v>
      </c>
      <c r="K16" s="230">
        <v>9684.9</v>
      </c>
      <c r="L16" s="230">
        <v>9629.5</v>
      </c>
      <c r="M16" s="251"/>
      <c r="N16" s="1"/>
      <c r="O16" s="1"/>
    </row>
    <row r="17" spans="1:15" ht="12.75" customHeight="1">
      <c r="A17" s="212">
        <v>8</v>
      </c>
      <c r="B17" s="215" t="s">
        <v>284</v>
      </c>
      <c r="C17" s="229">
        <v>4033</v>
      </c>
      <c r="D17" s="230">
        <v>4026.6666666666665</v>
      </c>
      <c r="E17" s="230">
        <v>3984.333333333333</v>
      </c>
      <c r="F17" s="230">
        <v>3935.6666666666665</v>
      </c>
      <c r="G17" s="230">
        <v>3893.333333333333</v>
      </c>
      <c r="H17" s="230">
        <v>4075.333333333333</v>
      </c>
      <c r="I17" s="230">
        <v>4117.6666666666661</v>
      </c>
      <c r="J17" s="230">
        <v>4166.333333333333</v>
      </c>
      <c r="K17" s="229">
        <v>4069</v>
      </c>
      <c r="L17" s="229">
        <v>3978</v>
      </c>
      <c r="M17" s="229">
        <v>3.1671299999999998</v>
      </c>
      <c r="N17" s="1"/>
      <c r="O17" s="1"/>
    </row>
    <row r="18" spans="1:15" ht="12.75" customHeight="1">
      <c r="A18" s="212">
        <v>9</v>
      </c>
      <c r="B18" s="215" t="s">
        <v>43</v>
      </c>
      <c r="C18" s="229">
        <v>1810.45</v>
      </c>
      <c r="D18" s="230">
        <v>1814.4833333333333</v>
      </c>
      <c r="E18" s="230">
        <v>1802.4666666666667</v>
      </c>
      <c r="F18" s="230">
        <v>1794.4833333333333</v>
      </c>
      <c r="G18" s="230">
        <v>1782.4666666666667</v>
      </c>
      <c r="H18" s="230">
        <v>1822.4666666666667</v>
      </c>
      <c r="I18" s="230">
        <v>1834.4833333333336</v>
      </c>
      <c r="J18" s="230">
        <v>1842.4666666666667</v>
      </c>
      <c r="K18" s="229">
        <v>1826.5</v>
      </c>
      <c r="L18" s="229">
        <v>1806.5</v>
      </c>
      <c r="M18" s="229">
        <v>5.3907999999999996</v>
      </c>
      <c r="N18" s="1"/>
      <c r="O18" s="1"/>
    </row>
    <row r="19" spans="1:15" ht="12.75" customHeight="1">
      <c r="A19" s="212">
        <v>10</v>
      </c>
      <c r="B19" s="215" t="s">
        <v>59</v>
      </c>
      <c r="C19" s="229">
        <v>750.95</v>
      </c>
      <c r="D19" s="230">
        <v>757.5</v>
      </c>
      <c r="E19" s="230">
        <v>742.45</v>
      </c>
      <c r="F19" s="230">
        <v>733.95</v>
      </c>
      <c r="G19" s="230">
        <v>718.90000000000009</v>
      </c>
      <c r="H19" s="230">
        <v>766</v>
      </c>
      <c r="I19" s="230">
        <v>781.05</v>
      </c>
      <c r="J19" s="230">
        <v>789.55</v>
      </c>
      <c r="K19" s="229">
        <v>772.55</v>
      </c>
      <c r="L19" s="229">
        <v>749</v>
      </c>
      <c r="M19" s="229">
        <v>29.01296</v>
      </c>
      <c r="N19" s="1"/>
      <c r="O19" s="1"/>
    </row>
    <row r="20" spans="1:15" ht="12.75" customHeight="1">
      <c r="A20" s="212">
        <v>11</v>
      </c>
      <c r="B20" s="215" t="s">
        <v>233</v>
      </c>
      <c r="C20" s="229">
        <v>21832.15</v>
      </c>
      <c r="D20" s="230">
        <v>21850.850000000002</v>
      </c>
      <c r="E20" s="230">
        <v>21701.750000000004</v>
      </c>
      <c r="F20" s="230">
        <v>21571.350000000002</v>
      </c>
      <c r="G20" s="230">
        <v>21422.250000000004</v>
      </c>
      <c r="H20" s="230">
        <v>21981.250000000004</v>
      </c>
      <c r="I20" s="230">
        <v>22130.350000000002</v>
      </c>
      <c r="J20" s="230">
        <v>22260.750000000004</v>
      </c>
      <c r="K20" s="229">
        <v>21999.95</v>
      </c>
      <c r="L20" s="229">
        <v>21720.45</v>
      </c>
      <c r="M20" s="229">
        <v>3.841E-2</v>
      </c>
      <c r="N20" s="1"/>
      <c r="O20" s="1"/>
    </row>
    <row r="21" spans="1:15" ht="12.75" customHeight="1">
      <c r="A21" s="212">
        <v>12</v>
      </c>
      <c r="B21" s="215" t="s">
        <v>45</v>
      </c>
      <c r="C21" s="229">
        <v>2433.9499999999998</v>
      </c>
      <c r="D21" s="230">
        <v>2458.65</v>
      </c>
      <c r="E21" s="230">
        <v>2403.3000000000002</v>
      </c>
      <c r="F21" s="230">
        <v>2372.65</v>
      </c>
      <c r="G21" s="230">
        <v>2317.3000000000002</v>
      </c>
      <c r="H21" s="230">
        <v>2489.3000000000002</v>
      </c>
      <c r="I21" s="230">
        <v>2544.6499999999996</v>
      </c>
      <c r="J21" s="230">
        <v>2575.3000000000002</v>
      </c>
      <c r="K21" s="229">
        <v>2514</v>
      </c>
      <c r="L21" s="229">
        <v>2428</v>
      </c>
      <c r="M21" s="229">
        <v>29.567679999999999</v>
      </c>
      <c r="N21" s="1"/>
      <c r="O21" s="1"/>
    </row>
    <row r="22" spans="1:15" ht="12.75" customHeight="1">
      <c r="A22" s="212">
        <v>13</v>
      </c>
      <c r="B22" s="215" t="s">
        <v>234</v>
      </c>
      <c r="C22" s="229">
        <v>987.85</v>
      </c>
      <c r="D22" s="230">
        <v>988.61666666666667</v>
      </c>
      <c r="E22" s="230">
        <v>982.23333333333335</v>
      </c>
      <c r="F22" s="230">
        <v>976.61666666666667</v>
      </c>
      <c r="G22" s="230">
        <v>970.23333333333335</v>
      </c>
      <c r="H22" s="230">
        <v>994.23333333333335</v>
      </c>
      <c r="I22" s="230">
        <v>1000.6166666666668</v>
      </c>
      <c r="J22" s="230">
        <v>1006.2333333333333</v>
      </c>
      <c r="K22" s="229">
        <v>995</v>
      </c>
      <c r="L22" s="229">
        <v>983</v>
      </c>
      <c r="M22" s="229">
        <v>35.969589999999997</v>
      </c>
      <c r="N22" s="1"/>
      <c r="O22" s="1"/>
    </row>
    <row r="23" spans="1:15" ht="12.75" customHeight="1">
      <c r="A23" s="212">
        <v>14</v>
      </c>
      <c r="B23" s="215" t="s">
        <v>46</v>
      </c>
      <c r="C23" s="229">
        <v>738.8</v>
      </c>
      <c r="D23" s="230">
        <v>739.26666666666677</v>
      </c>
      <c r="E23" s="230">
        <v>734.53333333333353</v>
      </c>
      <c r="F23" s="230">
        <v>730.26666666666677</v>
      </c>
      <c r="G23" s="230">
        <v>725.53333333333353</v>
      </c>
      <c r="H23" s="230">
        <v>743.53333333333353</v>
      </c>
      <c r="I23" s="230">
        <v>748.26666666666688</v>
      </c>
      <c r="J23" s="230">
        <v>752.53333333333353</v>
      </c>
      <c r="K23" s="229">
        <v>744</v>
      </c>
      <c r="L23" s="229">
        <v>735</v>
      </c>
      <c r="M23" s="229">
        <v>51.660969999999999</v>
      </c>
      <c r="N23" s="1"/>
      <c r="O23" s="1"/>
    </row>
    <row r="24" spans="1:15" ht="12.75" customHeight="1">
      <c r="A24" s="212">
        <v>15</v>
      </c>
      <c r="B24" s="215" t="s">
        <v>235</v>
      </c>
      <c r="C24" s="229">
        <v>681.5</v>
      </c>
      <c r="D24" s="230">
        <v>684.5333333333333</v>
      </c>
      <c r="E24" s="230">
        <v>672.46666666666658</v>
      </c>
      <c r="F24" s="230">
        <v>663.43333333333328</v>
      </c>
      <c r="G24" s="230">
        <v>651.36666666666656</v>
      </c>
      <c r="H24" s="230">
        <v>693.56666666666661</v>
      </c>
      <c r="I24" s="230">
        <v>705.63333333333321</v>
      </c>
      <c r="J24" s="230">
        <v>714.66666666666663</v>
      </c>
      <c r="K24" s="229">
        <v>696.6</v>
      </c>
      <c r="L24" s="229">
        <v>675.5</v>
      </c>
      <c r="M24" s="229">
        <v>31.197859999999999</v>
      </c>
      <c r="N24" s="1"/>
      <c r="O24" s="1"/>
    </row>
    <row r="25" spans="1:15" ht="12.75" customHeight="1">
      <c r="A25" s="212">
        <v>16</v>
      </c>
      <c r="B25" s="215" t="s">
        <v>236</v>
      </c>
      <c r="C25" s="229">
        <v>828</v>
      </c>
      <c r="D25" s="230">
        <v>819.44999999999993</v>
      </c>
      <c r="E25" s="230">
        <v>804.54999999999984</v>
      </c>
      <c r="F25" s="230">
        <v>781.09999999999991</v>
      </c>
      <c r="G25" s="230">
        <v>766.19999999999982</v>
      </c>
      <c r="H25" s="230">
        <v>842.89999999999986</v>
      </c>
      <c r="I25" s="230">
        <v>857.8</v>
      </c>
      <c r="J25" s="230">
        <v>881.24999999999989</v>
      </c>
      <c r="K25" s="229">
        <v>834.35</v>
      </c>
      <c r="L25" s="229">
        <v>796</v>
      </c>
      <c r="M25" s="229">
        <v>61.912709999999997</v>
      </c>
      <c r="N25" s="1"/>
      <c r="O25" s="1"/>
    </row>
    <row r="26" spans="1:15" ht="12.75" customHeight="1">
      <c r="A26" s="212">
        <v>17</v>
      </c>
      <c r="B26" s="215" t="s">
        <v>840</v>
      </c>
      <c r="C26" s="229">
        <v>432.25</v>
      </c>
      <c r="D26" s="230">
        <v>434.73333333333335</v>
      </c>
      <c r="E26" s="230">
        <v>428.51666666666671</v>
      </c>
      <c r="F26" s="230">
        <v>424.78333333333336</v>
      </c>
      <c r="G26" s="230">
        <v>418.56666666666672</v>
      </c>
      <c r="H26" s="230">
        <v>438.4666666666667</v>
      </c>
      <c r="I26" s="230">
        <v>444.68333333333339</v>
      </c>
      <c r="J26" s="230">
        <v>448.41666666666669</v>
      </c>
      <c r="K26" s="229">
        <v>440.95</v>
      </c>
      <c r="L26" s="229">
        <v>431</v>
      </c>
      <c r="M26" s="229">
        <v>17.07574</v>
      </c>
      <c r="N26" s="1"/>
      <c r="O26" s="1"/>
    </row>
    <row r="27" spans="1:15" ht="12.75" customHeight="1">
      <c r="A27" s="212">
        <v>18</v>
      </c>
      <c r="B27" s="215" t="s">
        <v>237</v>
      </c>
      <c r="C27" s="229">
        <v>168.5</v>
      </c>
      <c r="D27" s="230">
        <v>169.93333333333331</v>
      </c>
      <c r="E27" s="230">
        <v>165.91666666666663</v>
      </c>
      <c r="F27" s="230">
        <v>163.33333333333331</v>
      </c>
      <c r="G27" s="230">
        <v>159.31666666666663</v>
      </c>
      <c r="H27" s="230">
        <v>172.51666666666662</v>
      </c>
      <c r="I27" s="230">
        <v>176.53333333333333</v>
      </c>
      <c r="J27" s="230">
        <v>179.11666666666662</v>
      </c>
      <c r="K27" s="229">
        <v>173.95</v>
      </c>
      <c r="L27" s="229">
        <v>167.35</v>
      </c>
      <c r="M27" s="229">
        <v>41.062040000000003</v>
      </c>
      <c r="N27" s="1"/>
      <c r="O27" s="1"/>
    </row>
    <row r="28" spans="1:15" ht="12.75" customHeight="1">
      <c r="A28" s="212">
        <v>19</v>
      </c>
      <c r="B28" s="215" t="s">
        <v>41</v>
      </c>
      <c r="C28" s="229">
        <v>206.6</v>
      </c>
      <c r="D28" s="230">
        <v>205.51666666666665</v>
      </c>
      <c r="E28" s="230">
        <v>203.68333333333331</v>
      </c>
      <c r="F28" s="230">
        <v>200.76666666666665</v>
      </c>
      <c r="G28" s="230">
        <v>198.93333333333331</v>
      </c>
      <c r="H28" s="230">
        <v>208.43333333333331</v>
      </c>
      <c r="I28" s="230">
        <v>210.26666666666668</v>
      </c>
      <c r="J28" s="230">
        <v>213.18333333333331</v>
      </c>
      <c r="K28" s="229">
        <v>207.35</v>
      </c>
      <c r="L28" s="229">
        <v>202.6</v>
      </c>
      <c r="M28" s="229">
        <v>43.229570000000002</v>
      </c>
      <c r="N28" s="1"/>
      <c r="O28" s="1"/>
    </row>
    <row r="29" spans="1:15" ht="12.75" customHeight="1">
      <c r="A29" s="212">
        <v>20</v>
      </c>
      <c r="B29" s="215" t="s">
        <v>48</v>
      </c>
      <c r="C29" s="229">
        <v>3395.7</v>
      </c>
      <c r="D29" s="230">
        <v>3386.5666666666671</v>
      </c>
      <c r="E29" s="230">
        <v>3363.1333333333341</v>
      </c>
      <c r="F29" s="230">
        <v>3330.5666666666671</v>
      </c>
      <c r="G29" s="230">
        <v>3307.1333333333341</v>
      </c>
      <c r="H29" s="230">
        <v>3419.1333333333341</v>
      </c>
      <c r="I29" s="230">
        <v>3442.5666666666675</v>
      </c>
      <c r="J29" s="230">
        <v>3475.1333333333341</v>
      </c>
      <c r="K29" s="229">
        <v>3410</v>
      </c>
      <c r="L29" s="229">
        <v>3354</v>
      </c>
      <c r="M29" s="229">
        <v>1.77877</v>
      </c>
      <c r="N29" s="1"/>
      <c r="O29" s="1"/>
    </row>
    <row r="30" spans="1:15" ht="12.75" customHeight="1">
      <c r="A30" s="212">
        <v>21</v>
      </c>
      <c r="B30" s="215" t="s">
        <v>51</v>
      </c>
      <c r="C30" s="229">
        <v>439.05</v>
      </c>
      <c r="D30" s="230">
        <v>439.25</v>
      </c>
      <c r="E30" s="230">
        <v>436.85</v>
      </c>
      <c r="F30" s="230">
        <v>434.65000000000003</v>
      </c>
      <c r="G30" s="230">
        <v>432.25000000000006</v>
      </c>
      <c r="H30" s="230">
        <v>441.45</v>
      </c>
      <c r="I30" s="230">
        <v>443.84999999999997</v>
      </c>
      <c r="J30" s="230">
        <v>446.04999999999995</v>
      </c>
      <c r="K30" s="229">
        <v>441.65</v>
      </c>
      <c r="L30" s="229">
        <v>437.05</v>
      </c>
      <c r="M30" s="229">
        <v>33.91422</v>
      </c>
      <c r="N30" s="1"/>
      <c r="O30" s="1"/>
    </row>
    <row r="31" spans="1:15" ht="12.75" customHeight="1">
      <c r="A31" s="212">
        <v>22</v>
      </c>
      <c r="B31" s="215" t="s">
        <v>53</v>
      </c>
      <c r="C31" s="229">
        <v>4950.2</v>
      </c>
      <c r="D31" s="230">
        <v>4964.4833333333336</v>
      </c>
      <c r="E31" s="230">
        <v>4919.7666666666673</v>
      </c>
      <c r="F31" s="230">
        <v>4889.3333333333339</v>
      </c>
      <c r="G31" s="230">
        <v>4844.6166666666677</v>
      </c>
      <c r="H31" s="230">
        <v>4994.916666666667</v>
      </c>
      <c r="I31" s="230">
        <v>5039.6333333333341</v>
      </c>
      <c r="J31" s="230">
        <v>5070.0666666666666</v>
      </c>
      <c r="K31" s="229">
        <v>5009.2</v>
      </c>
      <c r="L31" s="229">
        <v>4934.05</v>
      </c>
      <c r="M31" s="229">
        <v>6.9835200000000004</v>
      </c>
      <c r="N31" s="1"/>
      <c r="O31" s="1"/>
    </row>
    <row r="32" spans="1:15" ht="12.75" customHeight="1">
      <c r="A32" s="212">
        <v>23</v>
      </c>
      <c r="B32" s="215" t="s">
        <v>55</v>
      </c>
      <c r="C32" s="229">
        <v>149.05000000000001</v>
      </c>
      <c r="D32" s="230">
        <v>148.43333333333334</v>
      </c>
      <c r="E32" s="230">
        <v>147.11666666666667</v>
      </c>
      <c r="F32" s="230">
        <v>145.18333333333334</v>
      </c>
      <c r="G32" s="230">
        <v>143.86666666666667</v>
      </c>
      <c r="H32" s="230">
        <v>150.36666666666667</v>
      </c>
      <c r="I32" s="230">
        <v>151.68333333333334</v>
      </c>
      <c r="J32" s="230">
        <v>153.61666666666667</v>
      </c>
      <c r="K32" s="229">
        <v>149.75</v>
      </c>
      <c r="L32" s="229">
        <v>146.5</v>
      </c>
      <c r="M32" s="229">
        <v>99.526690000000002</v>
      </c>
      <c r="N32" s="1"/>
      <c r="O32" s="1"/>
    </row>
    <row r="33" spans="1:15" ht="12.75" customHeight="1">
      <c r="A33" s="212">
        <v>24</v>
      </c>
      <c r="B33" s="215" t="s">
        <v>57</v>
      </c>
      <c r="C33" s="229">
        <v>3199.75</v>
      </c>
      <c r="D33" s="230">
        <v>3211.5666666666671</v>
      </c>
      <c r="E33" s="230">
        <v>3183.1833333333343</v>
      </c>
      <c r="F33" s="230">
        <v>3166.6166666666672</v>
      </c>
      <c r="G33" s="230">
        <v>3138.2333333333345</v>
      </c>
      <c r="H33" s="230">
        <v>3228.1333333333341</v>
      </c>
      <c r="I33" s="230">
        <v>3256.5166666666664</v>
      </c>
      <c r="J33" s="230">
        <v>3273.0833333333339</v>
      </c>
      <c r="K33" s="229">
        <v>3239.95</v>
      </c>
      <c r="L33" s="229">
        <v>3195</v>
      </c>
      <c r="M33" s="229">
        <v>4.9256500000000001</v>
      </c>
      <c r="N33" s="1"/>
      <c r="O33" s="1"/>
    </row>
    <row r="34" spans="1:15" ht="12.75" customHeight="1">
      <c r="A34" s="212">
        <v>25</v>
      </c>
      <c r="B34" s="215" t="s">
        <v>297</v>
      </c>
      <c r="C34" s="229">
        <v>1884.85</v>
      </c>
      <c r="D34" s="230">
        <v>1878.25</v>
      </c>
      <c r="E34" s="230">
        <v>1861.6</v>
      </c>
      <c r="F34" s="230">
        <v>1838.35</v>
      </c>
      <c r="G34" s="230">
        <v>1821.6999999999998</v>
      </c>
      <c r="H34" s="230">
        <v>1901.5</v>
      </c>
      <c r="I34" s="230">
        <v>1918.15</v>
      </c>
      <c r="J34" s="230">
        <v>1941.4</v>
      </c>
      <c r="K34" s="229">
        <v>1894.9</v>
      </c>
      <c r="L34" s="229">
        <v>1855</v>
      </c>
      <c r="M34" s="229">
        <v>6.1228499999999997</v>
      </c>
      <c r="N34" s="1"/>
      <c r="O34" s="1"/>
    </row>
    <row r="35" spans="1:15" ht="12.75" customHeight="1">
      <c r="A35" s="212">
        <v>26</v>
      </c>
      <c r="B35" s="215" t="s">
        <v>60</v>
      </c>
      <c r="C35" s="229">
        <v>658.9</v>
      </c>
      <c r="D35" s="230">
        <v>660.43333333333328</v>
      </c>
      <c r="E35" s="230">
        <v>655.46666666666658</v>
      </c>
      <c r="F35" s="230">
        <v>652.0333333333333</v>
      </c>
      <c r="G35" s="230">
        <v>647.06666666666661</v>
      </c>
      <c r="H35" s="230">
        <v>663.86666666666656</v>
      </c>
      <c r="I35" s="230">
        <v>668.83333333333326</v>
      </c>
      <c r="J35" s="230">
        <v>672.26666666666654</v>
      </c>
      <c r="K35" s="229">
        <v>665.4</v>
      </c>
      <c r="L35" s="229">
        <v>657</v>
      </c>
      <c r="M35" s="229">
        <v>11.486610000000001</v>
      </c>
      <c r="N35" s="1"/>
      <c r="O35" s="1"/>
    </row>
    <row r="36" spans="1:15" ht="12.75" customHeight="1">
      <c r="A36" s="212">
        <v>27</v>
      </c>
      <c r="B36" s="215" t="s">
        <v>239</v>
      </c>
      <c r="C36" s="229">
        <v>3536.85</v>
      </c>
      <c r="D36" s="230">
        <v>3537.85</v>
      </c>
      <c r="E36" s="230">
        <v>3520.7</v>
      </c>
      <c r="F36" s="230">
        <v>3504.5499999999997</v>
      </c>
      <c r="G36" s="230">
        <v>3487.3999999999996</v>
      </c>
      <c r="H36" s="230">
        <v>3554</v>
      </c>
      <c r="I36" s="230">
        <v>3571.1500000000005</v>
      </c>
      <c r="J36" s="230">
        <v>3587.3</v>
      </c>
      <c r="K36" s="229">
        <v>3555</v>
      </c>
      <c r="L36" s="229">
        <v>3521.7</v>
      </c>
      <c r="M36" s="229">
        <v>1.8206199999999999</v>
      </c>
      <c r="N36" s="1"/>
      <c r="O36" s="1"/>
    </row>
    <row r="37" spans="1:15" ht="12.75" customHeight="1">
      <c r="A37" s="212">
        <v>28</v>
      </c>
      <c r="B37" s="215" t="s">
        <v>61</v>
      </c>
      <c r="C37" s="229">
        <v>950.85</v>
      </c>
      <c r="D37" s="230">
        <v>944.11666666666667</v>
      </c>
      <c r="E37" s="230">
        <v>934.33333333333337</v>
      </c>
      <c r="F37" s="230">
        <v>917.81666666666672</v>
      </c>
      <c r="G37" s="230">
        <v>908.03333333333342</v>
      </c>
      <c r="H37" s="230">
        <v>960.63333333333333</v>
      </c>
      <c r="I37" s="230">
        <v>970.41666666666663</v>
      </c>
      <c r="J37" s="230">
        <v>986.93333333333328</v>
      </c>
      <c r="K37" s="229">
        <v>953.9</v>
      </c>
      <c r="L37" s="229">
        <v>927.6</v>
      </c>
      <c r="M37" s="229">
        <v>145.20005</v>
      </c>
      <c r="N37" s="1"/>
      <c r="O37" s="1"/>
    </row>
    <row r="38" spans="1:15" ht="12.75" customHeight="1">
      <c r="A38" s="212">
        <v>29</v>
      </c>
      <c r="B38" s="215" t="s">
        <v>62</v>
      </c>
      <c r="C38" s="229">
        <v>4710.05</v>
      </c>
      <c r="D38" s="230">
        <v>4698.666666666667</v>
      </c>
      <c r="E38" s="230">
        <v>4680.3833333333341</v>
      </c>
      <c r="F38" s="230">
        <v>4650.7166666666672</v>
      </c>
      <c r="G38" s="230">
        <v>4632.4333333333343</v>
      </c>
      <c r="H38" s="230">
        <v>4728.3333333333339</v>
      </c>
      <c r="I38" s="230">
        <v>4746.6166666666668</v>
      </c>
      <c r="J38" s="230">
        <v>4776.2833333333338</v>
      </c>
      <c r="K38" s="229">
        <v>4716.95</v>
      </c>
      <c r="L38" s="229">
        <v>4669</v>
      </c>
      <c r="M38" s="229">
        <v>2.3492500000000001</v>
      </c>
      <c r="N38" s="1"/>
      <c r="O38" s="1"/>
    </row>
    <row r="39" spans="1:15" ht="12.75" customHeight="1">
      <c r="A39" s="212">
        <v>30</v>
      </c>
      <c r="B39" s="215" t="s">
        <v>65</v>
      </c>
      <c r="C39" s="229">
        <v>7043.2</v>
      </c>
      <c r="D39" s="230">
        <v>7049.2833333333328</v>
      </c>
      <c r="E39" s="230">
        <v>7006.9666666666653</v>
      </c>
      <c r="F39" s="230">
        <v>6970.7333333333327</v>
      </c>
      <c r="G39" s="230">
        <v>6928.4166666666652</v>
      </c>
      <c r="H39" s="230">
        <v>7085.5166666666655</v>
      </c>
      <c r="I39" s="230">
        <v>7127.833333333333</v>
      </c>
      <c r="J39" s="230">
        <v>7164.0666666666657</v>
      </c>
      <c r="K39" s="229">
        <v>7091.6</v>
      </c>
      <c r="L39" s="229">
        <v>7013.05</v>
      </c>
      <c r="M39" s="229">
        <v>5.7716200000000004</v>
      </c>
      <c r="N39" s="1"/>
      <c r="O39" s="1"/>
    </row>
    <row r="40" spans="1:15" ht="12.75" customHeight="1">
      <c r="A40" s="212">
        <v>31</v>
      </c>
      <c r="B40" s="215" t="s">
        <v>64</v>
      </c>
      <c r="C40" s="229">
        <v>1458.9</v>
      </c>
      <c r="D40" s="230">
        <v>1461.5333333333335</v>
      </c>
      <c r="E40" s="230">
        <v>1453.5666666666671</v>
      </c>
      <c r="F40" s="230">
        <v>1448.2333333333336</v>
      </c>
      <c r="G40" s="230">
        <v>1440.2666666666671</v>
      </c>
      <c r="H40" s="230">
        <v>1466.866666666667</v>
      </c>
      <c r="I40" s="230">
        <v>1474.8333333333337</v>
      </c>
      <c r="J40" s="230">
        <v>1480.166666666667</v>
      </c>
      <c r="K40" s="229">
        <v>1469.5</v>
      </c>
      <c r="L40" s="229">
        <v>1456.2</v>
      </c>
      <c r="M40" s="229">
        <v>8.2992899999999992</v>
      </c>
      <c r="N40" s="1"/>
      <c r="O40" s="1"/>
    </row>
    <row r="41" spans="1:15" ht="12.75" customHeight="1">
      <c r="A41" s="212">
        <v>32</v>
      </c>
      <c r="B41" s="215" t="s">
        <v>240</v>
      </c>
      <c r="C41" s="229">
        <v>6919.85</v>
      </c>
      <c r="D41" s="230">
        <v>6958</v>
      </c>
      <c r="E41" s="230">
        <v>6861.85</v>
      </c>
      <c r="F41" s="230">
        <v>6803.85</v>
      </c>
      <c r="G41" s="230">
        <v>6707.7000000000007</v>
      </c>
      <c r="H41" s="230">
        <v>7016</v>
      </c>
      <c r="I41" s="230">
        <v>7112.15</v>
      </c>
      <c r="J41" s="230">
        <v>7170.15</v>
      </c>
      <c r="K41" s="229">
        <v>7054.15</v>
      </c>
      <c r="L41" s="229">
        <v>6900</v>
      </c>
      <c r="M41" s="229">
        <v>0.26562000000000002</v>
      </c>
      <c r="N41" s="1"/>
      <c r="O41" s="1"/>
    </row>
    <row r="42" spans="1:15" ht="12.75" customHeight="1">
      <c r="A42" s="212">
        <v>33</v>
      </c>
      <c r="B42" s="215" t="s">
        <v>66</v>
      </c>
      <c r="C42" s="229">
        <v>2279.25</v>
      </c>
      <c r="D42" s="230">
        <v>2276.5499999999997</v>
      </c>
      <c r="E42" s="230">
        <v>2263.0999999999995</v>
      </c>
      <c r="F42" s="230">
        <v>2246.9499999999998</v>
      </c>
      <c r="G42" s="230">
        <v>2233.4999999999995</v>
      </c>
      <c r="H42" s="230">
        <v>2292.6999999999994</v>
      </c>
      <c r="I42" s="230">
        <v>2306.1499999999992</v>
      </c>
      <c r="J42" s="230">
        <v>2322.2999999999993</v>
      </c>
      <c r="K42" s="229">
        <v>2290</v>
      </c>
      <c r="L42" s="229">
        <v>2260.4</v>
      </c>
      <c r="M42" s="229">
        <v>1.95366</v>
      </c>
      <c r="N42" s="1"/>
      <c r="O42" s="1"/>
    </row>
    <row r="43" spans="1:15" ht="12.75" customHeight="1">
      <c r="A43" s="212">
        <v>34</v>
      </c>
      <c r="B43" s="215" t="s">
        <v>67</v>
      </c>
      <c r="C43" s="229">
        <v>263.5</v>
      </c>
      <c r="D43" s="230">
        <v>264.3</v>
      </c>
      <c r="E43" s="230">
        <v>261.20000000000005</v>
      </c>
      <c r="F43" s="230">
        <v>258.90000000000003</v>
      </c>
      <c r="G43" s="230">
        <v>255.80000000000007</v>
      </c>
      <c r="H43" s="230">
        <v>266.60000000000002</v>
      </c>
      <c r="I43" s="230">
        <v>269.70000000000005</v>
      </c>
      <c r="J43" s="230">
        <v>272</v>
      </c>
      <c r="K43" s="229">
        <v>267.39999999999998</v>
      </c>
      <c r="L43" s="229">
        <v>262</v>
      </c>
      <c r="M43" s="229">
        <v>33.455489999999998</v>
      </c>
      <c r="N43" s="1"/>
      <c r="O43" s="1"/>
    </row>
    <row r="44" spans="1:15" ht="12.75" customHeight="1">
      <c r="A44" s="212">
        <v>35</v>
      </c>
      <c r="B44" s="215" t="s">
        <v>68</v>
      </c>
      <c r="C44" s="229">
        <v>185.65</v>
      </c>
      <c r="D44" s="230">
        <v>186.30000000000004</v>
      </c>
      <c r="E44" s="230">
        <v>184.80000000000007</v>
      </c>
      <c r="F44" s="230">
        <v>183.95000000000002</v>
      </c>
      <c r="G44" s="230">
        <v>182.45000000000005</v>
      </c>
      <c r="H44" s="230">
        <v>187.15000000000009</v>
      </c>
      <c r="I44" s="230">
        <v>188.65000000000003</v>
      </c>
      <c r="J44" s="230">
        <v>189.50000000000011</v>
      </c>
      <c r="K44" s="229">
        <v>187.8</v>
      </c>
      <c r="L44" s="229">
        <v>185.45</v>
      </c>
      <c r="M44" s="229">
        <v>62.133980000000001</v>
      </c>
      <c r="N44" s="1"/>
      <c r="O44" s="1"/>
    </row>
    <row r="45" spans="1:15" ht="12.75" customHeight="1">
      <c r="A45" s="212">
        <v>36</v>
      </c>
      <c r="B45" s="215" t="s">
        <v>241</v>
      </c>
      <c r="C45" s="229">
        <v>74.25</v>
      </c>
      <c r="D45" s="230">
        <v>74.55</v>
      </c>
      <c r="E45" s="230">
        <v>73.8</v>
      </c>
      <c r="F45" s="230">
        <v>73.349999999999994</v>
      </c>
      <c r="G45" s="230">
        <v>72.599999999999994</v>
      </c>
      <c r="H45" s="230">
        <v>75</v>
      </c>
      <c r="I45" s="230">
        <v>75.75</v>
      </c>
      <c r="J45" s="230">
        <v>76.2</v>
      </c>
      <c r="K45" s="229">
        <v>75.3</v>
      </c>
      <c r="L45" s="229">
        <v>74.099999999999994</v>
      </c>
      <c r="M45" s="229">
        <v>38.87735</v>
      </c>
      <c r="N45" s="1"/>
      <c r="O45" s="1"/>
    </row>
    <row r="46" spans="1:15" ht="12.75" customHeight="1">
      <c r="A46" s="212">
        <v>37</v>
      </c>
      <c r="B46" s="215" t="s">
        <v>69</v>
      </c>
      <c r="C46" s="229">
        <v>1576.7</v>
      </c>
      <c r="D46" s="230">
        <v>1572.7833333333335</v>
      </c>
      <c r="E46" s="230">
        <v>1563.616666666667</v>
      </c>
      <c r="F46" s="230">
        <v>1550.5333333333335</v>
      </c>
      <c r="G46" s="230">
        <v>1541.366666666667</v>
      </c>
      <c r="H46" s="230">
        <v>1585.866666666667</v>
      </c>
      <c r="I46" s="230">
        <v>1595.0333333333335</v>
      </c>
      <c r="J46" s="230">
        <v>1608.116666666667</v>
      </c>
      <c r="K46" s="229">
        <v>1581.95</v>
      </c>
      <c r="L46" s="229">
        <v>1559.7</v>
      </c>
      <c r="M46" s="229">
        <v>1.1017399999999999</v>
      </c>
      <c r="N46" s="1"/>
      <c r="O46" s="1"/>
    </row>
    <row r="47" spans="1:15" ht="12.75" customHeight="1">
      <c r="A47" s="212">
        <v>38</v>
      </c>
      <c r="B47" s="215" t="s">
        <v>72</v>
      </c>
      <c r="C47" s="229">
        <v>650.1</v>
      </c>
      <c r="D47" s="230">
        <v>650.86666666666667</v>
      </c>
      <c r="E47" s="230">
        <v>645.73333333333335</v>
      </c>
      <c r="F47" s="230">
        <v>641.36666666666667</v>
      </c>
      <c r="G47" s="230">
        <v>636.23333333333335</v>
      </c>
      <c r="H47" s="230">
        <v>655.23333333333335</v>
      </c>
      <c r="I47" s="230">
        <v>660.36666666666679</v>
      </c>
      <c r="J47" s="230">
        <v>664.73333333333335</v>
      </c>
      <c r="K47" s="229">
        <v>656</v>
      </c>
      <c r="L47" s="229">
        <v>646.5</v>
      </c>
      <c r="M47" s="229">
        <v>5.0947399999999998</v>
      </c>
      <c r="N47" s="1"/>
      <c r="O47" s="1"/>
    </row>
    <row r="48" spans="1:15" ht="12.75" customHeight="1">
      <c r="A48" s="212">
        <v>39</v>
      </c>
      <c r="B48" s="215" t="s">
        <v>71</v>
      </c>
      <c r="C48" s="229">
        <v>115.65</v>
      </c>
      <c r="D48" s="230">
        <v>115.88333333333333</v>
      </c>
      <c r="E48" s="230">
        <v>113.11666666666665</v>
      </c>
      <c r="F48" s="230">
        <v>110.58333333333331</v>
      </c>
      <c r="G48" s="230">
        <v>107.81666666666663</v>
      </c>
      <c r="H48" s="230">
        <v>118.41666666666666</v>
      </c>
      <c r="I48" s="230">
        <v>121.18333333333334</v>
      </c>
      <c r="J48" s="230">
        <v>123.71666666666667</v>
      </c>
      <c r="K48" s="229">
        <v>118.65</v>
      </c>
      <c r="L48" s="229">
        <v>113.35</v>
      </c>
      <c r="M48" s="229">
        <v>352.14281</v>
      </c>
      <c r="N48" s="1"/>
      <c r="O48" s="1"/>
    </row>
    <row r="49" spans="1:15" ht="12.75" customHeight="1">
      <c r="A49" s="212">
        <v>40</v>
      </c>
      <c r="B49" s="215" t="s">
        <v>73</v>
      </c>
      <c r="C49" s="229">
        <v>798.35</v>
      </c>
      <c r="D49" s="230">
        <v>798.43333333333339</v>
      </c>
      <c r="E49" s="230">
        <v>792.31666666666683</v>
      </c>
      <c r="F49" s="230">
        <v>786.28333333333342</v>
      </c>
      <c r="G49" s="230">
        <v>780.16666666666686</v>
      </c>
      <c r="H49" s="230">
        <v>804.46666666666681</v>
      </c>
      <c r="I49" s="230">
        <v>810.58333333333337</v>
      </c>
      <c r="J49" s="230">
        <v>816.61666666666679</v>
      </c>
      <c r="K49" s="229">
        <v>804.55</v>
      </c>
      <c r="L49" s="229">
        <v>792.4</v>
      </c>
      <c r="M49" s="229">
        <v>17.08483</v>
      </c>
      <c r="N49" s="1"/>
      <c r="O49" s="1"/>
    </row>
    <row r="50" spans="1:15" ht="12.75" customHeight="1">
      <c r="A50" s="212">
        <v>41</v>
      </c>
      <c r="B50" s="215" t="s">
        <v>76</v>
      </c>
      <c r="C50" s="229">
        <v>85.6</v>
      </c>
      <c r="D50" s="230">
        <v>84.983333333333334</v>
      </c>
      <c r="E50" s="230">
        <v>83.966666666666669</v>
      </c>
      <c r="F50" s="230">
        <v>82.333333333333329</v>
      </c>
      <c r="G50" s="230">
        <v>81.316666666666663</v>
      </c>
      <c r="H50" s="230">
        <v>86.616666666666674</v>
      </c>
      <c r="I50" s="230">
        <v>87.633333333333354</v>
      </c>
      <c r="J50" s="230">
        <v>89.26666666666668</v>
      </c>
      <c r="K50" s="229">
        <v>86</v>
      </c>
      <c r="L50" s="229">
        <v>83.35</v>
      </c>
      <c r="M50" s="229">
        <v>277.99817000000002</v>
      </c>
      <c r="N50" s="1"/>
      <c r="O50" s="1"/>
    </row>
    <row r="51" spans="1:15" ht="12.75" customHeight="1">
      <c r="A51" s="212">
        <v>42</v>
      </c>
      <c r="B51" s="215" t="s">
        <v>80</v>
      </c>
      <c r="C51" s="229">
        <v>356.8</v>
      </c>
      <c r="D51" s="230">
        <v>357.93333333333334</v>
      </c>
      <c r="E51" s="230">
        <v>353.86666666666667</v>
      </c>
      <c r="F51" s="230">
        <v>350.93333333333334</v>
      </c>
      <c r="G51" s="230">
        <v>346.86666666666667</v>
      </c>
      <c r="H51" s="230">
        <v>360.86666666666667</v>
      </c>
      <c r="I51" s="230">
        <v>364.93333333333339</v>
      </c>
      <c r="J51" s="230">
        <v>367.86666666666667</v>
      </c>
      <c r="K51" s="229">
        <v>362</v>
      </c>
      <c r="L51" s="229">
        <v>355</v>
      </c>
      <c r="M51" s="229">
        <v>29.290679999999998</v>
      </c>
      <c r="N51" s="1"/>
      <c r="O51" s="1"/>
    </row>
    <row r="52" spans="1:15" ht="12.75" customHeight="1">
      <c r="A52" s="212">
        <v>43</v>
      </c>
      <c r="B52" s="215" t="s">
        <v>75</v>
      </c>
      <c r="C52" s="229">
        <v>834.5</v>
      </c>
      <c r="D52" s="230">
        <v>836</v>
      </c>
      <c r="E52" s="230">
        <v>830.65</v>
      </c>
      <c r="F52" s="230">
        <v>826.8</v>
      </c>
      <c r="G52" s="230">
        <v>821.44999999999993</v>
      </c>
      <c r="H52" s="230">
        <v>839.85</v>
      </c>
      <c r="I52" s="230">
        <v>845.19999999999993</v>
      </c>
      <c r="J52" s="230">
        <v>849.05000000000007</v>
      </c>
      <c r="K52" s="229">
        <v>841.35</v>
      </c>
      <c r="L52" s="229">
        <v>832.15</v>
      </c>
      <c r="M52" s="229">
        <v>52.980530000000002</v>
      </c>
      <c r="N52" s="1"/>
      <c r="O52" s="1"/>
    </row>
    <row r="53" spans="1:15" ht="12.75" customHeight="1">
      <c r="A53" s="212">
        <v>44</v>
      </c>
      <c r="B53" s="215" t="s">
        <v>77</v>
      </c>
      <c r="C53" s="229">
        <v>241.4</v>
      </c>
      <c r="D53" s="230">
        <v>242.1</v>
      </c>
      <c r="E53" s="230">
        <v>239.79999999999998</v>
      </c>
      <c r="F53" s="230">
        <v>238.2</v>
      </c>
      <c r="G53" s="230">
        <v>235.89999999999998</v>
      </c>
      <c r="H53" s="230">
        <v>243.7</v>
      </c>
      <c r="I53" s="230">
        <v>246</v>
      </c>
      <c r="J53" s="230">
        <v>247.6</v>
      </c>
      <c r="K53" s="229">
        <v>244.4</v>
      </c>
      <c r="L53" s="229">
        <v>240.5</v>
      </c>
      <c r="M53" s="229">
        <v>29.656110000000002</v>
      </c>
      <c r="N53" s="1"/>
      <c r="O53" s="1"/>
    </row>
    <row r="54" spans="1:15" ht="12.75" customHeight="1">
      <c r="A54" s="212">
        <v>45</v>
      </c>
      <c r="B54" s="215" t="s">
        <v>78</v>
      </c>
      <c r="C54" s="229">
        <v>18872.650000000001</v>
      </c>
      <c r="D54" s="230">
        <v>18858.383333333335</v>
      </c>
      <c r="E54" s="230">
        <v>18746.76666666667</v>
      </c>
      <c r="F54" s="230">
        <v>18620.883333333335</v>
      </c>
      <c r="G54" s="230">
        <v>18509.26666666667</v>
      </c>
      <c r="H54" s="230">
        <v>18984.26666666667</v>
      </c>
      <c r="I54" s="230">
        <v>19095.883333333331</v>
      </c>
      <c r="J54" s="230">
        <v>19221.76666666667</v>
      </c>
      <c r="K54" s="229">
        <v>18970</v>
      </c>
      <c r="L54" s="229">
        <v>18732.5</v>
      </c>
      <c r="M54" s="229">
        <v>0.20032</v>
      </c>
      <c r="N54" s="1"/>
      <c r="O54" s="1"/>
    </row>
    <row r="55" spans="1:15" ht="12.75" customHeight="1">
      <c r="A55" s="212">
        <v>46</v>
      </c>
      <c r="B55" s="215" t="s">
        <v>81</v>
      </c>
      <c r="C55" s="229">
        <v>4682.6000000000004</v>
      </c>
      <c r="D55" s="230">
        <v>4684.05</v>
      </c>
      <c r="E55" s="230">
        <v>4655.6000000000004</v>
      </c>
      <c r="F55" s="230">
        <v>4628.6000000000004</v>
      </c>
      <c r="G55" s="230">
        <v>4600.1500000000005</v>
      </c>
      <c r="H55" s="230">
        <v>4711.05</v>
      </c>
      <c r="I55" s="230">
        <v>4739.4999999999991</v>
      </c>
      <c r="J55" s="230">
        <v>4766.5</v>
      </c>
      <c r="K55" s="229">
        <v>4712.5</v>
      </c>
      <c r="L55" s="229">
        <v>4657.05</v>
      </c>
      <c r="M55" s="229">
        <v>3.4955799999999999</v>
      </c>
      <c r="N55" s="1"/>
      <c r="O55" s="1"/>
    </row>
    <row r="56" spans="1:15" ht="12.75" customHeight="1">
      <c r="A56" s="212">
        <v>47</v>
      </c>
      <c r="B56" s="215" t="s">
        <v>82</v>
      </c>
      <c r="C56" s="229">
        <v>312</v>
      </c>
      <c r="D56" s="230">
        <v>313.13333333333338</v>
      </c>
      <c r="E56" s="230">
        <v>310.41666666666674</v>
      </c>
      <c r="F56" s="230">
        <v>308.83333333333337</v>
      </c>
      <c r="G56" s="230">
        <v>306.11666666666673</v>
      </c>
      <c r="H56" s="230">
        <v>314.71666666666675</v>
      </c>
      <c r="I56" s="230">
        <v>317.43333333333334</v>
      </c>
      <c r="J56" s="230">
        <v>319.01666666666677</v>
      </c>
      <c r="K56" s="229">
        <v>315.85000000000002</v>
      </c>
      <c r="L56" s="229">
        <v>311.55</v>
      </c>
      <c r="M56" s="229">
        <v>43.978740000000002</v>
      </c>
      <c r="N56" s="1"/>
      <c r="O56" s="1"/>
    </row>
    <row r="57" spans="1:15" ht="12.75" customHeight="1">
      <c r="A57" s="212">
        <v>48</v>
      </c>
      <c r="B57" s="215" t="s">
        <v>83</v>
      </c>
      <c r="C57" s="229">
        <v>1048.55</v>
      </c>
      <c r="D57" s="230">
        <v>1047.3666666666668</v>
      </c>
      <c r="E57" s="230">
        <v>1037.7333333333336</v>
      </c>
      <c r="F57" s="230">
        <v>1026.9166666666667</v>
      </c>
      <c r="G57" s="230">
        <v>1017.2833333333335</v>
      </c>
      <c r="H57" s="230">
        <v>1058.1833333333336</v>
      </c>
      <c r="I57" s="230">
        <v>1067.8166666666668</v>
      </c>
      <c r="J57" s="230">
        <v>1078.6333333333337</v>
      </c>
      <c r="K57" s="229">
        <v>1057</v>
      </c>
      <c r="L57" s="229">
        <v>1036.55</v>
      </c>
      <c r="M57" s="229">
        <v>10.64602</v>
      </c>
      <c r="N57" s="1"/>
      <c r="O57" s="1"/>
    </row>
    <row r="58" spans="1:15" ht="12.75" customHeight="1">
      <c r="A58" s="212">
        <v>49</v>
      </c>
      <c r="B58" s="215" t="s">
        <v>84</v>
      </c>
      <c r="C58" s="229">
        <v>974.8</v>
      </c>
      <c r="D58" s="230">
        <v>970.2833333333333</v>
      </c>
      <c r="E58" s="230">
        <v>963.66666666666663</v>
      </c>
      <c r="F58" s="230">
        <v>952.5333333333333</v>
      </c>
      <c r="G58" s="230">
        <v>945.91666666666663</v>
      </c>
      <c r="H58" s="230">
        <v>981.41666666666663</v>
      </c>
      <c r="I58" s="230">
        <v>988.03333333333342</v>
      </c>
      <c r="J58" s="230">
        <v>999.16666666666663</v>
      </c>
      <c r="K58" s="229">
        <v>976.9</v>
      </c>
      <c r="L58" s="229">
        <v>959.15</v>
      </c>
      <c r="M58" s="229">
        <v>14.697699999999999</v>
      </c>
      <c r="N58" s="1"/>
      <c r="O58" s="1"/>
    </row>
    <row r="59" spans="1:15" ht="12.75" customHeight="1">
      <c r="A59" s="212">
        <v>50</v>
      </c>
      <c r="B59" s="215" t="s">
        <v>800</v>
      </c>
      <c r="C59" s="229">
        <v>1417.65</v>
      </c>
      <c r="D59" s="230">
        <v>1418.55</v>
      </c>
      <c r="E59" s="230">
        <v>1411.1</v>
      </c>
      <c r="F59" s="230">
        <v>1404.55</v>
      </c>
      <c r="G59" s="230">
        <v>1397.1</v>
      </c>
      <c r="H59" s="230">
        <v>1425.1</v>
      </c>
      <c r="I59" s="230">
        <v>1432.5500000000002</v>
      </c>
      <c r="J59" s="230">
        <v>1439.1</v>
      </c>
      <c r="K59" s="229">
        <v>1426</v>
      </c>
      <c r="L59" s="229">
        <v>1412</v>
      </c>
      <c r="M59" s="229">
        <v>1.11659</v>
      </c>
      <c r="N59" s="1"/>
      <c r="O59" s="1"/>
    </row>
    <row r="60" spans="1:15" ht="12.75" customHeight="1">
      <c r="A60" s="212">
        <v>51</v>
      </c>
      <c r="B60" s="215" t="s">
        <v>85</v>
      </c>
      <c r="C60" s="229">
        <v>229.7</v>
      </c>
      <c r="D60" s="230">
        <v>230.11666666666665</v>
      </c>
      <c r="E60" s="230">
        <v>229.0333333333333</v>
      </c>
      <c r="F60" s="230">
        <v>228.36666666666665</v>
      </c>
      <c r="G60" s="230">
        <v>227.2833333333333</v>
      </c>
      <c r="H60" s="230">
        <v>230.7833333333333</v>
      </c>
      <c r="I60" s="230">
        <v>231.86666666666662</v>
      </c>
      <c r="J60" s="230">
        <v>232.5333333333333</v>
      </c>
      <c r="K60" s="229">
        <v>231.2</v>
      </c>
      <c r="L60" s="229">
        <v>229.45</v>
      </c>
      <c r="M60" s="229">
        <v>198.07346999999999</v>
      </c>
      <c r="N60" s="1"/>
      <c r="O60" s="1"/>
    </row>
    <row r="61" spans="1:15" ht="12.75" customHeight="1">
      <c r="A61" s="212">
        <v>52</v>
      </c>
      <c r="B61" s="215" t="s">
        <v>87</v>
      </c>
      <c r="C61" s="229">
        <v>4592.45</v>
      </c>
      <c r="D61" s="230">
        <v>4596.1500000000005</v>
      </c>
      <c r="E61" s="230">
        <v>4558.3000000000011</v>
      </c>
      <c r="F61" s="230">
        <v>4524.1500000000005</v>
      </c>
      <c r="G61" s="230">
        <v>4486.3000000000011</v>
      </c>
      <c r="H61" s="230">
        <v>4630.3000000000011</v>
      </c>
      <c r="I61" s="230">
        <v>4668.1500000000015</v>
      </c>
      <c r="J61" s="230">
        <v>4702.3000000000011</v>
      </c>
      <c r="K61" s="229">
        <v>4634</v>
      </c>
      <c r="L61" s="229">
        <v>4562</v>
      </c>
      <c r="M61" s="229">
        <v>1.46482</v>
      </c>
      <c r="N61" s="1"/>
      <c r="O61" s="1"/>
    </row>
    <row r="62" spans="1:15" ht="12.75" customHeight="1">
      <c r="A62" s="212">
        <v>53</v>
      </c>
      <c r="B62" s="215" t="s">
        <v>88</v>
      </c>
      <c r="C62" s="229">
        <v>1607.5</v>
      </c>
      <c r="D62" s="230">
        <v>1610.6166666666668</v>
      </c>
      <c r="E62" s="230">
        <v>1597.2333333333336</v>
      </c>
      <c r="F62" s="230">
        <v>1586.9666666666667</v>
      </c>
      <c r="G62" s="230">
        <v>1573.5833333333335</v>
      </c>
      <c r="H62" s="230">
        <v>1620.8833333333337</v>
      </c>
      <c r="I62" s="230">
        <v>1634.2666666666669</v>
      </c>
      <c r="J62" s="230">
        <v>1644.5333333333338</v>
      </c>
      <c r="K62" s="229">
        <v>1624</v>
      </c>
      <c r="L62" s="229">
        <v>1600.35</v>
      </c>
      <c r="M62" s="229">
        <v>2.7749999999999999</v>
      </c>
      <c r="N62" s="1"/>
      <c r="O62" s="1"/>
    </row>
    <row r="63" spans="1:15" ht="12.75" customHeight="1">
      <c r="A63" s="212">
        <v>54</v>
      </c>
      <c r="B63" s="215" t="s">
        <v>89</v>
      </c>
      <c r="C63" s="229">
        <v>671.5</v>
      </c>
      <c r="D63" s="230">
        <v>671.86666666666667</v>
      </c>
      <c r="E63" s="230">
        <v>663.73333333333335</v>
      </c>
      <c r="F63" s="230">
        <v>655.9666666666667</v>
      </c>
      <c r="G63" s="230">
        <v>647.83333333333337</v>
      </c>
      <c r="H63" s="230">
        <v>679.63333333333333</v>
      </c>
      <c r="I63" s="230">
        <v>687.76666666666677</v>
      </c>
      <c r="J63" s="230">
        <v>695.5333333333333</v>
      </c>
      <c r="K63" s="229">
        <v>680</v>
      </c>
      <c r="L63" s="229">
        <v>664.1</v>
      </c>
      <c r="M63" s="229">
        <v>16.044149999999998</v>
      </c>
      <c r="N63" s="1"/>
      <c r="O63" s="1"/>
    </row>
    <row r="64" spans="1:15" ht="12.75" customHeight="1">
      <c r="A64" s="212">
        <v>55</v>
      </c>
      <c r="B64" s="215" t="s">
        <v>90</v>
      </c>
      <c r="C64" s="229">
        <v>960.3</v>
      </c>
      <c r="D64" s="230">
        <v>958.38333333333333</v>
      </c>
      <c r="E64" s="230">
        <v>948.76666666666665</v>
      </c>
      <c r="F64" s="230">
        <v>937.23333333333335</v>
      </c>
      <c r="G64" s="230">
        <v>927.61666666666667</v>
      </c>
      <c r="H64" s="230">
        <v>969.91666666666663</v>
      </c>
      <c r="I64" s="230">
        <v>979.53333333333319</v>
      </c>
      <c r="J64" s="230">
        <v>991.06666666666661</v>
      </c>
      <c r="K64" s="229">
        <v>968</v>
      </c>
      <c r="L64" s="229">
        <v>946.85</v>
      </c>
      <c r="M64" s="229">
        <v>2.76457</v>
      </c>
      <c r="N64" s="1"/>
      <c r="O64" s="1"/>
    </row>
    <row r="65" spans="1:15" ht="12.75" customHeight="1">
      <c r="A65" s="212">
        <v>56</v>
      </c>
      <c r="B65" s="215" t="s">
        <v>245</v>
      </c>
      <c r="C65" s="229">
        <v>279.60000000000002</v>
      </c>
      <c r="D65" s="230">
        <v>278.36666666666667</v>
      </c>
      <c r="E65" s="230">
        <v>273.73333333333335</v>
      </c>
      <c r="F65" s="230">
        <v>267.86666666666667</v>
      </c>
      <c r="G65" s="230">
        <v>263.23333333333335</v>
      </c>
      <c r="H65" s="230">
        <v>284.23333333333335</v>
      </c>
      <c r="I65" s="230">
        <v>288.86666666666667</v>
      </c>
      <c r="J65" s="230">
        <v>294.73333333333335</v>
      </c>
      <c r="K65" s="229">
        <v>283</v>
      </c>
      <c r="L65" s="229">
        <v>272.5</v>
      </c>
      <c r="M65" s="229">
        <v>34.528269999999999</v>
      </c>
      <c r="N65" s="1"/>
      <c r="O65" s="1"/>
    </row>
    <row r="66" spans="1:15" ht="12.75" customHeight="1">
      <c r="A66" s="212">
        <v>57</v>
      </c>
      <c r="B66" s="215" t="s">
        <v>92</v>
      </c>
      <c r="C66" s="229">
        <v>1773.8</v>
      </c>
      <c r="D66" s="230">
        <v>1772.3333333333333</v>
      </c>
      <c r="E66" s="230">
        <v>1756.4166666666665</v>
      </c>
      <c r="F66" s="230">
        <v>1739.0333333333333</v>
      </c>
      <c r="G66" s="230">
        <v>1723.1166666666666</v>
      </c>
      <c r="H66" s="230">
        <v>1789.7166666666665</v>
      </c>
      <c r="I66" s="230">
        <v>1805.633333333333</v>
      </c>
      <c r="J66" s="230">
        <v>1823.0166666666664</v>
      </c>
      <c r="K66" s="229">
        <v>1788.25</v>
      </c>
      <c r="L66" s="229">
        <v>1754.95</v>
      </c>
      <c r="M66" s="229">
        <v>7.5413199999999998</v>
      </c>
      <c r="N66" s="1"/>
      <c r="O66" s="1"/>
    </row>
    <row r="67" spans="1:15" ht="12.75" customHeight="1">
      <c r="A67" s="212">
        <v>58</v>
      </c>
      <c r="B67" s="215" t="s">
        <v>97</v>
      </c>
      <c r="C67" s="229">
        <v>489.25</v>
      </c>
      <c r="D67" s="230">
        <v>490.8</v>
      </c>
      <c r="E67" s="230">
        <v>485.55</v>
      </c>
      <c r="F67" s="230">
        <v>481.85</v>
      </c>
      <c r="G67" s="230">
        <v>476.6</v>
      </c>
      <c r="H67" s="230">
        <v>494.5</v>
      </c>
      <c r="I67" s="230">
        <v>499.75</v>
      </c>
      <c r="J67" s="230">
        <v>503.45</v>
      </c>
      <c r="K67" s="229">
        <v>496.05</v>
      </c>
      <c r="L67" s="229">
        <v>487.1</v>
      </c>
      <c r="M67" s="229">
        <v>46.35248</v>
      </c>
      <c r="N67" s="1"/>
      <c r="O67" s="1"/>
    </row>
    <row r="68" spans="1:15" ht="12.75" customHeight="1">
      <c r="A68" s="212">
        <v>59</v>
      </c>
      <c r="B68" s="215" t="s">
        <v>93</v>
      </c>
      <c r="C68" s="229">
        <v>552.25</v>
      </c>
      <c r="D68" s="230">
        <v>555.6</v>
      </c>
      <c r="E68" s="230">
        <v>548.20000000000005</v>
      </c>
      <c r="F68" s="230">
        <v>544.15</v>
      </c>
      <c r="G68" s="230">
        <v>536.75</v>
      </c>
      <c r="H68" s="230">
        <v>559.65000000000009</v>
      </c>
      <c r="I68" s="230">
        <v>567.04999999999995</v>
      </c>
      <c r="J68" s="230">
        <v>571.10000000000014</v>
      </c>
      <c r="K68" s="229">
        <v>563</v>
      </c>
      <c r="L68" s="229">
        <v>551.54999999999995</v>
      </c>
      <c r="M68" s="229">
        <v>15.7013</v>
      </c>
      <c r="N68" s="1"/>
      <c r="O68" s="1"/>
    </row>
    <row r="69" spans="1:15" ht="12.75" customHeight="1">
      <c r="A69" s="212">
        <v>60</v>
      </c>
      <c r="B69" s="215" t="s">
        <v>246</v>
      </c>
      <c r="C69" s="229">
        <v>2139.65</v>
      </c>
      <c r="D69" s="230">
        <v>2143.7666666666669</v>
      </c>
      <c r="E69" s="230">
        <v>2129.2333333333336</v>
      </c>
      <c r="F69" s="230">
        <v>2118.8166666666666</v>
      </c>
      <c r="G69" s="230">
        <v>2104.2833333333333</v>
      </c>
      <c r="H69" s="230">
        <v>2154.1833333333338</v>
      </c>
      <c r="I69" s="230">
        <v>2168.7166666666676</v>
      </c>
      <c r="J69" s="230">
        <v>2179.1333333333341</v>
      </c>
      <c r="K69" s="229">
        <v>2158.3000000000002</v>
      </c>
      <c r="L69" s="229">
        <v>2133.35</v>
      </c>
      <c r="M69" s="229">
        <v>1.49803</v>
      </c>
      <c r="N69" s="1"/>
      <c r="O69" s="1"/>
    </row>
    <row r="70" spans="1:15" ht="12.75" customHeight="1">
      <c r="A70" s="212">
        <v>61</v>
      </c>
      <c r="B70" s="215" t="s">
        <v>94</v>
      </c>
      <c r="C70" s="229">
        <v>2111.75</v>
      </c>
      <c r="D70" s="230">
        <v>2110.5833333333335</v>
      </c>
      <c r="E70" s="230">
        <v>2096.166666666667</v>
      </c>
      <c r="F70" s="230">
        <v>2080.5833333333335</v>
      </c>
      <c r="G70" s="230">
        <v>2066.166666666667</v>
      </c>
      <c r="H70" s="230">
        <v>2126.166666666667</v>
      </c>
      <c r="I70" s="230">
        <v>2140.5833333333339</v>
      </c>
      <c r="J70" s="230">
        <v>2156.166666666667</v>
      </c>
      <c r="K70" s="229">
        <v>2125</v>
      </c>
      <c r="L70" s="229">
        <v>2095</v>
      </c>
      <c r="M70" s="229">
        <v>6.3800100000000004</v>
      </c>
      <c r="N70" s="1"/>
      <c r="O70" s="1"/>
    </row>
    <row r="71" spans="1:15" ht="12.75" customHeight="1">
      <c r="A71" s="212">
        <v>62</v>
      </c>
      <c r="B71" s="215" t="s">
        <v>841</v>
      </c>
      <c r="C71" s="229">
        <v>355.75</v>
      </c>
      <c r="D71" s="230">
        <v>357.18333333333334</v>
      </c>
      <c r="E71" s="230">
        <v>351.36666666666667</v>
      </c>
      <c r="F71" s="230">
        <v>346.98333333333335</v>
      </c>
      <c r="G71" s="230">
        <v>341.16666666666669</v>
      </c>
      <c r="H71" s="230">
        <v>361.56666666666666</v>
      </c>
      <c r="I71" s="230">
        <v>367.38333333333338</v>
      </c>
      <c r="J71" s="230">
        <v>371.76666666666665</v>
      </c>
      <c r="K71" s="229">
        <v>363</v>
      </c>
      <c r="L71" s="229">
        <v>352.8</v>
      </c>
      <c r="M71" s="229">
        <v>8.5261899999999997</v>
      </c>
      <c r="N71" s="1"/>
      <c r="O71" s="1"/>
    </row>
    <row r="72" spans="1:15" ht="12.75" customHeight="1">
      <c r="A72" s="212">
        <v>63</v>
      </c>
      <c r="B72" s="215" t="s">
        <v>95</v>
      </c>
      <c r="C72" s="229">
        <v>3462.3</v>
      </c>
      <c r="D72" s="230">
        <v>3480.6833333333329</v>
      </c>
      <c r="E72" s="230">
        <v>3436.6166666666659</v>
      </c>
      <c r="F72" s="230">
        <v>3410.9333333333329</v>
      </c>
      <c r="G72" s="230">
        <v>3366.8666666666659</v>
      </c>
      <c r="H72" s="230">
        <v>3506.3666666666659</v>
      </c>
      <c r="I72" s="230">
        <v>3550.4333333333325</v>
      </c>
      <c r="J72" s="230">
        <v>3576.1166666666659</v>
      </c>
      <c r="K72" s="229">
        <v>3524.75</v>
      </c>
      <c r="L72" s="229">
        <v>3455</v>
      </c>
      <c r="M72" s="229">
        <v>6.33073</v>
      </c>
      <c r="N72" s="1"/>
      <c r="O72" s="1"/>
    </row>
    <row r="73" spans="1:15" ht="12.75" customHeight="1">
      <c r="A73" s="212">
        <v>64</v>
      </c>
      <c r="B73" s="215" t="s">
        <v>248</v>
      </c>
      <c r="C73" s="229">
        <v>3980.5</v>
      </c>
      <c r="D73" s="230">
        <v>3985.1666666666665</v>
      </c>
      <c r="E73" s="230">
        <v>3960.333333333333</v>
      </c>
      <c r="F73" s="230">
        <v>3940.1666666666665</v>
      </c>
      <c r="G73" s="230">
        <v>3915.333333333333</v>
      </c>
      <c r="H73" s="230">
        <v>4005.333333333333</v>
      </c>
      <c r="I73" s="230">
        <v>4030.1666666666661</v>
      </c>
      <c r="J73" s="230">
        <v>4050.333333333333</v>
      </c>
      <c r="K73" s="229">
        <v>4010</v>
      </c>
      <c r="L73" s="229">
        <v>3965</v>
      </c>
      <c r="M73" s="229">
        <v>4.9372699999999998</v>
      </c>
      <c r="N73" s="1"/>
      <c r="O73" s="1"/>
    </row>
    <row r="74" spans="1:15" ht="12.75" customHeight="1">
      <c r="A74" s="212">
        <v>65</v>
      </c>
      <c r="B74" s="215" t="s">
        <v>143</v>
      </c>
      <c r="C74" s="229">
        <v>2018.55</v>
      </c>
      <c r="D74" s="230">
        <v>2019.8833333333332</v>
      </c>
      <c r="E74" s="230">
        <v>2000.3166666666664</v>
      </c>
      <c r="F74" s="230">
        <v>1982.0833333333333</v>
      </c>
      <c r="G74" s="230">
        <v>1962.5166666666664</v>
      </c>
      <c r="H74" s="230">
        <v>2038.1166666666663</v>
      </c>
      <c r="I74" s="230">
        <v>2057.6833333333329</v>
      </c>
      <c r="J74" s="230">
        <v>2075.9166666666661</v>
      </c>
      <c r="K74" s="229">
        <v>2039.45</v>
      </c>
      <c r="L74" s="229">
        <v>2001.65</v>
      </c>
      <c r="M74" s="229">
        <v>1.24072</v>
      </c>
      <c r="N74" s="1"/>
      <c r="O74" s="1"/>
    </row>
    <row r="75" spans="1:15" ht="12.75" customHeight="1">
      <c r="A75" s="212">
        <v>66</v>
      </c>
      <c r="B75" s="215" t="s">
        <v>98</v>
      </c>
      <c r="C75" s="229">
        <v>4603.55</v>
      </c>
      <c r="D75" s="230">
        <v>4617.416666666667</v>
      </c>
      <c r="E75" s="230">
        <v>4582.8333333333339</v>
      </c>
      <c r="F75" s="230">
        <v>4562.1166666666668</v>
      </c>
      <c r="G75" s="230">
        <v>4527.5333333333338</v>
      </c>
      <c r="H75" s="230">
        <v>4638.1333333333341</v>
      </c>
      <c r="I75" s="230">
        <v>4672.7166666666681</v>
      </c>
      <c r="J75" s="230">
        <v>4693.4333333333343</v>
      </c>
      <c r="K75" s="229">
        <v>4652</v>
      </c>
      <c r="L75" s="229">
        <v>4596.7</v>
      </c>
      <c r="M75" s="229">
        <v>2.2642799999999998</v>
      </c>
      <c r="N75" s="1"/>
      <c r="O75" s="1"/>
    </row>
    <row r="76" spans="1:15" ht="12.75" customHeight="1">
      <c r="A76" s="212">
        <v>67</v>
      </c>
      <c r="B76" s="215" t="s">
        <v>99</v>
      </c>
      <c r="C76" s="229">
        <v>3673.25</v>
      </c>
      <c r="D76" s="230">
        <v>3685.2833333333333</v>
      </c>
      <c r="E76" s="230">
        <v>3653.0666666666666</v>
      </c>
      <c r="F76" s="230">
        <v>3632.8833333333332</v>
      </c>
      <c r="G76" s="230">
        <v>3600.6666666666665</v>
      </c>
      <c r="H76" s="230">
        <v>3705.4666666666667</v>
      </c>
      <c r="I76" s="230">
        <v>3737.6833333333329</v>
      </c>
      <c r="J76" s="230">
        <v>3757.8666666666668</v>
      </c>
      <c r="K76" s="229">
        <v>3717.5</v>
      </c>
      <c r="L76" s="229">
        <v>3665.1</v>
      </c>
      <c r="M76" s="229">
        <v>3.4065500000000002</v>
      </c>
      <c r="N76" s="1"/>
      <c r="O76" s="1"/>
    </row>
    <row r="77" spans="1:15" ht="12.75" customHeight="1">
      <c r="A77" s="212">
        <v>68</v>
      </c>
      <c r="B77" s="215" t="s">
        <v>249</v>
      </c>
      <c r="C77" s="229">
        <v>394.8</v>
      </c>
      <c r="D77" s="230">
        <v>395.95</v>
      </c>
      <c r="E77" s="230">
        <v>392.2</v>
      </c>
      <c r="F77" s="230">
        <v>389.6</v>
      </c>
      <c r="G77" s="230">
        <v>385.85</v>
      </c>
      <c r="H77" s="230">
        <v>398.54999999999995</v>
      </c>
      <c r="I77" s="230">
        <v>402.29999999999995</v>
      </c>
      <c r="J77" s="230">
        <v>404.89999999999992</v>
      </c>
      <c r="K77" s="229">
        <v>399.7</v>
      </c>
      <c r="L77" s="229">
        <v>393.35</v>
      </c>
      <c r="M77" s="229">
        <v>2.77136</v>
      </c>
      <c r="N77" s="1"/>
      <c r="O77" s="1"/>
    </row>
    <row r="78" spans="1:15" ht="12.75" customHeight="1">
      <c r="A78" s="212">
        <v>69</v>
      </c>
      <c r="B78" s="215" t="s">
        <v>100</v>
      </c>
      <c r="C78" s="229">
        <v>2195.65</v>
      </c>
      <c r="D78" s="230">
        <v>2195.8833333333332</v>
      </c>
      <c r="E78" s="230">
        <v>2176.7666666666664</v>
      </c>
      <c r="F78" s="230">
        <v>2157.8833333333332</v>
      </c>
      <c r="G78" s="230">
        <v>2138.7666666666664</v>
      </c>
      <c r="H78" s="230">
        <v>2214.7666666666664</v>
      </c>
      <c r="I78" s="230">
        <v>2233.8833333333332</v>
      </c>
      <c r="J78" s="230">
        <v>2252.7666666666664</v>
      </c>
      <c r="K78" s="229">
        <v>2215</v>
      </c>
      <c r="L78" s="229">
        <v>2177</v>
      </c>
      <c r="M78" s="229">
        <v>1.2826900000000001</v>
      </c>
      <c r="N78" s="1"/>
      <c r="O78" s="1"/>
    </row>
    <row r="79" spans="1:15" ht="12.75" customHeight="1">
      <c r="A79" s="212">
        <v>70</v>
      </c>
      <c r="B79" s="215" t="s">
        <v>801</v>
      </c>
      <c r="C79" s="229">
        <v>137.6</v>
      </c>
      <c r="D79" s="230">
        <v>136.33333333333334</v>
      </c>
      <c r="E79" s="230">
        <v>133.76666666666668</v>
      </c>
      <c r="F79" s="230">
        <v>129.93333333333334</v>
      </c>
      <c r="G79" s="230">
        <v>127.36666666666667</v>
      </c>
      <c r="H79" s="230">
        <v>140.16666666666669</v>
      </c>
      <c r="I79" s="230">
        <v>142.73333333333335</v>
      </c>
      <c r="J79" s="230">
        <v>146.56666666666669</v>
      </c>
      <c r="K79" s="229">
        <v>138.9</v>
      </c>
      <c r="L79" s="229">
        <v>132.5</v>
      </c>
      <c r="M79" s="229">
        <v>196.09128000000001</v>
      </c>
      <c r="N79" s="1"/>
      <c r="O79" s="1"/>
    </row>
    <row r="80" spans="1:15" ht="12.75" customHeight="1">
      <c r="A80" s="212">
        <v>71</v>
      </c>
      <c r="B80" s="215" t="s">
        <v>102</v>
      </c>
      <c r="C80" s="229">
        <v>127.3</v>
      </c>
      <c r="D80" s="230">
        <v>127.34999999999998</v>
      </c>
      <c r="E80" s="230">
        <v>126.59999999999997</v>
      </c>
      <c r="F80" s="230">
        <v>125.89999999999999</v>
      </c>
      <c r="G80" s="230">
        <v>125.14999999999998</v>
      </c>
      <c r="H80" s="230">
        <v>128.04999999999995</v>
      </c>
      <c r="I80" s="230">
        <v>128.79999999999998</v>
      </c>
      <c r="J80" s="230">
        <v>129.49999999999994</v>
      </c>
      <c r="K80" s="229">
        <v>128.1</v>
      </c>
      <c r="L80" s="229">
        <v>126.65</v>
      </c>
      <c r="M80" s="229">
        <v>103.21926000000001</v>
      </c>
      <c r="N80" s="1"/>
      <c r="O80" s="1"/>
    </row>
    <row r="81" spans="1:15" ht="12.75" customHeight="1">
      <c r="A81" s="212">
        <v>72</v>
      </c>
      <c r="B81" s="215" t="s">
        <v>251</v>
      </c>
      <c r="C81" s="229">
        <v>274.45</v>
      </c>
      <c r="D81" s="230">
        <v>274.93333333333334</v>
      </c>
      <c r="E81" s="230">
        <v>271.41666666666669</v>
      </c>
      <c r="F81" s="230">
        <v>268.38333333333333</v>
      </c>
      <c r="G81" s="230">
        <v>264.86666666666667</v>
      </c>
      <c r="H81" s="230">
        <v>277.9666666666667</v>
      </c>
      <c r="I81" s="230">
        <v>281.48333333333335</v>
      </c>
      <c r="J81" s="230">
        <v>284.51666666666671</v>
      </c>
      <c r="K81" s="229">
        <v>278.45</v>
      </c>
      <c r="L81" s="229">
        <v>271.89999999999998</v>
      </c>
      <c r="M81" s="229">
        <v>11.62106</v>
      </c>
      <c r="N81" s="1"/>
      <c r="O81" s="1"/>
    </row>
    <row r="82" spans="1:15" ht="12.75" customHeight="1">
      <c r="A82" s="212">
        <v>73</v>
      </c>
      <c r="B82" s="215" t="s">
        <v>103</v>
      </c>
      <c r="C82" s="229">
        <v>104.45</v>
      </c>
      <c r="D82" s="230">
        <v>104.58333333333333</v>
      </c>
      <c r="E82" s="230">
        <v>103.96666666666665</v>
      </c>
      <c r="F82" s="230">
        <v>103.48333333333332</v>
      </c>
      <c r="G82" s="230">
        <v>102.86666666666665</v>
      </c>
      <c r="H82" s="230">
        <v>105.06666666666666</v>
      </c>
      <c r="I82" s="230">
        <v>105.68333333333334</v>
      </c>
      <c r="J82" s="230">
        <v>106.16666666666667</v>
      </c>
      <c r="K82" s="229">
        <v>105.2</v>
      </c>
      <c r="L82" s="229">
        <v>104.1</v>
      </c>
      <c r="M82" s="229">
        <v>52.842199999999998</v>
      </c>
      <c r="N82" s="1"/>
      <c r="O82" s="1"/>
    </row>
    <row r="83" spans="1:15" ht="12.75" customHeight="1">
      <c r="A83" s="212">
        <v>74</v>
      </c>
      <c r="B83" s="215" t="s">
        <v>252</v>
      </c>
      <c r="C83" s="229">
        <v>935.25</v>
      </c>
      <c r="D83" s="230">
        <v>934.76666666666677</v>
      </c>
      <c r="E83" s="230">
        <v>925.58333333333348</v>
      </c>
      <c r="F83" s="230">
        <v>915.91666666666674</v>
      </c>
      <c r="G83" s="230">
        <v>906.73333333333346</v>
      </c>
      <c r="H83" s="230">
        <v>944.43333333333351</v>
      </c>
      <c r="I83" s="230">
        <v>953.61666666666667</v>
      </c>
      <c r="J83" s="230">
        <v>963.28333333333353</v>
      </c>
      <c r="K83" s="229">
        <v>943.95</v>
      </c>
      <c r="L83" s="229">
        <v>925.1</v>
      </c>
      <c r="M83" s="229">
        <v>3.8314599999999999</v>
      </c>
      <c r="N83" s="1"/>
      <c r="O83" s="1"/>
    </row>
    <row r="84" spans="1:15" ht="12.75" customHeight="1">
      <c r="A84" s="212">
        <v>75</v>
      </c>
      <c r="B84" s="215" t="s">
        <v>107</v>
      </c>
      <c r="C84" s="229">
        <v>1052.2</v>
      </c>
      <c r="D84" s="230">
        <v>1056.4666666666665</v>
      </c>
      <c r="E84" s="230">
        <v>1043.9333333333329</v>
      </c>
      <c r="F84" s="230">
        <v>1035.6666666666665</v>
      </c>
      <c r="G84" s="230">
        <v>1023.133333333333</v>
      </c>
      <c r="H84" s="230">
        <v>1064.7333333333329</v>
      </c>
      <c r="I84" s="230">
        <v>1077.2666666666662</v>
      </c>
      <c r="J84" s="230">
        <v>1085.5333333333328</v>
      </c>
      <c r="K84" s="229">
        <v>1069</v>
      </c>
      <c r="L84" s="229">
        <v>1048.2</v>
      </c>
      <c r="M84" s="229">
        <v>8.0327300000000008</v>
      </c>
      <c r="N84" s="1"/>
      <c r="O84" s="1"/>
    </row>
    <row r="85" spans="1:15" ht="12.75" customHeight="1">
      <c r="A85" s="212">
        <v>76</v>
      </c>
      <c r="B85" s="215" t="s">
        <v>108</v>
      </c>
      <c r="C85" s="229">
        <v>1414.1</v>
      </c>
      <c r="D85" s="230">
        <v>1420.5666666666668</v>
      </c>
      <c r="E85" s="230">
        <v>1404.1833333333336</v>
      </c>
      <c r="F85" s="230">
        <v>1394.2666666666669</v>
      </c>
      <c r="G85" s="230">
        <v>1377.8833333333337</v>
      </c>
      <c r="H85" s="230">
        <v>1430.4833333333336</v>
      </c>
      <c r="I85" s="230">
        <v>1446.8666666666668</v>
      </c>
      <c r="J85" s="230">
        <v>1456.7833333333335</v>
      </c>
      <c r="K85" s="229">
        <v>1436.95</v>
      </c>
      <c r="L85" s="229">
        <v>1410.65</v>
      </c>
      <c r="M85" s="229">
        <v>3.2875000000000001</v>
      </c>
      <c r="N85" s="1"/>
      <c r="O85" s="1"/>
    </row>
    <row r="86" spans="1:15" ht="12.75" customHeight="1">
      <c r="A86" s="212">
        <v>77</v>
      </c>
      <c r="B86" s="215" t="s">
        <v>110</v>
      </c>
      <c r="C86" s="229">
        <v>1734.5</v>
      </c>
      <c r="D86" s="230">
        <v>1730.3333333333333</v>
      </c>
      <c r="E86" s="230">
        <v>1716.1666666666665</v>
      </c>
      <c r="F86" s="230">
        <v>1697.8333333333333</v>
      </c>
      <c r="G86" s="230">
        <v>1683.6666666666665</v>
      </c>
      <c r="H86" s="230">
        <v>1748.6666666666665</v>
      </c>
      <c r="I86" s="230">
        <v>1762.833333333333</v>
      </c>
      <c r="J86" s="230">
        <v>1781.1666666666665</v>
      </c>
      <c r="K86" s="229">
        <v>1744.5</v>
      </c>
      <c r="L86" s="229">
        <v>1712</v>
      </c>
      <c r="M86" s="229">
        <v>7.6738600000000003</v>
      </c>
      <c r="N86" s="1"/>
      <c r="O86" s="1"/>
    </row>
    <row r="87" spans="1:15" ht="12.75" customHeight="1">
      <c r="A87" s="212">
        <v>78</v>
      </c>
      <c r="B87" s="215" t="s">
        <v>111</v>
      </c>
      <c r="C87" s="229">
        <v>475.3</v>
      </c>
      <c r="D87" s="230">
        <v>475.9666666666667</v>
      </c>
      <c r="E87" s="230">
        <v>472.03333333333342</v>
      </c>
      <c r="F87" s="230">
        <v>468.76666666666671</v>
      </c>
      <c r="G87" s="230">
        <v>464.83333333333343</v>
      </c>
      <c r="H87" s="230">
        <v>479.23333333333341</v>
      </c>
      <c r="I87" s="230">
        <v>483.16666666666669</v>
      </c>
      <c r="J87" s="230">
        <v>486.43333333333339</v>
      </c>
      <c r="K87" s="229">
        <v>479.9</v>
      </c>
      <c r="L87" s="229">
        <v>472.7</v>
      </c>
      <c r="M87" s="229">
        <v>9.2302800000000005</v>
      </c>
      <c r="N87" s="1"/>
      <c r="O87" s="1"/>
    </row>
    <row r="88" spans="1:15" ht="12.75" customHeight="1">
      <c r="A88" s="212">
        <v>79</v>
      </c>
      <c r="B88" s="215" t="s">
        <v>255</v>
      </c>
      <c r="C88" s="229">
        <v>296.60000000000002</v>
      </c>
      <c r="D88" s="230">
        <v>298.61666666666662</v>
      </c>
      <c r="E88" s="230">
        <v>293.03333333333325</v>
      </c>
      <c r="F88" s="230">
        <v>289.46666666666664</v>
      </c>
      <c r="G88" s="230">
        <v>283.88333333333327</v>
      </c>
      <c r="H88" s="230">
        <v>302.18333333333322</v>
      </c>
      <c r="I88" s="230">
        <v>307.76666666666659</v>
      </c>
      <c r="J88" s="230">
        <v>311.3333333333332</v>
      </c>
      <c r="K88" s="229">
        <v>304.2</v>
      </c>
      <c r="L88" s="229">
        <v>295.05</v>
      </c>
      <c r="M88" s="229">
        <v>5.9967899999999998</v>
      </c>
      <c r="N88" s="1"/>
      <c r="O88" s="1"/>
    </row>
    <row r="89" spans="1:15" ht="12.75" customHeight="1">
      <c r="A89" s="212">
        <v>80</v>
      </c>
      <c r="B89" s="215" t="s">
        <v>113</v>
      </c>
      <c r="C89" s="229">
        <v>1138.3</v>
      </c>
      <c r="D89" s="230">
        <v>1140.9333333333334</v>
      </c>
      <c r="E89" s="230">
        <v>1133.3666666666668</v>
      </c>
      <c r="F89" s="230">
        <v>1128.4333333333334</v>
      </c>
      <c r="G89" s="230">
        <v>1120.8666666666668</v>
      </c>
      <c r="H89" s="230">
        <v>1145.8666666666668</v>
      </c>
      <c r="I89" s="230">
        <v>1153.4333333333334</v>
      </c>
      <c r="J89" s="230">
        <v>1158.3666666666668</v>
      </c>
      <c r="K89" s="229">
        <v>1148.5</v>
      </c>
      <c r="L89" s="229">
        <v>1136</v>
      </c>
      <c r="M89" s="229">
        <v>14.35758</v>
      </c>
      <c r="N89" s="1"/>
      <c r="O89" s="1"/>
    </row>
    <row r="90" spans="1:15" ht="12.75" customHeight="1">
      <c r="A90" s="212">
        <v>81</v>
      </c>
      <c r="B90" s="215" t="s">
        <v>115</v>
      </c>
      <c r="C90" s="229">
        <v>1963.1</v>
      </c>
      <c r="D90" s="230">
        <v>1964.6666666666667</v>
      </c>
      <c r="E90" s="230">
        <v>1951.4333333333334</v>
      </c>
      <c r="F90" s="230">
        <v>1939.7666666666667</v>
      </c>
      <c r="G90" s="230">
        <v>1926.5333333333333</v>
      </c>
      <c r="H90" s="230">
        <v>1976.3333333333335</v>
      </c>
      <c r="I90" s="230">
        <v>1989.5666666666666</v>
      </c>
      <c r="J90" s="230">
        <v>2001.2333333333336</v>
      </c>
      <c r="K90" s="229">
        <v>1977.9</v>
      </c>
      <c r="L90" s="229">
        <v>1953</v>
      </c>
      <c r="M90" s="229">
        <v>5.0046600000000003</v>
      </c>
      <c r="N90" s="1"/>
      <c r="O90" s="1"/>
    </row>
    <row r="91" spans="1:15" ht="12.75" customHeight="1">
      <c r="A91" s="212">
        <v>82</v>
      </c>
      <c r="B91" s="215" t="s">
        <v>116</v>
      </c>
      <c r="C91" s="229">
        <v>1604.4</v>
      </c>
      <c r="D91" s="230">
        <v>1607.7833333333335</v>
      </c>
      <c r="E91" s="230">
        <v>1599.0666666666671</v>
      </c>
      <c r="F91" s="230">
        <v>1593.7333333333336</v>
      </c>
      <c r="G91" s="230">
        <v>1585.0166666666671</v>
      </c>
      <c r="H91" s="230">
        <v>1613.116666666667</v>
      </c>
      <c r="I91" s="230">
        <v>1621.8333333333337</v>
      </c>
      <c r="J91" s="230">
        <v>1627.166666666667</v>
      </c>
      <c r="K91" s="229">
        <v>1616.5</v>
      </c>
      <c r="L91" s="229">
        <v>1602.45</v>
      </c>
      <c r="M91" s="229">
        <v>93.48621</v>
      </c>
      <c r="N91" s="1"/>
      <c r="O91" s="1"/>
    </row>
    <row r="92" spans="1:15" ht="12.75" customHeight="1">
      <c r="A92" s="212">
        <v>83</v>
      </c>
      <c r="B92" s="215" t="s">
        <v>117</v>
      </c>
      <c r="C92" s="229">
        <v>574.15</v>
      </c>
      <c r="D92" s="230">
        <v>576.0333333333333</v>
      </c>
      <c r="E92" s="230">
        <v>571.11666666666656</v>
      </c>
      <c r="F92" s="230">
        <v>568.08333333333326</v>
      </c>
      <c r="G92" s="230">
        <v>563.16666666666652</v>
      </c>
      <c r="H92" s="230">
        <v>579.06666666666661</v>
      </c>
      <c r="I92" s="230">
        <v>583.98333333333335</v>
      </c>
      <c r="J92" s="230">
        <v>587.01666666666665</v>
      </c>
      <c r="K92" s="229">
        <v>580.95000000000005</v>
      </c>
      <c r="L92" s="229">
        <v>573</v>
      </c>
      <c r="M92" s="229">
        <v>22.305289999999999</v>
      </c>
      <c r="N92" s="1"/>
      <c r="O92" s="1"/>
    </row>
    <row r="93" spans="1:15" ht="12.75" customHeight="1">
      <c r="A93" s="212">
        <v>84</v>
      </c>
      <c r="B93" s="215" t="s">
        <v>112</v>
      </c>
      <c r="C93" s="229">
        <v>1347.2</v>
      </c>
      <c r="D93" s="230">
        <v>1342.6833333333334</v>
      </c>
      <c r="E93" s="230">
        <v>1331.5166666666669</v>
      </c>
      <c r="F93" s="230">
        <v>1315.8333333333335</v>
      </c>
      <c r="G93" s="230">
        <v>1304.666666666667</v>
      </c>
      <c r="H93" s="230">
        <v>1358.3666666666668</v>
      </c>
      <c r="I93" s="230">
        <v>1369.5333333333333</v>
      </c>
      <c r="J93" s="230">
        <v>1385.2166666666667</v>
      </c>
      <c r="K93" s="229">
        <v>1353.85</v>
      </c>
      <c r="L93" s="229">
        <v>1327</v>
      </c>
      <c r="M93" s="229">
        <v>9.5399499999999993</v>
      </c>
      <c r="N93" s="1"/>
      <c r="O93" s="1"/>
    </row>
    <row r="94" spans="1:15" ht="12.75" customHeight="1">
      <c r="A94" s="212">
        <v>85</v>
      </c>
      <c r="B94" s="215" t="s">
        <v>118</v>
      </c>
      <c r="C94" s="229">
        <v>2870.6</v>
      </c>
      <c r="D94" s="230">
        <v>2885.1333333333332</v>
      </c>
      <c r="E94" s="230">
        <v>2850.4666666666662</v>
      </c>
      <c r="F94" s="230">
        <v>2830.333333333333</v>
      </c>
      <c r="G94" s="230">
        <v>2795.6666666666661</v>
      </c>
      <c r="H94" s="230">
        <v>2905.2666666666664</v>
      </c>
      <c r="I94" s="230">
        <v>2939.9333333333334</v>
      </c>
      <c r="J94" s="230">
        <v>2960.0666666666666</v>
      </c>
      <c r="K94" s="229">
        <v>2919.8</v>
      </c>
      <c r="L94" s="229">
        <v>2865</v>
      </c>
      <c r="M94" s="229">
        <v>6.2062499999999998</v>
      </c>
      <c r="N94" s="1"/>
      <c r="O94" s="1"/>
    </row>
    <row r="95" spans="1:15" ht="12.75" customHeight="1">
      <c r="A95" s="212">
        <v>86</v>
      </c>
      <c r="B95" s="215" t="s">
        <v>120</v>
      </c>
      <c r="C95" s="229">
        <v>419.7</v>
      </c>
      <c r="D95" s="230">
        <v>421.36666666666662</v>
      </c>
      <c r="E95" s="230">
        <v>416.73333333333323</v>
      </c>
      <c r="F95" s="230">
        <v>413.76666666666659</v>
      </c>
      <c r="G95" s="230">
        <v>409.13333333333321</v>
      </c>
      <c r="H95" s="230">
        <v>424.33333333333326</v>
      </c>
      <c r="I95" s="230">
        <v>428.96666666666658</v>
      </c>
      <c r="J95" s="230">
        <v>431.93333333333328</v>
      </c>
      <c r="K95" s="229">
        <v>426</v>
      </c>
      <c r="L95" s="229">
        <v>418.4</v>
      </c>
      <c r="M95" s="229">
        <v>80.397090000000006</v>
      </c>
      <c r="N95" s="1"/>
      <c r="O95" s="1"/>
    </row>
    <row r="96" spans="1:15" ht="12.75" customHeight="1">
      <c r="A96" s="212">
        <v>87</v>
      </c>
      <c r="B96" s="215" t="s">
        <v>256</v>
      </c>
      <c r="C96" s="229">
        <v>3283.5</v>
      </c>
      <c r="D96" s="230">
        <v>3261.6</v>
      </c>
      <c r="E96" s="230">
        <v>3197.2</v>
      </c>
      <c r="F96" s="230">
        <v>3110.9</v>
      </c>
      <c r="G96" s="230">
        <v>3046.5</v>
      </c>
      <c r="H96" s="230">
        <v>3347.8999999999996</v>
      </c>
      <c r="I96" s="230">
        <v>3412.3</v>
      </c>
      <c r="J96" s="230">
        <v>3498.5999999999995</v>
      </c>
      <c r="K96" s="229">
        <v>3326</v>
      </c>
      <c r="L96" s="229">
        <v>3175.3</v>
      </c>
      <c r="M96" s="229">
        <v>23.92484</v>
      </c>
      <c r="N96" s="1"/>
      <c r="O96" s="1"/>
    </row>
    <row r="97" spans="1:15" ht="12.75" customHeight="1">
      <c r="A97" s="212">
        <v>88</v>
      </c>
      <c r="B97" s="215" t="s">
        <v>121</v>
      </c>
      <c r="C97" s="229">
        <v>256.5</v>
      </c>
      <c r="D97" s="230">
        <v>256.2166666666667</v>
      </c>
      <c r="E97" s="230">
        <v>253.58333333333337</v>
      </c>
      <c r="F97" s="230">
        <v>250.66666666666669</v>
      </c>
      <c r="G97" s="230">
        <v>248.03333333333336</v>
      </c>
      <c r="H97" s="230">
        <v>259.13333333333338</v>
      </c>
      <c r="I97" s="230">
        <v>261.76666666666671</v>
      </c>
      <c r="J97" s="230">
        <v>264.68333333333339</v>
      </c>
      <c r="K97" s="229">
        <v>258.85000000000002</v>
      </c>
      <c r="L97" s="229">
        <v>253.3</v>
      </c>
      <c r="M97" s="229">
        <v>27.289729999999999</v>
      </c>
      <c r="N97" s="1"/>
      <c r="O97" s="1"/>
    </row>
    <row r="98" spans="1:15" ht="12.75" customHeight="1">
      <c r="A98" s="212">
        <v>89</v>
      </c>
      <c r="B98" s="215" t="s">
        <v>122</v>
      </c>
      <c r="C98" s="229">
        <v>2695.8</v>
      </c>
      <c r="D98" s="230">
        <v>2700.65</v>
      </c>
      <c r="E98" s="230">
        <v>2679.3</v>
      </c>
      <c r="F98" s="230">
        <v>2662.8</v>
      </c>
      <c r="G98" s="230">
        <v>2641.4500000000003</v>
      </c>
      <c r="H98" s="230">
        <v>2717.15</v>
      </c>
      <c r="I98" s="230">
        <v>2738.4999999999995</v>
      </c>
      <c r="J98" s="230">
        <v>2755</v>
      </c>
      <c r="K98" s="229">
        <v>2722</v>
      </c>
      <c r="L98" s="229">
        <v>2684.15</v>
      </c>
      <c r="M98" s="229">
        <v>10.001899999999999</v>
      </c>
      <c r="N98" s="1"/>
      <c r="O98" s="1"/>
    </row>
    <row r="99" spans="1:15" ht="12.75" customHeight="1">
      <c r="A99" s="212">
        <v>90</v>
      </c>
      <c r="B99" s="215" t="s">
        <v>257</v>
      </c>
      <c r="C99" s="229">
        <v>306.89999999999998</v>
      </c>
      <c r="D99" s="230">
        <v>307.43333333333334</v>
      </c>
      <c r="E99" s="230">
        <v>304.9666666666667</v>
      </c>
      <c r="F99" s="230">
        <v>303.03333333333336</v>
      </c>
      <c r="G99" s="230">
        <v>300.56666666666672</v>
      </c>
      <c r="H99" s="230">
        <v>309.36666666666667</v>
      </c>
      <c r="I99" s="230">
        <v>311.83333333333326</v>
      </c>
      <c r="J99" s="230">
        <v>313.76666666666665</v>
      </c>
      <c r="K99" s="229">
        <v>309.89999999999998</v>
      </c>
      <c r="L99" s="229">
        <v>305.5</v>
      </c>
      <c r="M99" s="229">
        <v>4.2109199999999998</v>
      </c>
      <c r="N99" s="1"/>
      <c r="O99" s="1"/>
    </row>
    <row r="100" spans="1:15" ht="12.75" customHeight="1">
      <c r="A100" s="212">
        <v>91</v>
      </c>
      <c r="B100" s="215" t="s">
        <v>372</v>
      </c>
      <c r="C100" s="229">
        <v>41132.5</v>
      </c>
      <c r="D100" s="230">
        <v>41267</v>
      </c>
      <c r="E100" s="230">
        <v>40835.5</v>
      </c>
      <c r="F100" s="230">
        <v>40538.5</v>
      </c>
      <c r="G100" s="230">
        <v>40107</v>
      </c>
      <c r="H100" s="230">
        <v>41564</v>
      </c>
      <c r="I100" s="230">
        <v>41995.5</v>
      </c>
      <c r="J100" s="230">
        <v>42292.5</v>
      </c>
      <c r="K100" s="229">
        <v>41698.5</v>
      </c>
      <c r="L100" s="229">
        <v>40970</v>
      </c>
      <c r="M100" s="229">
        <v>3.977E-2</v>
      </c>
      <c r="N100" s="1"/>
      <c r="O100" s="1"/>
    </row>
    <row r="101" spans="1:15" ht="12.75" customHeight="1">
      <c r="A101" s="212">
        <v>92</v>
      </c>
      <c r="B101" s="215" t="s">
        <v>114</v>
      </c>
      <c r="C101" s="229">
        <v>2644.8</v>
      </c>
      <c r="D101" s="230">
        <v>2649.5666666666671</v>
      </c>
      <c r="E101" s="230">
        <v>2637.233333333334</v>
      </c>
      <c r="F101" s="230">
        <v>2629.666666666667</v>
      </c>
      <c r="G101" s="230">
        <v>2617.3333333333339</v>
      </c>
      <c r="H101" s="230">
        <v>2657.1333333333341</v>
      </c>
      <c r="I101" s="230">
        <v>2669.4666666666672</v>
      </c>
      <c r="J101" s="230">
        <v>2677.0333333333342</v>
      </c>
      <c r="K101" s="229">
        <v>2661.9</v>
      </c>
      <c r="L101" s="229">
        <v>2642</v>
      </c>
      <c r="M101" s="229">
        <v>47.149709999999999</v>
      </c>
      <c r="N101" s="1"/>
      <c r="O101" s="1"/>
    </row>
    <row r="102" spans="1:15" ht="12.75" customHeight="1">
      <c r="A102" s="212">
        <v>93</v>
      </c>
      <c r="B102" s="215" t="s">
        <v>124</v>
      </c>
      <c r="C102" s="229">
        <v>946.75</v>
      </c>
      <c r="D102" s="230">
        <v>947.18333333333339</v>
      </c>
      <c r="E102" s="230">
        <v>942.56666666666683</v>
      </c>
      <c r="F102" s="230">
        <v>938.38333333333344</v>
      </c>
      <c r="G102" s="230">
        <v>933.76666666666688</v>
      </c>
      <c r="H102" s="230">
        <v>951.36666666666679</v>
      </c>
      <c r="I102" s="230">
        <v>955.98333333333335</v>
      </c>
      <c r="J102" s="230">
        <v>960.16666666666674</v>
      </c>
      <c r="K102" s="229">
        <v>951.8</v>
      </c>
      <c r="L102" s="229">
        <v>943</v>
      </c>
      <c r="M102" s="229">
        <v>107.51684</v>
      </c>
      <c r="N102" s="1"/>
      <c r="O102" s="1"/>
    </row>
    <row r="103" spans="1:15" ht="12.75" customHeight="1">
      <c r="A103" s="212">
        <v>94</v>
      </c>
      <c r="B103" s="215" t="s">
        <v>125</v>
      </c>
      <c r="C103" s="229">
        <v>1226.25</v>
      </c>
      <c r="D103" s="230">
        <v>1229.8333333333333</v>
      </c>
      <c r="E103" s="230">
        <v>1216.4666666666665</v>
      </c>
      <c r="F103" s="230">
        <v>1206.6833333333332</v>
      </c>
      <c r="G103" s="230">
        <v>1193.3166666666664</v>
      </c>
      <c r="H103" s="230">
        <v>1239.6166666666666</v>
      </c>
      <c r="I103" s="230">
        <v>1252.9833333333333</v>
      </c>
      <c r="J103" s="230">
        <v>1262.7666666666667</v>
      </c>
      <c r="K103" s="229">
        <v>1243.2</v>
      </c>
      <c r="L103" s="229">
        <v>1220.05</v>
      </c>
      <c r="M103" s="229">
        <v>3.4254699999999998</v>
      </c>
      <c r="N103" s="1"/>
      <c r="O103" s="1"/>
    </row>
    <row r="104" spans="1:15" ht="12.75" customHeight="1">
      <c r="A104" s="212">
        <v>95</v>
      </c>
      <c r="B104" s="215" t="s">
        <v>126</v>
      </c>
      <c r="C104" s="229">
        <v>485.75</v>
      </c>
      <c r="D104" s="230">
        <v>481.7</v>
      </c>
      <c r="E104" s="230">
        <v>476.4</v>
      </c>
      <c r="F104" s="230">
        <v>467.05</v>
      </c>
      <c r="G104" s="230">
        <v>461.75</v>
      </c>
      <c r="H104" s="230">
        <v>491.04999999999995</v>
      </c>
      <c r="I104" s="230">
        <v>496.35</v>
      </c>
      <c r="J104" s="230">
        <v>505.69999999999993</v>
      </c>
      <c r="K104" s="229">
        <v>487</v>
      </c>
      <c r="L104" s="229">
        <v>472.35</v>
      </c>
      <c r="M104" s="229">
        <v>24.60361</v>
      </c>
      <c r="N104" s="1"/>
      <c r="O104" s="1"/>
    </row>
    <row r="105" spans="1:15" ht="12.75" customHeight="1">
      <c r="A105" s="212">
        <v>96</v>
      </c>
      <c r="B105" s="215" t="s">
        <v>258</v>
      </c>
      <c r="C105" s="229">
        <v>516.29999999999995</v>
      </c>
      <c r="D105" s="230">
        <v>512.5333333333333</v>
      </c>
      <c r="E105" s="230">
        <v>505.36666666666656</v>
      </c>
      <c r="F105" s="230">
        <v>494.43333333333328</v>
      </c>
      <c r="G105" s="230">
        <v>487.26666666666654</v>
      </c>
      <c r="H105" s="230">
        <v>523.46666666666658</v>
      </c>
      <c r="I105" s="230">
        <v>530.63333333333333</v>
      </c>
      <c r="J105" s="230">
        <v>541.56666666666661</v>
      </c>
      <c r="K105" s="229">
        <v>519.70000000000005</v>
      </c>
      <c r="L105" s="229">
        <v>501.6</v>
      </c>
      <c r="M105" s="229">
        <v>5.8556499999999998</v>
      </c>
      <c r="N105" s="1"/>
      <c r="O105" s="1"/>
    </row>
    <row r="106" spans="1:15" ht="12.75" customHeight="1">
      <c r="A106" s="212">
        <v>97</v>
      </c>
      <c r="B106" s="215" t="s">
        <v>128</v>
      </c>
      <c r="C106" s="229">
        <v>73.7</v>
      </c>
      <c r="D106" s="230">
        <v>73.616666666666674</v>
      </c>
      <c r="E106" s="230">
        <v>73.133333333333354</v>
      </c>
      <c r="F106" s="230">
        <v>72.566666666666677</v>
      </c>
      <c r="G106" s="230">
        <v>72.083333333333357</v>
      </c>
      <c r="H106" s="230">
        <v>74.183333333333351</v>
      </c>
      <c r="I106" s="230">
        <v>74.666666666666671</v>
      </c>
      <c r="J106" s="230">
        <v>75.233333333333348</v>
      </c>
      <c r="K106" s="229">
        <v>74.099999999999994</v>
      </c>
      <c r="L106" s="229">
        <v>73.05</v>
      </c>
      <c r="M106" s="229">
        <v>297.09631000000002</v>
      </c>
      <c r="N106" s="1"/>
      <c r="O106" s="1"/>
    </row>
    <row r="107" spans="1:15" ht="12.75" customHeight="1">
      <c r="A107" s="212">
        <v>98</v>
      </c>
      <c r="B107" s="215" t="s">
        <v>137</v>
      </c>
      <c r="C107" s="229">
        <v>440.65</v>
      </c>
      <c r="D107" s="230">
        <v>442.5333333333333</v>
      </c>
      <c r="E107" s="230">
        <v>438.21666666666658</v>
      </c>
      <c r="F107" s="230">
        <v>435.7833333333333</v>
      </c>
      <c r="G107" s="230">
        <v>431.46666666666658</v>
      </c>
      <c r="H107" s="230">
        <v>444.96666666666658</v>
      </c>
      <c r="I107" s="230">
        <v>449.2833333333333</v>
      </c>
      <c r="J107" s="230">
        <v>451.71666666666658</v>
      </c>
      <c r="K107" s="229">
        <v>446.85</v>
      </c>
      <c r="L107" s="229">
        <v>440.1</v>
      </c>
      <c r="M107" s="229">
        <v>71.521789999999996</v>
      </c>
      <c r="N107" s="1"/>
      <c r="O107" s="1"/>
    </row>
    <row r="108" spans="1:15" ht="12.75" customHeight="1">
      <c r="A108" s="212">
        <v>99</v>
      </c>
      <c r="B108" s="215" t="s">
        <v>259</v>
      </c>
      <c r="C108" s="229">
        <v>5618.95</v>
      </c>
      <c r="D108" s="230">
        <v>5649.9666666666672</v>
      </c>
      <c r="E108" s="230">
        <v>5549.9833333333345</v>
      </c>
      <c r="F108" s="230">
        <v>5481.0166666666673</v>
      </c>
      <c r="G108" s="230">
        <v>5381.0333333333347</v>
      </c>
      <c r="H108" s="230">
        <v>5718.9333333333343</v>
      </c>
      <c r="I108" s="230">
        <v>5818.9166666666679</v>
      </c>
      <c r="J108" s="230">
        <v>5887.8833333333341</v>
      </c>
      <c r="K108" s="229">
        <v>5749.95</v>
      </c>
      <c r="L108" s="229">
        <v>5581</v>
      </c>
      <c r="M108" s="229">
        <v>1.00102</v>
      </c>
      <c r="N108" s="1"/>
      <c r="O108" s="1"/>
    </row>
    <row r="109" spans="1:15" ht="12.75" customHeight="1">
      <c r="A109" s="212">
        <v>100</v>
      </c>
      <c r="B109" s="215" t="s">
        <v>384</v>
      </c>
      <c r="C109" s="229">
        <v>278.89999999999998</v>
      </c>
      <c r="D109" s="230">
        <v>280.8</v>
      </c>
      <c r="E109" s="230">
        <v>276.20000000000005</v>
      </c>
      <c r="F109" s="230">
        <v>273.50000000000006</v>
      </c>
      <c r="G109" s="230">
        <v>268.90000000000009</v>
      </c>
      <c r="H109" s="230">
        <v>283.5</v>
      </c>
      <c r="I109" s="230">
        <v>288.10000000000002</v>
      </c>
      <c r="J109" s="230">
        <v>290.79999999999995</v>
      </c>
      <c r="K109" s="229">
        <v>285.39999999999998</v>
      </c>
      <c r="L109" s="229">
        <v>278.10000000000002</v>
      </c>
      <c r="M109" s="229">
        <v>13.27979</v>
      </c>
      <c r="N109" s="1"/>
      <c r="O109" s="1"/>
    </row>
    <row r="110" spans="1:15" ht="12.75" customHeight="1">
      <c r="A110" s="212">
        <v>101</v>
      </c>
      <c r="B110" s="215" t="s">
        <v>385</v>
      </c>
      <c r="C110" s="229">
        <v>153.19999999999999</v>
      </c>
      <c r="D110" s="230">
        <v>153.21666666666667</v>
      </c>
      <c r="E110" s="230">
        <v>152.48333333333335</v>
      </c>
      <c r="F110" s="230">
        <v>151.76666666666668</v>
      </c>
      <c r="G110" s="230">
        <v>151.03333333333336</v>
      </c>
      <c r="H110" s="230">
        <v>153.93333333333334</v>
      </c>
      <c r="I110" s="230">
        <v>154.66666666666663</v>
      </c>
      <c r="J110" s="230">
        <v>155.38333333333333</v>
      </c>
      <c r="K110" s="229">
        <v>153.94999999999999</v>
      </c>
      <c r="L110" s="229">
        <v>152.5</v>
      </c>
      <c r="M110" s="229">
        <v>29.19012</v>
      </c>
      <c r="N110" s="1"/>
      <c r="O110" s="1"/>
    </row>
    <row r="111" spans="1:15" ht="12.75" customHeight="1">
      <c r="A111" s="212">
        <v>102</v>
      </c>
      <c r="B111" s="215" t="s">
        <v>130</v>
      </c>
      <c r="C111" s="229">
        <v>389.8</v>
      </c>
      <c r="D111" s="230">
        <v>392.43333333333334</v>
      </c>
      <c r="E111" s="230">
        <v>385.61666666666667</v>
      </c>
      <c r="F111" s="230">
        <v>381.43333333333334</v>
      </c>
      <c r="G111" s="230">
        <v>374.61666666666667</v>
      </c>
      <c r="H111" s="230">
        <v>396.61666666666667</v>
      </c>
      <c r="I111" s="230">
        <v>403.43333333333339</v>
      </c>
      <c r="J111" s="230">
        <v>407.61666666666667</v>
      </c>
      <c r="K111" s="229">
        <v>399.25</v>
      </c>
      <c r="L111" s="229">
        <v>388.25</v>
      </c>
      <c r="M111" s="229">
        <v>45.93591</v>
      </c>
      <c r="N111" s="1"/>
      <c r="O111" s="1"/>
    </row>
    <row r="112" spans="1:15" ht="12.75" customHeight="1">
      <c r="A112" s="212">
        <v>103</v>
      </c>
      <c r="B112" s="215" t="s">
        <v>135</v>
      </c>
      <c r="C112" s="229">
        <v>89.25</v>
      </c>
      <c r="D112" s="230">
        <v>89.3</v>
      </c>
      <c r="E112" s="230">
        <v>88.6</v>
      </c>
      <c r="F112" s="230">
        <v>87.95</v>
      </c>
      <c r="G112" s="230">
        <v>87.25</v>
      </c>
      <c r="H112" s="230">
        <v>89.949999999999989</v>
      </c>
      <c r="I112" s="230">
        <v>90.65</v>
      </c>
      <c r="J112" s="230">
        <v>91.299999999999983</v>
      </c>
      <c r="K112" s="229">
        <v>90</v>
      </c>
      <c r="L112" s="229">
        <v>88.65</v>
      </c>
      <c r="M112" s="229">
        <v>92.270049999999998</v>
      </c>
      <c r="N112" s="1"/>
      <c r="O112" s="1"/>
    </row>
    <row r="113" spans="1:15" ht="12.75" customHeight="1">
      <c r="A113" s="212">
        <v>104</v>
      </c>
      <c r="B113" s="215" t="s">
        <v>136</v>
      </c>
      <c r="C113" s="229">
        <v>643.65</v>
      </c>
      <c r="D113" s="230">
        <v>642.33333333333337</v>
      </c>
      <c r="E113" s="230">
        <v>637.31666666666672</v>
      </c>
      <c r="F113" s="230">
        <v>630.98333333333335</v>
      </c>
      <c r="G113" s="230">
        <v>625.9666666666667</v>
      </c>
      <c r="H113" s="230">
        <v>648.66666666666674</v>
      </c>
      <c r="I113" s="230">
        <v>653.68333333333339</v>
      </c>
      <c r="J113" s="230">
        <v>660.01666666666677</v>
      </c>
      <c r="K113" s="229">
        <v>647.35</v>
      </c>
      <c r="L113" s="229">
        <v>636</v>
      </c>
      <c r="M113" s="229">
        <v>16.199480000000001</v>
      </c>
      <c r="N113" s="1"/>
      <c r="O113" s="1"/>
    </row>
    <row r="114" spans="1:15" ht="12.75" customHeight="1">
      <c r="A114" s="212">
        <v>105</v>
      </c>
      <c r="B114" s="215" t="s">
        <v>129</v>
      </c>
      <c r="C114" s="229">
        <v>463.55</v>
      </c>
      <c r="D114" s="230">
        <v>461.73333333333329</v>
      </c>
      <c r="E114" s="230">
        <v>458.96666666666658</v>
      </c>
      <c r="F114" s="230">
        <v>454.38333333333327</v>
      </c>
      <c r="G114" s="230">
        <v>451.61666666666656</v>
      </c>
      <c r="H114" s="230">
        <v>466.31666666666661</v>
      </c>
      <c r="I114" s="230">
        <v>469.08333333333337</v>
      </c>
      <c r="J114" s="230">
        <v>473.66666666666663</v>
      </c>
      <c r="K114" s="229">
        <v>464.5</v>
      </c>
      <c r="L114" s="229">
        <v>457.15</v>
      </c>
      <c r="M114" s="229">
        <v>10.998939999999999</v>
      </c>
      <c r="N114" s="1"/>
      <c r="O114" s="1"/>
    </row>
    <row r="115" spans="1:15" ht="12.75" customHeight="1">
      <c r="A115" s="212">
        <v>106</v>
      </c>
      <c r="B115" s="215" t="s">
        <v>133</v>
      </c>
      <c r="C115" s="229">
        <v>157.65</v>
      </c>
      <c r="D115" s="230">
        <v>158.98333333333335</v>
      </c>
      <c r="E115" s="230">
        <v>155.76666666666671</v>
      </c>
      <c r="F115" s="230">
        <v>153.88333333333335</v>
      </c>
      <c r="G115" s="230">
        <v>150.66666666666671</v>
      </c>
      <c r="H115" s="230">
        <v>160.8666666666667</v>
      </c>
      <c r="I115" s="230">
        <v>164.08333333333334</v>
      </c>
      <c r="J115" s="230">
        <v>165.9666666666667</v>
      </c>
      <c r="K115" s="229">
        <v>162.19999999999999</v>
      </c>
      <c r="L115" s="229">
        <v>157.1</v>
      </c>
      <c r="M115" s="229">
        <v>94.858860000000007</v>
      </c>
      <c r="N115" s="1"/>
      <c r="O115" s="1"/>
    </row>
    <row r="116" spans="1:15" ht="12.75" customHeight="1">
      <c r="A116" s="212">
        <v>107</v>
      </c>
      <c r="B116" s="215" t="s">
        <v>132</v>
      </c>
      <c r="C116" s="229">
        <v>1301.8</v>
      </c>
      <c r="D116" s="230">
        <v>1296.9666666666667</v>
      </c>
      <c r="E116" s="230">
        <v>1287.4833333333333</v>
      </c>
      <c r="F116" s="230">
        <v>1273.1666666666667</v>
      </c>
      <c r="G116" s="230">
        <v>1263.6833333333334</v>
      </c>
      <c r="H116" s="230">
        <v>1311.2833333333333</v>
      </c>
      <c r="I116" s="230">
        <v>1320.7666666666669</v>
      </c>
      <c r="J116" s="230">
        <v>1335.0833333333333</v>
      </c>
      <c r="K116" s="229">
        <v>1306.45</v>
      </c>
      <c r="L116" s="229">
        <v>1282.6500000000001</v>
      </c>
      <c r="M116" s="229">
        <v>30.403739999999999</v>
      </c>
      <c r="N116" s="1"/>
      <c r="O116" s="1"/>
    </row>
    <row r="117" spans="1:15" ht="12.75" customHeight="1">
      <c r="A117" s="212">
        <v>108</v>
      </c>
      <c r="B117" s="215" t="s">
        <v>162</v>
      </c>
      <c r="C117" s="229">
        <v>4136.8999999999996</v>
      </c>
      <c r="D117" s="230">
        <v>4186.8499999999995</v>
      </c>
      <c r="E117" s="230">
        <v>4073.7999999999993</v>
      </c>
      <c r="F117" s="230">
        <v>4010.7</v>
      </c>
      <c r="G117" s="230">
        <v>3897.6499999999996</v>
      </c>
      <c r="H117" s="230">
        <v>4249.9499999999989</v>
      </c>
      <c r="I117" s="230">
        <v>4363</v>
      </c>
      <c r="J117" s="230">
        <v>4426.0999999999985</v>
      </c>
      <c r="K117" s="229">
        <v>4299.8999999999996</v>
      </c>
      <c r="L117" s="229">
        <v>4123.75</v>
      </c>
      <c r="M117" s="229">
        <v>6.5277700000000003</v>
      </c>
      <c r="N117" s="1"/>
      <c r="O117" s="1"/>
    </row>
    <row r="118" spans="1:15" ht="12.75" customHeight="1">
      <c r="A118" s="212">
        <v>109</v>
      </c>
      <c r="B118" s="215" t="s">
        <v>134</v>
      </c>
      <c r="C118" s="229">
        <v>1304.5</v>
      </c>
      <c r="D118" s="230">
        <v>1303.75</v>
      </c>
      <c r="E118" s="230">
        <v>1298.05</v>
      </c>
      <c r="F118" s="230">
        <v>1291.5999999999999</v>
      </c>
      <c r="G118" s="230">
        <v>1285.8999999999999</v>
      </c>
      <c r="H118" s="230">
        <v>1310.2</v>
      </c>
      <c r="I118" s="230">
        <v>1315.8999999999999</v>
      </c>
      <c r="J118" s="230">
        <v>1322.3500000000001</v>
      </c>
      <c r="K118" s="229">
        <v>1309.45</v>
      </c>
      <c r="L118" s="229">
        <v>1297.3</v>
      </c>
      <c r="M118" s="229">
        <v>50.025530000000003</v>
      </c>
      <c r="N118" s="1"/>
      <c r="O118" s="1"/>
    </row>
    <row r="119" spans="1:15" ht="12.75" customHeight="1">
      <c r="A119" s="212">
        <v>110</v>
      </c>
      <c r="B119" s="215" t="s">
        <v>131</v>
      </c>
      <c r="C119" s="229">
        <v>2402.75</v>
      </c>
      <c r="D119" s="230">
        <v>2399.0833333333335</v>
      </c>
      <c r="E119" s="230">
        <v>2379.666666666667</v>
      </c>
      <c r="F119" s="230">
        <v>2356.5833333333335</v>
      </c>
      <c r="G119" s="230">
        <v>2337.166666666667</v>
      </c>
      <c r="H119" s="230">
        <v>2422.166666666667</v>
      </c>
      <c r="I119" s="230">
        <v>2441.5833333333339</v>
      </c>
      <c r="J119" s="230">
        <v>2464.666666666667</v>
      </c>
      <c r="K119" s="229">
        <v>2418.5</v>
      </c>
      <c r="L119" s="229">
        <v>2376</v>
      </c>
      <c r="M119" s="229">
        <v>8.8038799999999995</v>
      </c>
      <c r="N119" s="1"/>
      <c r="O119" s="1"/>
    </row>
    <row r="120" spans="1:15" ht="12.75" customHeight="1">
      <c r="A120" s="212">
        <v>111</v>
      </c>
      <c r="B120" s="215" t="s">
        <v>260</v>
      </c>
      <c r="C120" s="229">
        <v>725.3</v>
      </c>
      <c r="D120" s="230">
        <v>717.35</v>
      </c>
      <c r="E120" s="230">
        <v>708.1</v>
      </c>
      <c r="F120" s="230">
        <v>690.9</v>
      </c>
      <c r="G120" s="230">
        <v>681.65</v>
      </c>
      <c r="H120" s="230">
        <v>734.55000000000007</v>
      </c>
      <c r="I120" s="230">
        <v>743.80000000000007</v>
      </c>
      <c r="J120" s="230">
        <v>761.00000000000011</v>
      </c>
      <c r="K120" s="229">
        <v>726.6</v>
      </c>
      <c r="L120" s="229">
        <v>700.15</v>
      </c>
      <c r="M120" s="229">
        <v>7.4135299999999997</v>
      </c>
      <c r="N120" s="1"/>
      <c r="O120" s="1"/>
    </row>
    <row r="121" spans="1:15" ht="12.75" customHeight="1">
      <c r="A121" s="212">
        <v>112</v>
      </c>
      <c r="B121" s="215" t="s">
        <v>261</v>
      </c>
      <c r="C121" s="229">
        <v>249.6</v>
      </c>
      <c r="D121" s="230">
        <v>251.08333333333334</v>
      </c>
      <c r="E121" s="230">
        <v>247.51666666666668</v>
      </c>
      <c r="F121" s="230">
        <v>245.43333333333334</v>
      </c>
      <c r="G121" s="230">
        <v>241.86666666666667</v>
      </c>
      <c r="H121" s="230">
        <v>253.16666666666669</v>
      </c>
      <c r="I121" s="230">
        <v>256.73333333333335</v>
      </c>
      <c r="J121" s="230">
        <v>258.81666666666672</v>
      </c>
      <c r="K121" s="229">
        <v>254.65</v>
      </c>
      <c r="L121" s="229">
        <v>249</v>
      </c>
      <c r="M121" s="229">
        <v>9.3992199999999997</v>
      </c>
      <c r="N121" s="1"/>
      <c r="O121" s="1"/>
    </row>
    <row r="122" spans="1:15" ht="12.75" customHeight="1">
      <c r="A122" s="212">
        <v>113</v>
      </c>
      <c r="B122" s="215" t="s">
        <v>139</v>
      </c>
      <c r="C122" s="229">
        <v>712.15</v>
      </c>
      <c r="D122" s="230">
        <v>709.7166666666667</v>
      </c>
      <c r="E122" s="230">
        <v>705.43333333333339</v>
      </c>
      <c r="F122" s="230">
        <v>698.7166666666667</v>
      </c>
      <c r="G122" s="230">
        <v>694.43333333333339</v>
      </c>
      <c r="H122" s="230">
        <v>716.43333333333339</v>
      </c>
      <c r="I122" s="230">
        <v>720.7166666666667</v>
      </c>
      <c r="J122" s="230">
        <v>727.43333333333339</v>
      </c>
      <c r="K122" s="229">
        <v>714</v>
      </c>
      <c r="L122" s="229">
        <v>703</v>
      </c>
      <c r="M122" s="229">
        <v>24.542829999999999</v>
      </c>
      <c r="N122" s="1"/>
      <c r="O122" s="1"/>
    </row>
    <row r="123" spans="1:15" ht="12.75" customHeight="1">
      <c r="A123" s="212">
        <v>114</v>
      </c>
      <c r="B123" s="215" t="s">
        <v>138</v>
      </c>
      <c r="C123" s="229">
        <v>525.95000000000005</v>
      </c>
      <c r="D123" s="230">
        <v>524.66666666666663</v>
      </c>
      <c r="E123" s="230">
        <v>519.33333333333326</v>
      </c>
      <c r="F123" s="230">
        <v>512.71666666666658</v>
      </c>
      <c r="G123" s="230">
        <v>507.38333333333321</v>
      </c>
      <c r="H123" s="230">
        <v>531.2833333333333</v>
      </c>
      <c r="I123" s="230">
        <v>536.61666666666656</v>
      </c>
      <c r="J123" s="230">
        <v>543.23333333333335</v>
      </c>
      <c r="K123" s="229">
        <v>530</v>
      </c>
      <c r="L123" s="229">
        <v>518.04999999999995</v>
      </c>
      <c r="M123" s="229">
        <v>31.612590000000001</v>
      </c>
      <c r="N123" s="1"/>
      <c r="O123" s="1"/>
    </row>
    <row r="124" spans="1:15" ht="12.75" customHeight="1">
      <c r="A124" s="212">
        <v>115</v>
      </c>
      <c r="B124" s="215" t="s">
        <v>140</v>
      </c>
      <c r="C124" s="229">
        <v>494</v>
      </c>
      <c r="D124" s="230">
        <v>494.43333333333334</v>
      </c>
      <c r="E124" s="230">
        <v>492.36666666666667</v>
      </c>
      <c r="F124" s="230">
        <v>490.73333333333335</v>
      </c>
      <c r="G124" s="230">
        <v>488.66666666666669</v>
      </c>
      <c r="H124" s="230">
        <v>496.06666666666666</v>
      </c>
      <c r="I124" s="230">
        <v>498.13333333333338</v>
      </c>
      <c r="J124" s="230">
        <v>499.76666666666665</v>
      </c>
      <c r="K124" s="229">
        <v>496.5</v>
      </c>
      <c r="L124" s="229">
        <v>492.8</v>
      </c>
      <c r="M124" s="229">
        <v>7.7995799999999997</v>
      </c>
      <c r="N124" s="1"/>
      <c r="O124" s="1"/>
    </row>
    <row r="125" spans="1:15" ht="12.75" customHeight="1">
      <c r="A125" s="212">
        <v>116</v>
      </c>
      <c r="B125" s="215" t="s">
        <v>141</v>
      </c>
      <c r="C125" s="229">
        <v>1924.9</v>
      </c>
      <c r="D125" s="230">
        <v>1932.8833333333332</v>
      </c>
      <c r="E125" s="230">
        <v>1914.2666666666664</v>
      </c>
      <c r="F125" s="230">
        <v>1903.6333333333332</v>
      </c>
      <c r="G125" s="230">
        <v>1885.0166666666664</v>
      </c>
      <c r="H125" s="230">
        <v>1943.5166666666664</v>
      </c>
      <c r="I125" s="230">
        <v>1962.1333333333332</v>
      </c>
      <c r="J125" s="230">
        <v>1972.7666666666664</v>
      </c>
      <c r="K125" s="229">
        <v>1951.5</v>
      </c>
      <c r="L125" s="229">
        <v>1922.25</v>
      </c>
      <c r="M125" s="229">
        <v>24.059090000000001</v>
      </c>
      <c r="N125" s="1"/>
      <c r="O125" s="1"/>
    </row>
    <row r="126" spans="1:15" ht="12.75" customHeight="1">
      <c r="A126" s="212">
        <v>117</v>
      </c>
      <c r="B126" s="215" t="s">
        <v>142</v>
      </c>
      <c r="C126" s="229">
        <v>105.05</v>
      </c>
      <c r="D126" s="230">
        <v>105.31666666666668</v>
      </c>
      <c r="E126" s="230">
        <v>103.63333333333335</v>
      </c>
      <c r="F126" s="230">
        <v>102.21666666666668</v>
      </c>
      <c r="G126" s="230">
        <v>100.53333333333336</v>
      </c>
      <c r="H126" s="230">
        <v>106.73333333333335</v>
      </c>
      <c r="I126" s="230">
        <v>108.41666666666666</v>
      </c>
      <c r="J126" s="230">
        <v>109.83333333333334</v>
      </c>
      <c r="K126" s="229">
        <v>107</v>
      </c>
      <c r="L126" s="229">
        <v>103.9</v>
      </c>
      <c r="M126" s="229">
        <v>244.92750000000001</v>
      </c>
      <c r="N126" s="1"/>
      <c r="O126" s="1"/>
    </row>
    <row r="127" spans="1:15" ht="12.75" customHeight="1">
      <c r="A127" s="212">
        <v>118</v>
      </c>
      <c r="B127" s="215" t="s">
        <v>146</v>
      </c>
      <c r="C127" s="229">
        <v>3925.8</v>
      </c>
      <c r="D127" s="230">
        <v>3939.1166666666668</v>
      </c>
      <c r="E127" s="230">
        <v>3903.2333333333336</v>
      </c>
      <c r="F127" s="230">
        <v>3880.666666666667</v>
      </c>
      <c r="G127" s="230">
        <v>3844.7833333333338</v>
      </c>
      <c r="H127" s="230">
        <v>3961.6833333333334</v>
      </c>
      <c r="I127" s="230">
        <v>3997.5666666666666</v>
      </c>
      <c r="J127" s="230">
        <v>4020.1333333333332</v>
      </c>
      <c r="K127" s="229">
        <v>3975</v>
      </c>
      <c r="L127" s="229">
        <v>3916.55</v>
      </c>
      <c r="M127" s="229">
        <v>1.3749400000000001</v>
      </c>
      <c r="N127" s="1"/>
      <c r="O127" s="1"/>
    </row>
    <row r="128" spans="1:15" ht="12.75" customHeight="1">
      <c r="A128" s="212">
        <v>119</v>
      </c>
      <c r="B128" s="215" t="s">
        <v>144</v>
      </c>
      <c r="C128" s="229">
        <v>375.8</v>
      </c>
      <c r="D128" s="230">
        <v>377.68333333333339</v>
      </c>
      <c r="E128" s="230">
        <v>373.21666666666681</v>
      </c>
      <c r="F128" s="230">
        <v>370.63333333333344</v>
      </c>
      <c r="G128" s="230">
        <v>366.16666666666686</v>
      </c>
      <c r="H128" s="230">
        <v>380.26666666666677</v>
      </c>
      <c r="I128" s="230">
        <v>384.73333333333335</v>
      </c>
      <c r="J128" s="230">
        <v>387.31666666666672</v>
      </c>
      <c r="K128" s="229">
        <v>382.15</v>
      </c>
      <c r="L128" s="229">
        <v>375.1</v>
      </c>
      <c r="M128" s="229">
        <v>23.236450000000001</v>
      </c>
      <c r="N128" s="1"/>
      <c r="O128" s="1"/>
    </row>
    <row r="129" spans="1:15" ht="12.75" customHeight="1">
      <c r="A129" s="212">
        <v>120</v>
      </c>
      <c r="B129" s="215" t="s">
        <v>862</v>
      </c>
      <c r="C129" s="229">
        <v>4943.2</v>
      </c>
      <c r="D129" s="230">
        <v>4967.75</v>
      </c>
      <c r="E129" s="230">
        <v>4905.55</v>
      </c>
      <c r="F129" s="230">
        <v>4867.9000000000005</v>
      </c>
      <c r="G129" s="230">
        <v>4805.7000000000007</v>
      </c>
      <c r="H129" s="230">
        <v>5005.3999999999996</v>
      </c>
      <c r="I129" s="230">
        <v>5067.6000000000004</v>
      </c>
      <c r="J129" s="230">
        <v>5105.2499999999991</v>
      </c>
      <c r="K129" s="229">
        <v>5029.95</v>
      </c>
      <c r="L129" s="229">
        <v>4930.1000000000004</v>
      </c>
      <c r="M129" s="229">
        <v>1.5681700000000001</v>
      </c>
      <c r="N129" s="1"/>
      <c r="O129" s="1"/>
    </row>
    <row r="130" spans="1:15" ht="12.75" customHeight="1">
      <c r="A130" s="212">
        <v>121</v>
      </c>
      <c r="B130" s="215" t="s">
        <v>145</v>
      </c>
      <c r="C130" s="229">
        <v>2268.3000000000002</v>
      </c>
      <c r="D130" s="230">
        <v>2260.3666666666668</v>
      </c>
      <c r="E130" s="230">
        <v>2247.9333333333334</v>
      </c>
      <c r="F130" s="230">
        <v>2227.5666666666666</v>
      </c>
      <c r="G130" s="230">
        <v>2215.1333333333332</v>
      </c>
      <c r="H130" s="230">
        <v>2280.7333333333336</v>
      </c>
      <c r="I130" s="230">
        <v>2293.166666666667</v>
      </c>
      <c r="J130" s="230">
        <v>2313.5333333333338</v>
      </c>
      <c r="K130" s="229">
        <v>2272.8000000000002</v>
      </c>
      <c r="L130" s="229">
        <v>2240</v>
      </c>
      <c r="M130" s="229">
        <v>23.449439999999999</v>
      </c>
      <c r="N130" s="1"/>
      <c r="O130" s="1"/>
    </row>
    <row r="131" spans="1:15" ht="12.75" customHeight="1">
      <c r="A131" s="212">
        <v>122</v>
      </c>
      <c r="B131" s="215" t="s">
        <v>262</v>
      </c>
      <c r="C131" s="229">
        <v>341.65</v>
      </c>
      <c r="D131" s="230">
        <v>343.83333333333331</v>
      </c>
      <c r="E131" s="230">
        <v>338.31666666666661</v>
      </c>
      <c r="F131" s="230">
        <v>334.98333333333329</v>
      </c>
      <c r="G131" s="230">
        <v>329.46666666666658</v>
      </c>
      <c r="H131" s="230">
        <v>347.16666666666663</v>
      </c>
      <c r="I131" s="230">
        <v>352.68333333333339</v>
      </c>
      <c r="J131" s="230">
        <v>356.01666666666665</v>
      </c>
      <c r="K131" s="229">
        <v>349.35</v>
      </c>
      <c r="L131" s="229">
        <v>340.5</v>
      </c>
      <c r="M131" s="229">
        <v>16.212949999999999</v>
      </c>
      <c r="N131" s="1"/>
      <c r="O131" s="1"/>
    </row>
    <row r="132" spans="1:15" ht="12.75" customHeight="1">
      <c r="A132" s="212">
        <v>123</v>
      </c>
      <c r="B132" s="215" t="s">
        <v>842</v>
      </c>
      <c r="C132" s="229">
        <v>596.6</v>
      </c>
      <c r="D132" s="230">
        <v>598.18333333333328</v>
      </c>
      <c r="E132" s="230">
        <v>594.36666666666656</v>
      </c>
      <c r="F132" s="230">
        <v>592.13333333333333</v>
      </c>
      <c r="G132" s="230">
        <v>588.31666666666661</v>
      </c>
      <c r="H132" s="230">
        <v>600.41666666666652</v>
      </c>
      <c r="I132" s="230">
        <v>604.23333333333335</v>
      </c>
      <c r="J132" s="230">
        <v>606.46666666666647</v>
      </c>
      <c r="K132" s="229">
        <v>602</v>
      </c>
      <c r="L132" s="229">
        <v>595.95000000000005</v>
      </c>
      <c r="M132" s="229">
        <v>6.4113600000000002</v>
      </c>
      <c r="N132" s="1"/>
      <c r="O132" s="1"/>
    </row>
    <row r="133" spans="1:15" ht="12.75" customHeight="1">
      <c r="A133" s="212">
        <v>124</v>
      </c>
      <c r="B133" s="215" t="s">
        <v>410</v>
      </c>
      <c r="C133" s="229">
        <v>3990.35</v>
      </c>
      <c r="D133" s="230">
        <v>3998.0666666666671</v>
      </c>
      <c r="E133" s="230">
        <v>3971.1333333333341</v>
      </c>
      <c r="F133" s="230">
        <v>3951.916666666667</v>
      </c>
      <c r="G133" s="230">
        <v>3924.983333333334</v>
      </c>
      <c r="H133" s="230">
        <v>4017.2833333333342</v>
      </c>
      <c r="I133" s="230">
        <v>4044.2166666666676</v>
      </c>
      <c r="J133" s="230">
        <v>4063.4333333333343</v>
      </c>
      <c r="K133" s="229">
        <v>4025</v>
      </c>
      <c r="L133" s="229">
        <v>3978.85</v>
      </c>
      <c r="M133" s="229">
        <v>0.13392000000000001</v>
      </c>
      <c r="N133" s="1"/>
      <c r="O133" s="1"/>
    </row>
    <row r="134" spans="1:15" ht="12.75" customHeight="1">
      <c r="A134" s="212">
        <v>125</v>
      </c>
      <c r="B134" s="215" t="s">
        <v>147</v>
      </c>
      <c r="C134" s="229">
        <v>820.3</v>
      </c>
      <c r="D134" s="230">
        <v>823.2166666666667</v>
      </c>
      <c r="E134" s="230">
        <v>815.08333333333337</v>
      </c>
      <c r="F134" s="230">
        <v>809.86666666666667</v>
      </c>
      <c r="G134" s="230">
        <v>801.73333333333335</v>
      </c>
      <c r="H134" s="230">
        <v>828.43333333333339</v>
      </c>
      <c r="I134" s="230">
        <v>836.56666666666661</v>
      </c>
      <c r="J134" s="230">
        <v>841.78333333333342</v>
      </c>
      <c r="K134" s="229">
        <v>831.35</v>
      </c>
      <c r="L134" s="229">
        <v>818</v>
      </c>
      <c r="M134" s="229">
        <v>14.87359</v>
      </c>
      <c r="N134" s="1"/>
      <c r="O134" s="1"/>
    </row>
    <row r="135" spans="1:15" ht="12.75" customHeight="1">
      <c r="A135" s="212">
        <v>126</v>
      </c>
      <c r="B135" s="215" t="s">
        <v>158</v>
      </c>
      <c r="C135" s="229">
        <v>96797.45</v>
      </c>
      <c r="D135" s="230">
        <v>96829.183333333334</v>
      </c>
      <c r="E135" s="230">
        <v>96470.416666666672</v>
      </c>
      <c r="F135" s="230">
        <v>96143.383333333331</v>
      </c>
      <c r="G135" s="230">
        <v>95784.616666666669</v>
      </c>
      <c r="H135" s="230">
        <v>97156.216666666674</v>
      </c>
      <c r="I135" s="230">
        <v>97514.983333333337</v>
      </c>
      <c r="J135" s="230">
        <v>97842.016666666677</v>
      </c>
      <c r="K135" s="229">
        <v>97187.95</v>
      </c>
      <c r="L135" s="229">
        <v>96502.15</v>
      </c>
      <c r="M135" s="229">
        <v>3.0030000000000001E-2</v>
      </c>
      <c r="N135" s="1"/>
      <c r="O135" s="1"/>
    </row>
    <row r="136" spans="1:15" ht="12.75" customHeight="1">
      <c r="A136" s="212">
        <v>127</v>
      </c>
      <c r="B136" s="215" t="s">
        <v>149</v>
      </c>
      <c r="C136" s="229">
        <v>301</v>
      </c>
      <c r="D136" s="230">
        <v>301.7</v>
      </c>
      <c r="E136" s="230">
        <v>298.39999999999998</v>
      </c>
      <c r="F136" s="230">
        <v>295.8</v>
      </c>
      <c r="G136" s="230">
        <v>292.5</v>
      </c>
      <c r="H136" s="230">
        <v>304.29999999999995</v>
      </c>
      <c r="I136" s="230">
        <v>307.60000000000002</v>
      </c>
      <c r="J136" s="230">
        <v>310.19999999999993</v>
      </c>
      <c r="K136" s="229">
        <v>305</v>
      </c>
      <c r="L136" s="229">
        <v>299.10000000000002</v>
      </c>
      <c r="M136" s="229">
        <v>57.121839999999999</v>
      </c>
      <c r="N136" s="1"/>
      <c r="O136" s="1"/>
    </row>
    <row r="137" spans="1:15" ht="12.75" customHeight="1">
      <c r="A137" s="212">
        <v>128</v>
      </c>
      <c r="B137" s="215" t="s">
        <v>148</v>
      </c>
      <c r="C137" s="229">
        <v>1395.4</v>
      </c>
      <c r="D137" s="230">
        <v>1380.9166666666667</v>
      </c>
      <c r="E137" s="230">
        <v>1360.8333333333335</v>
      </c>
      <c r="F137" s="230">
        <v>1326.2666666666667</v>
      </c>
      <c r="G137" s="230">
        <v>1306.1833333333334</v>
      </c>
      <c r="H137" s="230">
        <v>1415.4833333333336</v>
      </c>
      <c r="I137" s="230">
        <v>1435.5666666666671</v>
      </c>
      <c r="J137" s="230">
        <v>1470.1333333333337</v>
      </c>
      <c r="K137" s="229">
        <v>1401</v>
      </c>
      <c r="L137" s="229">
        <v>1346.35</v>
      </c>
      <c r="M137" s="229">
        <v>51.052930000000003</v>
      </c>
      <c r="N137" s="1"/>
      <c r="O137" s="1"/>
    </row>
    <row r="138" spans="1:15" ht="12.75" customHeight="1">
      <c r="A138" s="212">
        <v>129</v>
      </c>
      <c r="B138" s="215" t="s">
        <v>151</v>
      </c>
      <c r="C138" s="229">
        <v>547.15</v>
      </c>
      <c r="D138" s="230">
        <v>548.5333333333333</v>
      </c>
      <c r="E138" s="230">
        <v>543.61666666666656</v>
      </c>
      <c r="F138" s="230">
        <v>540.08333333333326</v>
      </c>
      <c r="G138" s="230">
        <v>535.16666666666652</v>
      </c>
      <c r="H138" s="230">
        <v>552.06666666666661</v>
      </c>
      <c r="I138" s="230">
        <v>556.98333333333335</v>
      </c>
      <c r="J138" s="230">
        <v>560.51666666666665</v>
      </c>
      <c r="K138" s="229">
        <v>553.45000000000005</v>
      </c>
      <c r="L138" s="229">
        <v>545</v>
      </c>
      <c r="M138" s="229">
        <v>5.9995099999999999</v>
      </c>
      <c r="N138" s="1"/>
      <c r="O138" s="1"/>
    </row>
    <row r="139" spans="1:15" ht="12.75" customHeight="1">
      <c r="A139" s="212">
        <v>130</v>
      </c>
      <c r="B139" s="215" t="s">
        <v>152</v>
      </c>
      <c r="C139" s="229">
        <v>9582.1</v>
      </c>
      <c r="D139" s="230">
        <v>9570.2166666666653</v>
      </c>
      <c r="E139" s="230">
        <v>9500.4333333333307</v>
      </c>
      <c r="F139" s="230">
        <v>9418.7666666666646</v>
      </c>
      <c r="G139" s="230">
        <v>9348.9833333333299</v>
      </c>
      <c r="H139" s="230">
        <v>9651.8833333333314</v>
      </c>
      <c r="I139" s="230">
        <v>9721.6666666666679</v>
      </c>
      <c r="J139" s="230">
        <v>9803.3333333333321</v>
      </c>
      <c r="K139" s="229">
        <v>9640</v>
      </c>
      <c r="L139" s="229">
        <v>9488.5499999999993</v>
      </c>
      <c r="M139" s="229">
        <v>4.3464900000000002</v>
      </c>
      <c r="N139" s="1"/>
      <c r="O139" s="1"/>
    </row>
    <row r="140" spans="1:15" ht="12.75" customHeight="1">
      <c r="A140" s="212">
        <v>131</v>
      </c>
      <c r="B140" s="215" t="s">
        <v>155</v>
      </c>
      <c r="C140" s="229">
        <v>692.25</v>
      </c>
      <c r="D140" s="230">
        <v>692.31666666666661</v>
      </c>
      <c r="E140" s="230">
        <v>684.98333333333323</v>
      </c>
      <c r="F140" s="230">
        <v>677.71666666666658</v>
      </c>
      <c r="G140" s="230">
        <v>670.38333333333321</v>
      </c>
      <c r="H140" s="230">
        <v>699.58333333333326</v>
      </c>
      <c r="I140" s="230">
        <v>706.91666666666674</v>
      </c>
      <c r="J140" s="230">
        <v>714.18333333333328</v>
      </c>
      <c r="K140" s="229">
        <v>699.65</v>
      </c>
      <c r="L140" s="229">
        <v>685.05</v>
      </c>
      <c r="M140" s="229">
        <v>4.8143700000000003</v>
      </c>
      <c r="N140" s="1"/>
      <c r="O140" s="1"/>
    </row>
    <row r="141" spans="1:15" ht="12.75" customHeight="1">
      <c r="A141" s="212">
        <v>132</v>
      </c>
      <c r="B141" s="215" t="s">
        <v>418</v>
      </c>
      <c r="C141" s="229">
        <v>519.04999999999995</v>
      </c>
      <c r="D141" s="230">
        <v>523.81666666666661</v>
      </c>
      <c r="E141" s="230">
        <v>510.23333333333323</v>
      </c>
      <c r="F141" s="230">
        <v>501.41666666666663</v>
      </c>
      <c r="G141" s="230">
        <v>487.83333333333326</v>
      </c>
      <c r="H141" s="230">
        <v>532.63333333333321</v>
      </c>
      <c r="I141" s="230">
        <v>546.2166666666667</v>
      </c>
      <c r="J141" s="230">
        <v>555.03333333333319</v>
      </c>
      <c r="K141" s="229">
        <v>537.4</v>
      </c>
      <c r="L141" s="229">
        <v>515</v>
      </c>
      <c r="M141" s="229">
        <v>22.128399999999999</v>
      </c>
      <c r="N141" s="1"/>
      <c r="O141" s="1"/>
    </row>
    <row r="142" spans="1:15" ht="12.75" customHeight="1">
      <c r="A142" s="212">
        <v>133</v>
      </c>
      <c r="B142" s="215" t="s">
        <v>843</v>
      </c>
      <c r="C142" s="229">
        <v>58.1</v>
      </c>
      <c r="D142" s="230">
        <v>58.283333333333331</v>
      </c>
      <c r="E142" s="230">
        <v>57.716666666666661</v>
      </c>
      <c r="F142" s="230">
        <v>57.333333333333329</v>
      </c>
      <c r="G142" s="230">
        <v>56.766666666666659</v>
      </c>
      <c r="H142" s="230">
        <v>58.666666666666664</v>
      </c>
      <c r="I142" s="230">
        <v>59.233333333333327</v>
      </c>
      <c r="J142" s="230">
        <v>59.616666666666667</v>
      </c>
      <c r="K142" s="229">
        <v>58.85</v>
      </c>
      <c r="L142" s="229">
        <v>57.9</v>
      </c>
      <c r="M142" s="229">
        <v>55.112659999999998</v>
      </c>
      <c r="N142" s="1"/>
      <c r="O142" s="1"/>
    </row>
    <row r="143" spans="1:15" ht="12.75" customHeight="1">
      <c r="A143" s="212">
        <v>134</v>
      </c>
      <c r="B143" s="215" t="s">
        <v>157</v>
      </c>
      <c r="C143" s="229">
        <v>1987.35</v>
      </c>
      <c r="D143" s="230">
        <v>2001.55</v>
      </c>
      <c r="E143" s="230">
        <v>1963.1</v>
      </c>
      <c r="F143" s="230">
        <v>1938.85</v>
      </c>
      <c r="G143" s="230">
        <v>1900.3999999999999</v>
      </c>
      <c r="H143" s="230">
        <v>2025.8</v>
      </c>
      <c r="I143" s="230">
        <v>2064.25</v>
      </c>
      <c r="J143" s="230">
        <v>2088.5</v>
      </c>
      <c r="K143" s="229">
        <v>2040</v>
      </c>
      <c r="L143" s="229">
        <v>1977.3</v>
      </c>
      <c r="M143" s="229">
        <v>5.7541500000000001</v>
      </c>
      <c r="N143" s="1"/>
      <c r="O143" s="1"/>
    </row>
    <row r="144" spans="1:15" ht="12.75" customHeight="1">
      <c r="A144" s="212">
        <v>135</v>
      </c>
      <c r="B144" s="215" t="s">
        <v>159</v>
      </c>
      <c r="C144" s="229">
        <v>1126.9000000000001</v>
      </c>
      <c r="D144" s="230">
        <v>1123.8500000000001</v>
      </c>
      <c r="E144" s="230">
        <v>1118.2000000000003</v>
      </c>
      <c r="F144" s="230">
        <v>1109.5000000000002</v>
      </c>
      <c r="G144" s="230">
        <v>1103.8500000000004</v>
      </c>
      <c r="H144" s="230">
        <v>1132.5500000000002</v>
      </c>
      <c r="I144" s="230">
        <v>1138.2000000000003</v>
      </c>
      <c r="J144" s="230">
        <v>1146.9000000000001</v>
      </c>
      <c r="K144" s="229">
        <v>1129.5</v>
      </c>
      <c r="L144" s="229">
        <v>1115.1500000000001</v>
      </c>
      <c r="M144" s="229">
        <v>2.4193699999999998</v>
      </c>
      <c r="N144" s="1"/>
      <c r="O144" s="1"/>
    </row>
    <row r="145" spans="1:15" ht="12.75" customHeight="1">
      <c r="A145" s="212">
        <v>136</v>
      </c>
      <c r="B145" s="215" t="s">
        <v>167</v>
      </c>
      <c r="C145" s="229">
        <v>174.1</v>
      </c>
      <c r="D145" s="230">
        <v>174.61666666666665</v>
      </c>
      <c r="E145" s="230">
        <v>173.0333333333333</v>
      </c>
      <c r="F145" s="230">
        <v>171.96666666666667</v>
      </c>
      <c r="G145" s="230">
        <v>170.38333333333333</v>
      </c>
      <c r="H145" s="230">
        <v>175.68333333333328</v>
      </c>
      <c r="I145" s="230">
        <v>177.26666666666659</v>
      </c>
      <c r="J145" s="230">
        <v>178.33333333333326</v>
      </c>
      <c r="K145" s="229">
        <v>176.2</v>
      </c>
      <c r="L145" s="229">
        <v>173.55</v>
      </c>
      <c r="M145" s="229">
        <v>122.39684</v>
      </c>
      <c r="N145" s="1"/>
      <c r="O145" s="1"/>
    </row>
    <row r="146" spans="1:15" ht="12.75" customHeight="1">
      <c r="A146" s="212">
        <v>137</v>
      </c>
      <c r="B146" s="215" t="s">
        <v>161</v>
      </c>
      <c r="C146" s="229">
        <v>83.85</v>
      </c>
      <c r="D146" s="230">
        <v>84.033333333333331</v>
      </c>
      <c r="E146" s="230">
        <v>83.416666666666657</v>
      </c>
      <c r="F146" s="230">
        <v>82.98333333333332</v>
      </c>
      <c r="G146" s="230">
        <v>82.366666666666646</v>
      </c>
      <c r="H146" s="230">
        <v>84.466666666666669</v>
      </c>
      <c r="I146" s="230">
        <v>85.083333333333343</v>
      </c>
      <c r="J146" s="230">
        <v>85.51666666666668</v>
      </c>
      <c r="K146" s="229">
        <v>84.65</v>
      </c>
      <c r="L146" s="229">
        <v>83.6</v>
      </c>
      <c r="M146" s="229">
        <v>48.031359999999999</v>
      </c>
      <c r="N146" s="1"/>
      <c r="O146" s="1"/>
    </row>
    <row r="147" spans="1:15" ht="12.75" customHeight="1">
      <c r="A147" s="212">
        <v>138</v>
      </c>
      <c r="B147" s="215" t="s">
        <v>163</v>
      </c>
      <c r="C147" s="229">
        <v>4645.8</v>
      </c>
      <c r="D147" s="230">
        <v>4648.5999999999995</v>
      </c>
      <c r="E147" s="230">
        <v>4627.1999999999989</v>
      </c>
      <c r="F147" s="230">
        <v>4608.5999999999995</v>
      </c>
      <c r="G147" s="230">
        <v>4587.1999999999989</v>
      </c>
      <c r="H147" s="230">
        <v>4667.1999999999989</v>
      </c>
      <c r="I147" s="230">
        <v>4688.5999999999985</v>
      </c>
      <c r="J147" s="230">
        <v>4707.1999999999989</v>
      </c>
      <c r="K147" s="229">
        <v>4670</v>
      </c>
      <c r="L147" s="229">
        <v>4630</v>
      </c>
      <c r="M147" s="229">
        <v>0.98067000000000004</v>
      </c>
      <c r="N147" s="1"/>
      <c r="O147" s="1"/>
    </row>
    <row r="148" spans="1:15" ht="12.75" customHeight="1">
      <c r="A148" s="212">
        <v>139</v>
      </c>
      <c r="B148" s="215" t="s">
        <v>164</v>
      </c>
      <c r="C148" s="229">
        <v>21834.15</v>
      </c>
      <c r="D148" s="230">
        <v>21917.95</v>
      </c>
      <c r="E148" s="230">
        <v>21706.2</v>
      </c>
      <c r="F148" s="230">
        <v>21578.25</v>
      </c>
      <c r="G148" s="230">
        <v>21366.5</v>
      </c>
      <c r="H148" s="230">
        <v>22045.9</v>
      </c>
      <c r="I148" s="230">
        <v>22257.65</v>
      </c>
      <c r="J148" s="230">
        <v>22385.600000000002</v>
      </c>
      <c r="K148" s="229">
        <v>22129.7</v>
      </c>
      <c r="L148" s="229">
        <v>21790</v>
      </c>
      <c r="M148" s="229">
        <v>0.81508999999999998</v>
      </c>
      <c r="N148" s="1"/>
      <c r="O148" s="1"/>
    </row>
    <row r="149" spans="1:15" ht="12.75" customHeight="1">
      <c r="A149" s="212">
        <v>140</v>
      </c>
      <c r="B149" s="215" t="s">
        <v>160</v>
      </c>
      <c r="C149" s="229">
        <v>250.4</v>
      </c>
      <c r="D149" s="230">
        <v>249.78333333333333</v>
      </c>
      <c r="E149" s="230">
        <v>247.96666666666667</v>
      </c>
      <c r="F149" s="230">
        <v>245.53333333333333</v>
      </c>
      <c r="G149" s="230">
        <v>243.71666666666667</v>
      </c>
      <c r="H149" s="230">
        <v>252.21666666666667</v>
      </c>
      <c r="I149" s="230">
        <v>254.03333333333333</v>
      </c>
      <c r="J149" s="230">
        <v>256.4666666666667</v>
      </c>
      <c r="K149" s="229">
        <v>251.6</v>
      </c>
      <c r="L149" s="229">
        <v>247.35</v>
      </c>
      <c r="M149" s="229">
        <v>3.0677400000000001</v>
      </c>
      <c r="N149" s="1"/>
      <c r="O149" s="1"/>
    </row>
    <row r="150" spans="1:15" ht="12.75" customHeight="1">
      <c r="A150" s="212">
        <v>141</v>
      </c>
      <c r="B150" s="215" t="s">
        <v>264</v>
      </c>
      <c r="C150" s="229">
        <v>959.7</v>
      </c>
      <c r="D150" s="230">
        <v>961.48333333333323</v>
      </c>
      <c r="E150" s="230">
        <v>950.41666666666652</v>
      </c>
      <c r="F150" s="230">
        <v>941.13333333333333</v>
      </c>
      <c r="G150" s="230">
        <v>930.06666666666661</v>
      </c>
      <c r="H150" s="230">
        <v>970.76666666666642</v>
      </c>
      <c r="I150" s="230">
        <v>981.83333333333326</v>
      </c>
      <c r="J150" s="230">
        <v>991.11666666666633</v>
      </c>
      <c r="K150" s="229">
        <v>972.55</v>
      </c>
      <c r="L150" s="229">
        <v>952.2</v>
      </c>
      <c r="M150" s="229">
        <v>4.57416</v>
      </c>
      <c r="N150" s="1"/>
      <c r="O150" s="1"/>
    </row>
    <row r="151" spans="1:15" ht="12.75" customHeight="1">
      <c r="A151" s="212">
        <v>142</v>
      </c>
      <c r="B151" s="215" t="s">
        <v>168</v>
      </c>
      <c r="C151" s="229">
        <v>155.4</v>
      </c>
      <c r="D151" s="230">
        <v>155.28333333333333</v>
      </c>
      <c r="E151" s="230">
        <v>154.56666666666666</v>
      </c>
      <c r="F151" s="230">
        <v>153.73333333333332</v>
      </c>
      <c r="G151" s="230">
        <v>153.01666666666665</v>
      </c>
      <c r="H151" s="230">
        <v>156.11666666666667</v>
      </c>
      <c r="I151" s="230">
        <v>156.83333333333331</v>
      </c>
      <c r="J151" s="230">
        <v>157.66666666666669</v>
      </c>
      <c r="K151" s="229">
        <v>156</v>
      </c>
      <c r="L151" s="229">
        <v>154.44999999999999</v>
      </c>
      <c r="M151" s="229">
        <v>118.50547</v>
      </c>
      <c r="N151" s="1"/>
      <c r="O151" s="1"/>
    </row>
    <row r="152" spans="1:15" ht="12.75" customHeight="1">
      <c r="A152" s="212">
        <v>143</v>
      </c>
      <c r="B152" s="215" t="s">
        <v>265</v>
      </c>
      <c r="C152" s="229">
        <v>253.95</v>
      </c>
      <c r="D152" s="230">
        <v>253.85</v>
      </c>
      <c r="E152" s="230">
        <v>252.1</v>
      </c>
      <c r="F152" s="230">
        <v>250.25</v>
      </c>
      <c r="G152" s="230">
        <v>248.5</v>
      </c>
      <c r="H152" s="230">
        <v>255.7</v>
      </c>
      <c r="I152" s="230">
        <v>257.45</v>
      </c>
      <c r="J152" s="230">
        <v>259.29999999999995</v>
      </c>
      <c r="K152" s="229">
        <v>255.6</v>
      </c>
      <c r="L152" s="229">
        <v>252</v>
      </c>
      <c r="M152" s="229">
        <v>16.734760000000001</v>
      </c>
      <c r="N152" s="1"/>
      <c r="O152" s="1"/>
    </row>
    <row r="153" spans="1:15" ht="12.75" customHeight="1">
      <c r="A153" s="212">
        <v>144</v>
      </c>
      <c r="B153" s="215" t="s">
        <v>802</v>
      </c>
      <c r="C153" s="229">
        <v>714.45</v>
      </c>
      <c r="D153" s="230">
        <v>716.33333333333337</v>
      </c>
      <c r="E153" s="230">
        <v>707.66666666666674</v>
      </c>
      <c r="F153" s="230">
        <v>700.88333333333333</v>
      </c>
      <c r="G153" s="230">
        <v>692.2166666666667</v>
      </c>
      <c r="H153" s="230">
        <v>723.11666666666679</v>
      </c>
      <c r="I153" s="230">
        <v>731.78333333333353</v>
      </c>
      <c r="J153" s="230">
        <v>738.56666666666683</v>
      </c>
      <c r="K153" s="229">
        <v>725</v>
      </c>
      <c r="L153" s="229">
        <v>709.55</v>
      </c>
      <c r="M153" s="229">
        <v>38.869590000000002</v>
      </c>
      <c r="N153" s="1"/>
      <c r="O153" s="1"/>
    </row>
    <row r="154" spans="1:15" ht="12.75" customHeight="1">
      <c r="A154" s="212">
        <v>145</v>
      </c>
      <c r="B154" s="215" t="s">
        <v>430</v>
      </c>
      <c r="C154" s="229">
        <v>3629.3</v>
      </c>
      <c r="D154" s="230">
        <v>3628.5666666666671</v>
      </c>
      <c r="E154" s="230">
        <v>3602.1333333333341</v>
      </c>
      <c r="F154" s="230">
        <v>3574.9666666666672</v>
      </c>
      <c r="G154" s="230">
        <v>3548.5333333333342</v>
      </c>
      <c r="H154" s="230">
        <v>3655.733333333334</v>
      </c>
      <c r="I154" s="230">
        <v>3682.1666666666674</v>
      </c>
      <c r="J154" s="230">
        <v>3709.3333333333339</v>
      </c>
      <c r="K154" s="229">
        <v>3655</v>
      </c>
      <c r="L154" s="229">
        <v>3601.4</v>
      </c>
      <c r="M154" s="229">
        <v>0.58938000000000001</v>
      </c>
      <c r="N154" s="1"/>
      <c r="O154" s="1"/>
    </row>
    <row r="155" spans="1:15" ht="12.75" customHeight="1">
      <c r="A155" s="212">
        <v>146</v>
      </c>
      <c r="B155" s="215" t="s">
        <v>803</v>
      </c>
      <c r="C155" s="229">
        <v>599.85</v>
      </c>
      <c r="D155" s="230">
        <v>599.2833333333333</v>
      </c>
      <c r="E155" s="230">
        <v>589.81666666666661</v>
      </c>
      <c r="F155" s="230">
        <v>579.7833333333333</v>
      </c>
      <c r="G155" s="230">
        <v>570.31666666666661</v>
      </c>
      <c r="H155" s="230">
        <v>609.31666666666661</v>
      </c>
      <c r="I155" s="230">
        <v>618.7833333333333</v>
      </c>
      <c r="J155" s="230">
        <v>628.81666666666661</v>
      </c>
      <c r="K155" s="229">
        <v>608.75</v>
      </c>
      <c r="L155" s="229">
        <v>589.25</v>
      </c>
      <c r="M155" s="229">
        <v>28.193840000000002</v>
      </c>
      <c r="N155" s="1"/>
      <c r="O155" s="1"/>
    </row>
    <row r="156" spans="1:15" ht="12.75" customHeight="1">
      <c r="A156" s="212">
        <v>147</v>
      </c>
      <c r="B156" s="215" t="s">
        <v>175</v>
      </c>
      <c r="C156" s="229">
        <v>3534.8</v>
      </c>
      <c r="D156" s="230">
        <v>3519.6</v>
      </c>
      <c r="E156" s="230">
        <v>3500.2</v>
      </c>
      <c r="F156" s="230">
        <v>3465.6</v>
      </c>
      <c r="G156" s="230">
        <v>3446.2</v>
      </c>
      <c r="H156" s="230">
        <v>3554.2</v>
      </c>
      <c r="I156" s="230">
        <v>3573.6000000000004</v>
      </c>
      <c r="J156" s="230">
        <v>3608.2</v>
      </c>
      <c r="K156" s="229">
        <v>3539</v>
      </c>
      <c r="L156" s="229">
        <v>3485</v>
      </c>
      <c r="M156" s="229">
        <v>1.61528</v>
      </c>
      <c r="N156" s="1"/>
      <c r="O156" s="1"/>
    </row>
    <row r="157" spans="1:15" ht="12.75" customHeight="1">
      <c r="A157" s="212">
        <v>148</v>
      </c>
      <c r="B157" s="215" t="s">
        <v>169</v>
      </c>
      <c r="C157" s="229">
        <v>38875.699999999997</v>
      </c>
      <c r="D157" s="230">
        <v>38739.15</v>
      </c>
      <c r="E157" s="230">
        <v>38416.550000000003</v>
      </c>
      <c r="F157" s="230">
        <v>37957.4</v>
      </c>
      <c r="G157" s="230">
        <v>37634.800000000003</v>
      </c>
      <c r="H157" s="230">
        <v>39198.300000000003</v>
      </c>
      <c r="I157" s="230">
        <v>39520.899999999994</v>
      </c>
      <c r="J157" s="230">
        <v>39980.050000000003</v>
      </c>
      <c r="K157" s="229">
        <v>39061.75</v>
      </c>
      <c r="L157" s="229">
        <v>38280</v>
      </c>
      <c r="M157" s="229">
        <v>0.48171000000000003</v>
      </c>
      <c r="N157" s="1"/>
      <c r="O157" s="1"/>
    </row>
    <row r="158" spans="1:15" ht="12.75" customHeight="1">
      <c r="A158" s="212">
        <v>149</v>
      </c>
      <c r="B158" s="215" t="s">
        <v>844</v>
      </c>
      <c r="C158" s="229">
        <v>1029.5</v>
      </c>
      <c r="D158" s="230">
        <v>1030.7833333333333</v>
      </c>
      <c r="E158" s="230">
        <v>1021.7166666666667</v>
      </c>
      <c r="F158" s="230">
        <v>1013.9333333333334</v>
      </c>
      <c r="G158" s="230">
        <v>1004.8666666666668</v>
      </c>
      <c r="H158" s="230">
        <v>1038.5666666666666</v>
      </c>
      <c r="I158" s="230">
        <v>1047.6333333333332</v>
      </c>
      <c r="J158" s="230">
        <v>1055.4166666666665</v>
      </c>
      <c r="K158" s="229">
        <v>1039.8499999999999</v>
      </c>
      <c r="L158" s="229">
        <v>1023</v>
      </c>
      <c r="M158" s="229">
        <v>2.6897199999999999</v>
      </c>
      <c r="N158" s="1"/>
      <c r="O158" s="1"/>
    </row>
    <row r="159" spans="1:15" ht="12.75" customHeight="1">
      <c r="A159" s="212">
        <v>150</v>
      </c>
      <c r="B159" s="215" t="s">
        <v>435</v>
      </c>
      <c r="C159" s="229">
        <v>5209.45</v>
      </c>
      <c r="D159" s="230">
        <v>5225.6500000000005</v>
      </c>
      <c r="E159" s="230">
        <v>5175.3000000000011</v>
      </c>
      <c r="F159" s="230">
        <v>5141.1500000000005</v>
      </c>
      <c r="G159" s="230">
        <v>5090.8000000000011</v>
      </c>
      <c r="H159" s="230">
        <v>5259.8000000000011</v>
      </c>
      <c r="I159" s="230">
        <v>5310.1500000000015</v>
      </c>
      <c r="J159" s="230">
        <v>5344.3000000000011</v>
      </c>
      <c r="K159" s="229">
        <v>5276</v>
      </c>
      <c r="L159" s="229">
        <v>5191.5</v>
      </c>
      <c r="M159" s="229">
        <v>1.0636699999999999</v>
      </c>
      <c r="N159" s="1"/>
      <c r="O159" s="1"/>
    </row>
    <row r="160" spans="1:15" ht="12.75" customHeight="1">
      <c r="A160" s="212">
        <v>151</v>
      </c>
      <c r="B160" s="215" t="s">
        <v>171</v>
      </c>
      <c r="C160" s="229">
        <v>224.05</v>
      </c>
      <c r="D160" s="230">
        <v>223.56666666666669</v>
      </c>
      <c r="E160" s="230">
        <v>222.53333333333339</v>
      </c>
      <c r="F160" s="230">
        <v>221.01666666666671</v>
      </c>
      <c r="G160" s="230">
        <v>219.98333333333341</v>
      </c>
      <c r="H160" s="230">
        <v>225.08333333333337</v>
      </c>
      <c r="I160" s="230">
        <v>226.11666666666667</v>
      </c>
      <c r="J160" s="230">
        <v>227.63333333333335</v>
      </c>
      <c r="K160" s="229">
        <v>224.6</v>
      </c>
      <c r="L160" s="229">
        <v>222.05</v>
      </c>
      <c r="M160" s="229">
        <v>16.723980000000001</v>
      </c>
      <c r="N160" s="1"/>
      <c r="O160" s="1"/>
    </row>
    <row r="161" spans="1:15" ht="12.75" customHeight="1">
      <c r="A161" s="212">
        <v>152</v>
      </c>
      <c r="B161" s="215" t="s">
        <v>174</v>
      </c>
      <c r="C161" s="229">
        <v>2638.55</v>
      </c>
      <c r="D161" s="230">
        <v>2638.4500000000003</v>
      </c>
      <c r="E161" s="230">
        <v>2625.1000000000004</v>
      </c>
      <c r="F161" s="230">
        <v>2611.65</v>
      </c>
      <c r="G161" s="230">
        <v>2598.3000000000002</v>
      </c>
      <c r="H161" s="230">
        <v>2651.9000000000005</v>
      </c>
      <c r="I161" s="230">
        <v>2665.25</v>
      </c>
      <c r="J161" s="230">
        <v>2678.7000000000007</v>
      </c>
      <c r="K161" s="229">
        <v>2651.8</v>
      </c>
      <c r="L161" s="229">
        <v>2625</v>
      </c>
      <c r="M161" s="229">
        <v>1.15456</v>
      </c>
      <c r="N161" s="1"/>
      <c r="O161" s="1"/>
    </row>
    <row r="162" spans="1:15" ht="12.75" customHeight="1">
      <c r="A162" s="212">
        <v>153</v>
      </c>
      <c r="B162" s="215" t="s">
        <v>266</v>
      </c>
      <c r="C162" s="229">
        <v>3594.7</v>
      </c>
      <c r="D162" s="230">
        <v>3590.2333333333336</v>
      </c>
      <c r="E162" s="230">
        <v>3562.4666666666672</v>
      </c>
      <c r="F162" s="230">
        <v>3530.2333333333336</v>
      </c>
      <c r="G162" s="230">
        <v>3502.4666666666672</v>
      </c>
      <c r="H162" s="230">
        <v>3622.4666666666672</v>
      </c>
      <c r="I162" s="230">
        <v>3650.2333333333336</v>
      </c>
      <c r="J162" s="230">
        <v>3682.4666666666672</v>
      </c>
      <c r="K162" s="229">
        <v>3618</v>
      </c>
      <c r="L162" s="229">
        <v>3558</v>
      </c>
      <c r="M162" s="229">
        <v>3.89947</v>
      </c>
      <c r="N162" s="1"/>
      <c r="O162" s="1"/>
    </row>
    <row r="163" spans="1:15" ht="12.75" customHeight="1">
      <c r="A163" s="212">
        <v>154</v>
      </c>
      <c r="B163" s="215" t="s">
        <v>781</v>
      </c>
      <c r="C163" s="229">
        <v>343.55</v>
      </c>
      <c r="D163" s="230">
        <v>345.14999999999992</v>
      </c>
      <c r="E163" s="230">
        <v>340.54999999999984</v>
      </c>
      <c r="F163" s="230">
        <v>337.5499999999999</v>
      </c>
      <c r="G163" s="230">
        <v>332.94999999999982</v>
      </c>
      <c r="H163" s="230">
        <v>348.14999999999986</v>
      </c>
      <c r="I163" s="230">
        <v>352.74999999999989</v>
      </c>
      <c r="J163" s="230">
        <v>355.74999999999989</v>
      </c>
      <c r="K163" s="229">
        <v>349.75</v>
      </c>
      <c r="L163" s="229">
        <v>342.15</v>
      </c>
      <c r="M163" s="229">
        <v>6.5675800000000004</v>
      </c>
      <c r="N163" s="1"/>
      <c r="O163" s="1"/>
    </row>
    <row r="164" spans="1:15" ht="12.75" customHeight="1">
      <c r="A164" s="212">
        <v>155</v>
      </c>
      <c r="B164" s="215" t="s">
        <v>172</v>
      </c>
      <c r="C164" s="229">
        <v>193.65</v>
      </c>
      <c r="D164" s="230">
        <v>193.86666666666665</v>
      </c>
      <c r="E164" s="230">
        <v>190.23333333333329</v>
      </c>
      <c r="F164" s="230">
        <v>186.81666666666663</v>
      </c>
      <c r="G164" s="230">
        <v>183.18333333333328</v>
      </c>
      <c r="H164" s="230">
        <v>197.2833333333333</v>
      </c>
      <c r="I164" s="230">
        <v>200.91666666666669</v>
      </c>
      <c r="J164" s="230">
        <v>204.33333333333331</v>
      </c>
      <c r="K164" s="229">
        <v>197.5</v>
      </c>
      <c r="L164" s="229">
        <v>190.45</v>
      </c>
      <c r="M164" s="229">
        <v>155.95564999999999</v>
      </c>
      <c r="N164" s="1"/>
      <c r="O164" s="1"/>
    </row>
    <row r="165" spans="1:15" ht="12.75" customHeight="1">
      <c r="A165" s="212">
        <v>156</v>
      </c>
      <c r="B165" s="215" t="s">
        <v>177</v>
      </c>
      <c r="C165" s="229">
        <v>235.6</v>
      </c>
      <c r="D165" s="230">
        <v>236.13333333333335</v>
      </c>
      <c r="E165" s="230">
        <v>234.26666666666671</v>
      </c>
      <c r="F165" s="230">
        <v>232.93333333333337</v>
      </c>
      <c r="G165" s="230">
        <v>231.06666666666672</v>
      </c>
      <c r="H165" s="230">
        <v>237.4666666666667</v>
      </c>
      <c r="I165" s="230">
        <v>239.33333333333331</v>
      </c>
      <c r="J165" s="230">
        <v>240.66666666666669</v>
      </c>
      <c r="K165" s="229">
        <v>238</v>
      </c>
      <c r="L165" s="229">
        <v>234.8</v>
      </c>
      <c r="M165" s="229">
        <v>205.71226999999999</v>
      </c>
      <c r="N165" s="1"/>
      <c r="O165" s="1"/>
    </row>
    <row r="166" spans="1:15" ht="12.75" customHeight="1">
      <c r="A166" s="212">
        <v>157</v>
      </c>
      <c r="B166" s="215" t="s">
        <v>267</v>
      </c>
      <c r="C166" s="229">
        <v>514.9</v>
      </c>
      <c r="D166" s="230">
        <v>509.03333333333336</v>
      </c>
      <c r="E166" s="230">
        <v>498.06666666666672</v>
      </c>
      <c r="F166" s="230">
        <v>481.23333333333335</v>
      </c>
      <c r="G166" s="230">
        <v>470.26666666666671</v>
      </c>
      <c r="H166" s="230">
        <v>525.86666666666679</v>
      </c>
      <c r="I166" s="230">
        <v>536.83333333333326</v>
      </c>
      <c r="J166" s="230">
        <v>553.66666666666674</v>
      </c>
      <c r="K166" s="229">
        <v>520</v>
      </c>
      <c r="L166" s="229">
        <v>492.2</v>
      </c>
      <c r="M166" s="229">
        <v>14.04144</v>
      </c>
      <c r="N166" s="1"/>
      <c r="O166" s="1"/>
    </row>
    <row r="167" spans="1:15" ht="12.75" customHeight="1">
      <c r="A167" s="212">
        <v>158</v>
      </c>
      <c r="B167" s="215" t="s">
        <v>268</v>
      </c>
      <c r="C167" s="229">
        <v>13994.65</v>
      </c>
      <c r="D167" s="230">
        <v>13877.966666666665</v>
      </c>
      <c r="E167" s="230">
        <v>13714.98333333333</v>
      </c>
      <c r="F167" s="230">
        <v>13435.316666666664</v>
      </c>
      <c r="G167" s="230">
        <v>13272.333333333328</v>
      </c>
      <c r="H167" s="230">
        <v>14157.633333333331</v>
      </c>
      <c r="I167" s="230">
        <v>14320.616666666665</v>
      </c>
      <c r="J167" s="230">
        <v>14600.283333333333</v>
      </c>
      <c r="K167" s="229">
        <v>14040.95</v>
      </c>
      <c r="L167" s="229">
        <v>13598.3</v>
      </c>
      <c r="M167" s="229">
        <v>8.2470000000000002E-2</v>
      </c>
      <c r="N167" s="1"/>
      <c r="O167" s="1"/>
    </row>
    <row r="168" spans="1:15" ht="12.75" customHeight="1">
      <c r="A168" s="212">
        <v>159</v>
      </c>
      <c r="B168" s="215" t="s">
        <v>176</v>
      </c>
      <c r="C168" s="229">
        <v>52.15</v>
      </c>
      <c r="D168" s="230">
        <v>52.316666666666663</v>
      </c>
      <c r="E168" s="230">
        <v>51.833333333333329</v>
      </c>
      <c r="F168" s="230">
        <v>51.516666666666666</v>
      </c>
      <c r="G168" s="230">
        <v>51.033333333333331</v>
      </c>
      <c r="H168" s="230">
        <v>52.633333333333326</v>
      </c>
      <c r="I168" s="230">
        <v>53.11666666666666</v>
      </c>
      <c r="J168" s="230">
        <v>53.433333333333323</v>
      </c>
      <c r="K168" s="229">
        <v>52.8</v>
      </c>
      <c r="L168" s="229">
        <v>52</v>
      </c>
      <c r="M168" s="229">
        <v>190.34598</v>
      </c>
      <c r="N168" s="1"/>
      <c r="O168" s="1"/>
    </row>
    <row r="169" spans="1:15" ht="12.75" customHeight="1">
      <c r="A169" s="212">
        <v>160</v>
      </c>
      <c r="B169" s="215" t="s">
        <v>181</v>
      </c>
      <c r="C169" s="229">
        <v>145.25</v>
      </c>
      <c r="D169" s="230">
        <v>145.70000000000002</v>
      </c>
      <c r="E169" s="230">
        <v>144.20000000000005</v>
      </c>
      <c r="F169" s="230">
        <v>143.15000000000003</v>
      </c>
      <c r="G169" s="230">
        <v>141.65000000000006</v>
      </c>
      <c r="H169" s="230">
        <v>146.75000000000003</v>
      </c>
      <c r="I169" s="230">
        <v>148.24999999999997</v>
      </c>
      <c r="J169" s="230">
        <v>149.30000000000001</v>
      </c>
      <c r="K169" s="229">
        <v>147.19999999999999</v>
      </c>
      <c r="L169" s="229">
        <v>144.65</v>
      </c>
      <c r="M169" s="229">
        <v>107.72251</v>
      </c>
      <c r="N169" s="1"/>
      <c r="O169" s="1"/>
    </row>
    <row r="170" spans="1:15" ht="12.75" customHeight="1">
      <c r="A170" s="212">
        <v>161</v>
      </c>
      <c r="B170" s="215" t="s">
        <v>182</v>
      </c>
      <c r="C170" s="229">
        <v>2477.25</v>
      </c>
      <c r="D170" s="230">
        <v>2473.15</v>
      </c>
      <c r="E170" s="230">
        <v>2462.5500000000002</v>
      </c>
      <c r="F170" s="230">
        <v>2447.85</v>
      </c>
      <c r="G170" s="230">
        <v>2437.25</v>
      </c>
      <c r="H170" s="230">
        <v>2487.8500000000004</v>
      </c>
      <c r="I170" s="230">
        <v>2498.4499999999998</v>
      </c>
      <c r="J170" s="230">
        <v>2513.1500000000005</v>
      </c>
      <c r="K170" s="229">
        <v>2483.75</v>
      </c>
      <c r="L170" s="229">
        <v>2458.4499999999998</v>
      </c>
      <c r="M170" s="229">
        <v>50.34355</v>
      </c>
      <c r="N170" s="1"/>
      <c r="O170" s="1"/>
    </row>
    <row r="171" spans="1:15" ht="12.75" customHeight="1">
      <c r="A171" s="212">
        <v>162</v>
      </c>
      <c r="B171" s="215" t="s">
        <v>269</v>
      </c>
      <c r="C171" s="229">
        <v>919.8</v>
      </c>
      <c r="D171" s="230">
        <v>918.98333333333323</v>
      </c>
      <c r="E171" s="230">
        <v>912.96666666666647</v>
      </c>
      <c r="F171" s="230">
        <v>906.13333333333321</v>
      </c>
      <c r="G171" s="230">
        <v>900.11666666666645</v>
      </c>
      <c r="H171" s="230">
        <v>925.81666666666649</v>
      </c>
      <c r="I171" s="230">
        <v>931.83333333333314</v>
      </c>
      <c r="J171" s="230">
        <v>938.66666666666652</v>
      </c>
      <c r="K171" s="229">
        <v>925</v>
      </c>
      <c r="L171" s="229">
        <v>912.15</v>
      </c>
      <c r="M171" s="229">
        <v>9.46814</v>
      </c>
      <c r="N171" s="1"/>
      <c r="O171" s="1"/>
    </row>
    <row r="172" spans="1:15" ht="12.75" customHeight="1">
      <c r="A172" s="212">
        <v>163</v>
      </c>
      <c r="B172" s="215" t="s">
        <v>184</v>
      </c>
      <c r="C172" s="229">
        <v>1215.4000000000001</v>
      </c>
      <c r="D172" s="230">
        <v>1213.1333333333334</v>
      </c>
      <c r="E172" s="230">
        <v>1207.2666666666669</v>
      </c>
      <c r="F172" s="230">
        <v>1199.1333333333334</v>
      </c>
      <c r="G172" s="230">
        <v>1193.2666666666669</v>
      </c>
      <c r="H172" s="230">
        <v>1221.2666666666669</v>
      </c>
      <c r="I172" s="230">
        <v>1227.1333333333332</v>
      </c>
      <c r="J172" s="230">
        <v>1235.2666666666669</v>
      </c>
      <c r="K172" s="229">
        <v>1219</v>
      </c>
      <c r="L172" s="229">
        <v>1205</v>
      </c>
      <c r="M172" s="229">
        <v>15.990769999999999</v>
      </c>
      <c r="N172" s="1"/>
      <c r="O172" s="1"/>
    </row>
    <row r="173" spans="1:15" ht="12.75" customHeight="1">
      <c r="A173" s="212">
        <v>164</v>
      </c>
      <c r="B173" s="215" t="s">
        <v>188</v>
      </c>
      <c r="C173" s="229">
        <v>2532.1999999999998</v>
      </c>
      <c r="D173" s="230">
        <v>2530.4</v>
      </c>
      <c r="E173" s="230">
        <v>2513.8500000000004</v>
      </c>
      <c r="F173" s="230">
        <v>2495.5000000000005</v>
      </c>
      <c r="G173" s="230">
        <v>2478.9500000000007</v>
      </c>
      <c r="H173" s="230">
        <v>2548.75</v>
      </c>
      <c r="I173" s="230">
        <v>2565.3000000000002</v>
      </c>
      <c r="J173" s="230">
        <v>2583.6499999999996</v>
      </c>
      <c r="K173" s="229">
        <v>2546.9499999999998</v>
      </c>
      <c r="L173" s="229">
        <v>2512.0500000000002</v>
      </c>
      <c r="M173" s="229">
        <v>2.7036500000000001</v>
      </c>
      <c r="N173" s="1"/>
      <c r="O173" s="1"/>
    </row>
    <row r="174" spans="1:15" ht="12.75" customHeight="1">
      <c r="A174" s="212">
        <v>165</v>
      </c>
      <c r="B174" s="215" t="s">
        <v>799</v>
      </c>
      <c r="C174" s="229">
        <v>80.95</v>
      </c>
      <c r="D174" s="230">
        <v>80.933333333333337</v>
      </c>
      <c r="E174" s="230">
        <v>80.416666666666671</v>
      </c>
      <c r="F174" s="230">
        <v>79.88333333333334</v>
      </c>
      <c r="G174" s="230">
        <v>79.366666666666674</v>
      </c>
      <c r="H174" s="230">
        <v>81.466666666666669</v>
      </c>
      <c r="I174" s="230">
        <v>81.98333333333332</v>
      </c>
      <c r="J174" s="230">
        <v>82.516666666666666</v>
      </c>
      <c r="K174" s="229">
        <v>81.45</v>
      </c>
      <c r="L174" s="229">
        <v>80.400000000000006</v>
      </c>
      <c r="M174" s="229">
        <v>73.554130000000001</v>
      </c>
      <c r="N174" s="1"/>
      <c r="O174" s="1"/>
    </row>
    <row r="175" spans="1:15" ht="12.75" customHeight="1">
      <c r="A175" s="212">
        <v>166</v>
      </c>
      <c r="B175" s="215" t="s">
        <v>186</v>
      </c>
      <c r="C175" s="229">
        <v>24820.05</v>
      </c>
      <c r="D175" s="230">
        <v>24941.900000000005</v>
      </c>
      <c r="E175" s="230">
        <v>24585.80000000001</v>
      </c>
      <c r="F175" s="230">
        <v>24351.550000000007</v>
      </c>
      <c r="G175" s="230">
        <v>23995.450000000012</v>
      </c>
      <c r="H175" s="230">
        <v>25176.150000000009</v>
      </c>
      <c r="I175" s="230">
        <v>25532.250000000007</v>
      </c>
      <c r="J175" s="230">
        <v>25766.500000000007</v>
      </c>
      <c r="K175" s="229">
        <v>25298</v>
      </c>
      <c r="L175" s="229">
        <v>24707.65</v>
      </c>
      <c r="M175" s="229">
        <v>0.3765</v>
      </c>
      <c r="N175" s="1"/>
      <c r="O175" s="1"/>
    </row>
    <row r="176" spans="1:15" ht="12.75" customHeight="1">
      <c r="A176" s="212">
        <v>167</v>
      </c>
      <c r="B176" t="s">
        <v>863</v>
      </c>
      <c r="C176" s="265">
        <v>1400.95</v>
      </c>
      <c r="D176" s="266">
        <v>1408.5833333333333</v>
      </c>
      <c r="E176" s="266">
        <v>1390.0166666666664</v>
      </c>
      <c r="F176" s="266">
        <v>1379.0833333333333</v>
      </c>
      <c r="G176" s="266">
        <v>1360.5166666666664</v>
      </c>
      <c r="H176" s="266">
        <v>1419.5166666666664</v>
      </c>
      <c r="I176" s="266">
        <v>1438.0833333333335</v>
      </c>
      <c r="J176" s="266">
        <v>1449.0166666666664</v>
      </c>
      <c r="K176" s="265">
        <v>1427.15</v>
      </c>
      <c r="L176" s="265">
        <v>1397.65</v>
      </c>
      <c r="M176" s="265">
        <v>5.0200800000000001</v>
      </c>
      <c r="N176" s="1"/>
      <c r="O176" s="1"/>
    </row>
    <row r="177" spans="1:15" ht="12.75" customHeight="1">
      <c r="A177" s="212">
        <v>168</v>
      </c>
      <c r="B177" s="215" t="s">
        <v>187</v>
      </c>
      <c r="C177" s="229">
        <v>3522</v>
      </c>
      <c r="D177" s="230">
        <v>3539.25</v>
      </c>
      <c r="E177" s="230">
        <v>3494.8</v>
      </c>
      <c r="F177" s="230">
        <v>3467.6000000000004</v>
      </c>
      <c r="G177" s="230">
        <v>3423.1500000000005</v>
      </c>
      <c r="H177" s="230">
        <v>3566.45</v>
      </c>
      <c r="I177" s="230">
        <v>3610.8999999999996</v>
      </c>
      <c r="J177" s="230">
        <v>3638.0999999999995</v>
      </c>
      <c r="K177" s="229">
        <v>3583.7</v>
      </c>
      <c r="L177" s="229">
        <v>3512.05</v>
      </c>
      <c r="M177" s="229">
        <v>2.1713100000000001</v>
      </c>
      <c r="N177" s="1"/>
      <c r="O177" s="1"/>
    </row>
    <row r="178" spans="1:15" ht="12.75" customHeight="1">
      <c r="A178" s="212">
        <v>169</v>
      </c>
      <c r="B178" s="215" t="s">
        <v>795</v>
      </c>
      <c r="C178" s="229">
        <v>529.04999999999995</v>
      </c>
      <c r="D178" s="230">
        <v>530.91666666666663</v>
      </c>
      <c r="E178" s="230">
        <v>523.18333333333328</v>
      </c>
      <c r="F178" s="230">
        <v>517.31666666666661</v>
      </c>
      <c r="G178" s="230">
        <v>509.58333333333326</v>
      </c>
      <c r="H178" s="230">
        <v>536.7833333333333</v>
      </c>
      <c r="I178" s="230">
        <v>544.51666666666665</v>
      </c>
      <c r="J178" s="230">
        <v>550.38333333333333</v>
      </c>
      <c r="K178" s="229">
        <v>538.65</v>
      </c>
      <c r="L178" s="229">
        <v>525.04999999999995</v>
      </c>
      <c r="M178" s="229">
        <v>19.34956</v>
      </c>
      <c r="N178" s="1"/>
      <c r="O178" s="1"/>
    </row>
    <row r="179" spans="1:15" ht="12.75" customHeight="1">
      <c r="A179" s="212">
        <v>170</v>
      </c>
      <c r="B179" s="215" t="s">
        <v>185</v>
      </c>
      <c r="C179" s="229">
        <v>587.20000000000005</v>
      </c>
      <c r="D179" s="230">
        <v>587.66666666666663</v>
      </c>
      <c r="E179" s="230">
        <v>585.5333333333333</v>
      </c>
      <c r="F179" s="230">
        <v>583.86666666666667</v>
      </c>
      <c r="G179" s="230">
        <v>581.73333333333335</v>
      </c>
      <c r="H179" s="230">
        <v>589.33333333333326</v>
      </c>
      <c r="I179" s="230">
        <v>591.4666666666667</v>
      </c>
      <c r="J179" s="230">
        <v>593.13333333333321</v>
      </c>
      <c r="K179" s="229">
        <v>589.79999999999995</v>
      </c>
      <c r="L179" s="229">
        <v>586</v>
      </c>
      <c r="M179" s="229">
        <v>129.20507000000001</v>
      </c>
      <c r="N179" s="1"/>
      <c r="O179" s="1"/>
    </row>
    <row r="180" spans="1:15" ht="12.75" customHeight="1">
      <c r="A180" s="212">
        <v>171</v>
      </c>
      <c r="B180" s="215" t="s">
        <v>183</v>
      </c>
      <c r="C180" s="229">
        <v>83.7</v>
      </c>
      <c r="D180" s="230">
        <v>83.666666666666671</v>
      </c>
      <c r="E180" s="230">
        <v>83.13333333333334</v>
      </c>
      <c r="F180" s="230">
        <v>82.566666666666663</v>
      </c>
      <c r="G180" s="230">
        <v>82.033333333333331</v>
      </c>
      <c r="H180" s="230">
        <v>84.233333333333348</v>
      </c>
      <c r="I180" s="230">
        <v>84.76666666666668</v>
      </c>
      <c r="J180" s="230">
        <v>85.333333333333357</v>
      </c>
      <c r="K180" s="229">
        <v>84.2</v>
      </c>
      <c r="L180" s="229">
        <v>83.1</v>
      </c>
      <c r="M180" s="229">
        <v>117.49146</v>
      </c>
      <c r="N180" s="1"/>
      <c r="O180" s="1"/>
    </row>
    <row r="181" spans="1:15" ht="12.75" customHeight="1">
      <c r="A181" s="212">
        <v>172</v>
      </c>
      <c r="B181" s="215" t="s">
        <v>189</v>
      </c>
      <c r="C181" s="229">
        <v>1008.75</v>
      </c>
      <c r="D181" s="230">
        <v>1008.3166666666666</v>
      </c>
      <c r="E181" s="230">
        <v>998.93333333333317</v>
      </c>
      <c r="F181" s="230">
        <v>989.11666666666656</v>
      </c>
      <c r="G181" s="230">
        <v>979.73333333333312</v>
      </c>
      <c r="H181" s="230">
        <v>1018.1333333333332</v>
      </c>
      <c r="I181" s="230">
        <v>1027.5166666666667</v>
      </c>
      <c r="J181" s="230">
        <v>1037.3333333333333</v>
      </c>
      <c r="K181" s="229">
        <v>1017.7</v>
      </c>
      <c r="L181" s="229">
        <v>998.5</v>
      </c>
      <c r="M181" s="229">
        <v>36.297800000000002</v>
      </c>
      <c r="N181" s="1"/>
      <c r="O181" s="1"/>
    </row>
    <row r="182" spans="1:15" ht="12.75" customHeight="1">
      <c r="A182" s="212">
        <v>173</v>
      </c>
      <c r="B182" s="215" t="s">
        <v>190</v>
      </c>
      <c r="C182" s="229">
        <v>459.85</v>
      </c>
      <c r="D182" s="230">
        <v>460.11666666666662</v>
      </c>
      <c r="E182" s="230">
        <v>456.23333333333323</v>
      </c>
      <c r="F182" s="230">
        <v>452.61666666666662</v>
      </c>
      <c r="G182" s="230">
        <v>448.73333333333323</v>
      </c>
      <c r="H182" s="230">
        <v>463.73333333333323</v>
      </c>
      <c r="I182" s="230">
        <v>467.61666666666656</v>
      </c>
      <c r="J182" s="230">
        <v>471.23333333333323</v>
      </c>
      <c r="K182" s="229">
        <v>464</v>
      </c>
      <c r="L182" s="229">
        <v>456.5</v>
      </c>
      <c r="M182" s="229">
        <v>9.9823900000000005</v>
      </c>
      <c r="N182" s="1"/>
      <c r="O182" s="1"/>
    </row>
    <row r="183" spans="1:15" ht="12.75" customHeight="1">
      <c r="A183" s="212">
        <v>174</v>
      </c>
      <c r="B183" s="215" t="s">
        <v>271</v>
      </c>
      <c r="C183" s="229">
        <v>721.3</v>
      </c>
      <c r="D183" s="230">
        <v>721.98333333333323</v>
      </c>
      <c r="E183" s="230">
        <v>718.61666666666645</v>
      </c>
      <c r="F183" s="230">
        <v>715.93333333333317</v>
      </c>
      <c r="G183" s="230">
        <v>712.56666666666638</v>
      </c>
      <c r="H183" s="230">
        <v>724.66666666666652</v>
      </c>
      <c r="I183" s="230">
        <v>728.0333333333333</v>
      </c>
      <c r="J183" s="230">
        <v>730.71666666666658</v>
      </c>
      <c r="K183" s="229">
        <v>725.35</v>
      </c>
      <c r="L183" s="229">
        <v>719.3</v>
      </c>
      <c r="M183" s="229">
        <v>4.0949400000000002</v>
      </c>
      <c r="N183" s="1"/>
      <c r="O183" s="1"/>
    </row>
    <row r="184" spans="1:15" ht="12.75" customHeight="1">
      <c r="A184" s="212">
        <v>175</v>
      </c>
      <c r="B184" s="215" t="s">
        <v>202</v>
      </c>
      <c r="C184" s="229">
        <v>1294.7</v>
      </c>
      <c r="D184" s="230">
        <v>1298.2666666666667</v>
      </c>
      <c r="E184" s="230">
        <v>1283.5833333333333</v>
      </c>
      <c r="F184" s="230">
        <v>1272.4666666666667</v>
      </c>
      <c r="G184" s="230">
        <v>1257.7833333333333</v>
      </c>
      <c r="H184" s="230">
        <v>1309.3833333333332</v>
      </c>
      <c r="I184" s="230">
        <v>1324.0666666666666</v>
      </c>
      <c r="J184" s="230">
        <v>1335.1833333333332</v>
      </c>
      <c r="K184" s="229">
        <v>1312.95</v>
      </c>
      <c r="L184" s="229">
        <v>1287.1500000000001</v>
      </c>
      <c r="M184" s="229">
        <v>5.5102099999999998</v>
      </c>
      <c r="N184" s="1"/>
      <c r="O184" s="1"/>
    </row>
    <row r="185" spans="1:15" ht="12.75" customHeight="1">
      <c r="A185" s="212">
        <v>176</v>
      </c>
      <c r="B185" s="215" t="s">
        <v>191</v>
      </c>
      <c r="C185" s="229">
        <v>995.55</v>
      </c>
      <c r="D185" s="230">
        <v>996.7833333333333</v>
      </c>
      <c r="E185" s="230">
        <v>975.61666666666656</v>
      </c>
      <c r="F185" s="230">
        <v>955.68333333333328</v>
      </c>
      <c r="G185" s="230">
        <v>934.51666666666654</v>
      </c>
      <c r="H185" s="230">
        <v>1016.7166666666666</v>
      </c>
      <c r="I185" s="230">
        <v>1037.8833333333332</v>
      </c>
      <c r="J185" s="230">
        <v>1057.8166666666666</v>
      </c>
      <c r="K185" s="229">
        <v>1017.95</v>
      </c>
      <c r="L185" s="229">
        <v>976.85</v>
      </c>
      <c r="M185" s="229">
        <v>51.554389999999998</v>
      </c>
      <c r="N185" s="1"/>
      <c r="O185" s="1"/>
    </row>
    <row r="186" spans="1:15" ht="12.75" customHeight="1">
      <c r="A186" s="212">
        <v>177</v>
      </c>
      <c r="B186" s="215" t="s">
        <v>484</v>
      </c>
      <c r="C186" s="229">
        <v>1383</v>
      </c>
      <c r="D186" s="230">
        <v>1378</v>
      </c>
      <c r="E186" s="230">
        <v>1365</v>
      </c>
      <c r="F186" s="230">
        <v>1347</v>
      </c>
      <c r="G186" s="230">
        <v>1334</v>
      </c>
      <c r="H186" s="230">
        <v>1396</v>
      </c>
      <c r="I186" s="230">
        <v>1409</v>
      </c>
      <c r="J186" s="230">
        <v>1427</v>
      </c>
      <c r="K186" s="229">
        <v>1391</v>
      </c>
      <c r="L186" s="229">
        <v>1360</v>
      </c>
      <c r="M186" s="229">
        <v>4.39351</v>
      </c>
      <c r="N186" s="1"/>
      <c r="O186" s="1"/>
    </row>
    <row r="187" spans="1:15" ht="12.75" customHeight="1">
      <c r="A187" s="212">
        <v>178</v>
      </c>
      <c r="B187" s="215" t="s">
        <v>196</v>
      </c>
      <c r="C187" s="229">
        <v>3288.9</v>
      </c>
      <c r="D187" s="230">
        <v>3300.3166666666671</v>
      </c>
      <c r="E187" s="230">
        <v>3273.6333333333341</v>
      </c>
      <c r="F187" s="230">
        <v>3258.3666666666672</v>
      </c>
      <c r="G187" s="230">
        <v>3231.6833333333343</v>
      </c>
      <c r="H187" s="230">
        <v>3315.5833333333339</v>
      </c>
      <c r="I187" s="230">
        <v>3342.2666666666673</v>
      </c>
      <c r="J187" s="230">
        <v>3357.5333333333338</v>
      </c>
      <c r="K187" s="229">
        <v>3327</v>
      </c>
      <c r="L187" s="229">
        <v>3285.05</v>
      </c>
      <c r="M187" s="229">
        <v>18.61468</v>
      </c>
      <c r="N187" s="1"/>
      <c r="O187" s="1"/>
    </row>
    <row r="188" spans="1:15" ht="12.75" customHeight="1">
      <c r="A188" s="212">
        <v>179</v>
      </c>
      <c r="B188" s="215" t="s">
        <v>192</v>
      </c>
      <c r="C188" s="229">
        <v>792.45</v>
      </c>
      <c r="D188" s="230">
        <v>794.5</v>
      </c>
      <c r="E188" s="230">
        <v>788.55</v>
      </c>
      <c r="F188" s="230">
        <v>784.65</v>
      </c>
      <c r="G188" s="230">
        <v>778.69999999999993</v>
      </c>
      <c r="H188" s="230">
        <v>798.4</v>
      </c>
      <c r="I188" s="230">
        <v>804.35</v>
      </c>
      <c r="J188" s="230">
        <v>808.25</v>
      </c>
      <c r="K188" s="229">
        <v>800.45</v>
      </c>
      <c r="L188" s="229">
        <v>790.6</v>
      </c>
      <c r="M188" s="229">
        <v>7.7498500000000003</v>
      </c>
      <c r="N188" s="1"/>
      <c r="O188" s="1"/>
    </row>
    <row r="189" spans="1:15" ht="12.75" customHeight="1">
      <c r="A189" s="212">
        <v>180</v>
      </c>
      <c r="B189" s="215" t="s">
        <v>272</v>
      </c>
      <c r="C189" s="229">
        <v>7698.15</v>
      </c>
      <c r="D189" s="230">
        <v>7718.3833333333341</v>
      </c>
      <c r="E189" s="230">
        <v>7659.7666666666682</v>
      </c>
      <c r="F189" s="230">
        <v>7621.3833333333341</v>
      </c>
      <c r="G189" s="230">
        <v>7562.7666666666682</v>
      </c>
      <c r="H189" s="230">
        <v>7756.7666666666682</v>
      </c>
      <c r="I189" s="230">
        <v>7815.383333333335</v>
      </c>
      <c r="J189" s="230">
        <v>7853.7666666666682</v>
      </c>
      <c r="K189" s="229">
        <v>7777</v>
      </c>
      <c r="L189" s="229">
        <v>7680</v>
      </c>
      <c r="M189" s="229">
        <v>1.3116399999999999</v>
      </c>
      <c r="N189" s="1"/>
      <c r="O189" s="1"/>
    </row>
    <row r="190" spans="1:15" ht="12.75" customHeight="1">
      <c r="A190" s="212">
        <v>181</v>
      </c>
      <c r="B190" s="215" t="s">
        <v>193</v>
      </c>
      <c r="C190" s="229">
        <v>546.25</v>
      </c>
      <c r="D190" s="230">
        <v>544.31666666666661</v>
      </c>
      <c r="E190" s="230">
        <v>539.83333333333326</v>
      </c>
      <c r="F190" s="230">
        <v>533.41666666666663</v>
      </c>
      <c r="G190" s="230">
        <v>528.93333333333328</v>
      </c>
      <c r="H190" s="230">
        <v>550.73333333333323</v>
      </c>
      <c r="I190" s="230">
        <v>555.21666666666658</v>
      </c>
      <c r="J190" s="230">
        <v>561.63333333333321</v>
      </c>
      <c r="K190" s="229">
        <v>548.79999999999995</v>
      </c>
      <c r="L190" s="229">
        <v>537.9</v>
      </c>
      <c r="M190" s="229">
        <v>150.08324999999999</v>
      </c>
      <c r="N190" s="1"/>
      <c r="O190" s="1"/>
    </row>
    <row r="191" spans="1:15" ht="12.75" customHeight="1">
      <c r="A191" s="212">
        <v>182</v>
      </c>
      <c r="B191" s="215" t="s">
        <v>194</v>
      </c>
      <c r="C191" s="229">
        <v>219.05</v>
      </c>
      <c r="D191" s="230">
        <v>218.20000000000002</v>
      </c>
      <c r="E191" s="230">
        <v>217.00000000000003</v>
      </c>
      <c r="F191" s="230">
        <v>214.95000000000002</v>
      </c>
      <c r="G191" s="230">
        <v>213.75000000000003</v>
      </c>
      <c r="H191" s="230">
        <v>220.25000000000003</v>
      </c>
      <c r="I191" s="230">
        <v>221.45000000000002</v>
      </c>
      <c r="J191" s="230">
        <v>223.50000000000003</v>
      </c>
      <c r="K191" s="229">
        <v>219.4</v>
      </c>
      <c r="L191" s="229">
        <v>216.15</v>
      </c>
      <c r="M191" s="229">
        <v>86.8887</v>
      </c>
      <c r="N191" s="1"/>
      <c r="O191" s="1"/>
    </row>
    <row r="192" spans="1:15" ht="12.75" customHeight="1">
      <c r="A192" s="212">
        <v>183</v>
      </c>
      <c r="B192" s="215" t="s">
        <v>195</v>
      </c>
      <c r="C192" s="229">
        <v>109.4</v>
      </c>
      <c r="D192" s="230">
        <v>109.03333333333335</v>
      </c>
      <c r="E192" s="230">
        <v>108.16666666666669</v>
      </c>
      <c r="F192" s="230">
        <v>106.93333333333334</v>
      </c>
      <c r="G192" s="230">
        <v>106.06666666666668</v>
      </c>
      <c r="H192" s="230">
        <v>110.26666666666669</v>
      </c>
      <c r="I192" s="230">
        <v>111.13333333333334</v>
      </c>
      <c r="J192" s="230">
        <v>112.3666666666667</v>
      </c>
      <c r="K192" s="229">
        <v>109.9</v>
      </c>
      <c r="L192" s="229">
        <v>107.8</v>
      </c>
      <c r="M192" s="229">
        <v>396.42538999999999</v>
      </c>
      <c r="N192" s="1"/>
      <c r="O192" s="1"/>
    </row>
    <row r="193" spans="1:15" ht="12.75" customHeight="1">
      <c r="A193" s="212">
        <v>184</v>
      </c>
      <c r="B193" s="215" t="s">
        <v>784</v>
      </c>
      <c r="C193" s="229">
        <v>64.400000000000006</v>
      </c>
      <c r="D193" s="230">
        <v>65.116666666666674</v>
      </c>
      <c r="E193" s="230">
        <v>63.533333333333346</v>
      </c>
      <c r="F193" s="230">
        <v>62.666666666666671</v>
      </c>
      <c r="G193" s="230">
        <v>61.083333333333343</v>
      </c>
      <c r="H193" s="230">
        <v>65.983333333333348</v>
      </c>
      <c r="I193" s="230">
        <v>67.566666666666663</v>
      </c>
      <c r="J193" s="230">
        <v>68.433333333333351</v>
      </c>
      <c r="K193" s="229">
        <v>66.7</v>
      </c>
      <c r="L193" s="229">
        <v>64.25</v>
      </c>
      <c r="M193" s="229">
        <v>23.144929999999999</v>
      </c>
      <c r="N193" s="1"/>
      <c r="O193" s="1"/>
    </row>
    <row r="194" spans="1:15" ht="12.75" customHeight="1">
      <c r="A194" s="212">
        <v>185</v>
      </c>
      <c r="B194" s="215" t="s">
        <v>197</v>
      </c>
      <c r="C194" s="229">
        <v>1109.3499999999999</v>
      </c>
      <c r="D194" s="230">
        <v>1117.1333333333332</v>
      </c>
      <c r="E194" s="230">
        <v>1099.7166666666665</v>
      </c>
      <c r="F194" s="230">
        <v>1090.0833333333333</v>
      </c>
      <c r="G194" s="230">
        <v>1072.6666666666665</v>
      </c>
      <c r="H194" s="230">
        <v>1126.7666666666664</v>
      </c>
      <c r="I194" s="230">
        <v>1144.1833333333334</v>
      </c>
      <c r="J194" s="230">
        <v>1153.8166666666664</v>
      </c>
      <c r="K194" s="229">
        <v>1134.55</v>
      </c>
      <c r="L194" s="229">
        <v>1107.5</v>
      </c>
      <c r="M194" s="229">
        <v>17.545210000000001</v>
      </c>
      <c r="N194" s="1"/>
      <c r="O194" s="1"/>
    </row>
    <row r="195" spans="1:15" ht="12.75" customHeight="1">
      <c r="A195" s="212">
        <v>186</v>
      </c>
      <c r="B195" s="215" t="s">
        <v>179</v>
      </c>
      <c r="C195" s="229">
        <v>911.75</v>
      </c>
      <c r="D195" s="230">
        <v>913.61666666666667</v>
      </c>
      <c r="E195" s="230">
        <v>905.2833333333333</v>
      </c>
      <c r="F195" s="230">
        <v>898.81666666666661</v>
      </c>
      <c r="G195" s="230">
        <v>890.48333333333323</v>
      </c>
      <c r="H195" s="230">
        <v>920.08333333333337</v>
      </c>
      <c r="I195" s="230">
        <v>928.41666666666663</v>
      </c>
      <c r="J195" s="230">
        <v>934.88333333333344</v>
      </c>
      <c r="K195" s="229">
        <v>921.95</v>
      </c>
      <c r="L195" s="229">
        <v>907.15</v>
      </c>
      <c r="M195" s="229">
        <v>1.50261</v>
      </c>
      <c r="N195" s="1"/>
      <c r="O195" s="1"/>
    </row>
    <row r="196" spans="1:15" ht="12.75" customHeight="1">
      <c r="A196" s="212">
        <v>187</v>
      </c>
      <c r="B196" s="215" t="s">
        <v>198</v>
      </c>
      <c r="C196" s="229">
        <v>2855.7</v>
      </c>
      <c r="D196" s="230">
        <v>2856.9</v>
      </c>
      <c r="E196" s="230">
        <v>2838.8</v>
      </c>
      <c r="F196" s="230">
        <v>2821.9</v>
      </c>
      <c r="G196" s="230">
        <v>2803.8</v>
      </c>
      <c r="H196" s="230">
        <v>2873.8</v>
      </c>
      <c r="I196" s="230">
        <v>2891.8999999999996</v>
      </c>
      <c r="J196" s="230">
        <v>2908.8</v>
      </c>
      <c r="K196" s="229">
        <v>2875</v>
      </c>
      <c r="L196" s="229">
        <v>2840</v>
      </c>
      <c r="M196" s="229">
        <v>7.2410199999999998</v>
      </c>
      <c r="N196" s="1"/>
      <c r="O196" s="1"/>
    </row>
    <row r="197" spans="1:15" ht="12.75" customHeight="1">
      <c r="A197" s="212">
        <v>188</v>
      </c>
      <c r="B197" s="215" t="s">
        <v>199</v>
      </c>
      <c r="C197" s="229">
        <v>1775.25</v>
      </c>
      <c r="D197" s="230">
        <v>1779.5833333333333</v>
      </c>
      <c r="E197" s="230">
        <v>1765.7666666666664</v>
      </c>
      <c r="F197" s="230">
        <v>1756.2833333333331</v>
      </c>
      <c r="G197" s="230">
        <v>1742.4666666666662</v>
      </c>
      <c r="H197" s="230">
        <v>1789.0666666666666</v>
      </c>
      <c r="I197" s="230">
        <v>1802.8833333333337</v>
      </c>
      <c r="J197" s="230">
        <v>1812.3666666666668</v>
      </c>
      <c r="K197" s="229">
        <v>1793.4</v>
      </c>
      <c r="L197" s="229">
        <v>1770.1</v>
      </c>
      <c r="M197" s="229">
        <v>2.0826799999999999</v>
      </c>
      <c r="N197" s="1"/>
      <c r="O197" s="1"/>
    </row>
    <row r="198" spans="1:15" ht="12.75" customHeight="1">
      <c r="A198" s="212">
        <v>189</v>
      </c>
      <c r="B198" s="215" t="s">
        <v>200</v>
      </c>
      <c r="C198" s="229">
        <v>588.54999999999995</v>
      </c>
      <c r="D198" s="230">
        <v>581.5</v>
      </c>
      <c r="E198" s="230">
        <v>571.04999999999995</v>
      </c>
      <c r="F198" s="230">
        <v>553.54999999999995</v>
      </c>
      <c r="G198" s="230">
        <v>543.09999999999991</v>
      </c>
      <c r="H198" s="230">
        <v>599</v>
      </c>
      <c r="I198" s="230">
        <v>609.45000000000005</v>
      </c>
      <c r="J198" s="230">
        <v>626.95000000000005</v>
      </c>
      <c r="K198" s="229">
        <v>591.95000000000005</v>
      </c>
      <c r="L198" s="229">
        <v>564</v>
      </c>
      <c r="M198" s="229">
        <v>11.14451</v>
      </c>
      <c r="N198" s="1"/>
      <c r="O198" s="1"/>
    </row>
    <row r="199" spans="1:15" ht="12.75" customHeight="1">
      <c r="A199" s="212">
        <v>190</v>
      </c>
      <c r="B199" s="215" t="s">
        <v>201</v>
      </c>
      <c r="C199" s="229">
        <v>1599.05</v>
      </c>
      <c r="D199" s="230">
        <v>1598.8833333333332</v>
      </c>
      <c r="E199" s="230">
        <v>1587.7666666666664</v>
      </c>
      <c r="F199" s="230">
        <v>1576.4833333333331</v>
      </c>
      <c r="G199" s="230">
        <v>1565.3666666666663</v>
      </c>
      <c r="H199" s="230">
        <v>1610.1666666666665</v>
      </c>
      <c r="I199" s="230">
        <v>1621.2833333333333</v>
      </c>
      <c r="J199" s="230">
        <v>1632.5666666666666</v>
      </c>
      <c r="K199" s="229">
        <v>1610</v>
      </c>
      <c r="L199" s="229">
        <v>1587.6</v>
      </c>
      <c r="M199" s="229">
        <v>2.3102399999999998</v>
      </c>
      <c r="N199" s="1"/>
      <c r="O199" s="1"/>
    </row>
    <row r="200" spans="1:15" ht="12.75" customHeight="1">
      <c r="A200" s="212">
        <v>191</v>
      </c>
      <c r="B200" s="215" t="s">
        <v>491</v>
      </c>
      <c r="C200" s="229">
        <v>34</v>
      </c>
      <c r="D200" s="230">
        <v>33.666666666666664</v>
      </c>
      <c r="E200" s="230">
        <v>32.833333333333329</v>
      </c>
      <c r="F200" s="230">
        <v>31.666666666666664</v>
      </c>
      <c r="G200" s="230">
        <v>30.833333333333329</v>
      </c>
      <c r="H200" s="230">
        <v>34.833333333333329</v>
      </c>
      <c r="I200" s="230">
        <v>35.666666666666657</v>
      </c>
      <c r="J200" s="230">
        <v>36.833333333333329</v>
      </c>
      <c r="K200" s="229">
        <v>34.5</v>
      </c>
      <c r="L200" s="229">
        <v>32.5</v>
      </c>
      <c r="M200" s="229">
        <v>305.26979</v>
      </c>
      <c r="N200" s="1"/>
      <c r="O200" s="1"/>
    </row>
    <row r="201" spans="1:15" ht="12.75" customHeight="1">
      <c r="A201" s="212">
        <v>192</v>
      </c>
      <c r="B201" s="215" t="s">
        <v>493</v>
      </c>
      <c r="C201" s="229">
        <v>2891.35</v>
      </c>
      <c r="D201" s="230">
        <v>2898.75</v>
      </c>
      <c r="E201" s="230">
        <v>2869.15</v>
      </c>
      <c r="F201" s="230">
        <v>2846.9500000000003</v>
      </c>
      <c r="G201" s="230">
        <v>2817.3500000000004</v>
      </c>
      <c r="H201" s="230">
        <v>2920.95</v>
      </c>
      <c r="I201" s="230">
        <v>2950.55</v>
      </c>
      <c r="J201" s="230">
        <v>2972.7499999999995</v>
      </c>
      <c r="K201" s="229">
        <v>2928.35</v>
      </c>
      <c r="L201" s="229">
        <v>2876.55</v>
      </c>
      <c r="M201" s="229">
        <v>1.44801</v>
      </c>
      <c r="N201" s="1"/>
      <c r="O201" s="1"/>
    </row>
    <row r="202" spans="1:15" ht="12.75" customHeight="1">
      <c r="A202" s="212">
        <v>193</v>
      </c>
      <c r="B202" s="215" t="s">
        <v>205</v>
      </c>
      <c r="C202" s="229">
        <v>690</v>
      </c>
      <c r="D202" s="230">
        <v>688.7166666666667</v>
      </c>
      <c r="E202" s="230">
        <v>685.93333333333339</v>
      </c>
      <c r="F202" s="230">
        <v>681.86666666666667</v>
      </c>
      <c r="G202" s="230">
        <v>679.08333333333337</v>
      </c>
      <c r="H202" s="230">
        <v>692.78333333333342</v>
      </c>
      <c r="I202" s="230">
        <v>695.56666666666672</v>
      </c>
      <c r="J202" s="230">
        <v>699.63333333333344</v>
      </c>
      <c r="K202" s="229">
        <v>691.5</v>
      </c>
      <c r="L202" s="229">
        <v>684.65</v>
      </c>
      <c r="M202" s="229">
        <v>12.27013</v>
      </c>
      <c r="N202" s="1"/>
      <c r="O202" s="1"/>
    </row>
    <row r="203" spans="1:15" ht="12.75" customHeight="1">
      <c r="A203" s="212">
        <v>194</v>
      </c>
      <c r="B203" s="215" t="s">
        <v>204</v>
      </c>
      <c r="C203" s="229">
        <v>7882</v>
      </c>
      <c r="D203" s="230">
        <v>7890.666666666667</v>
      </c>
      <c r="E203" s="230">
        <v>7856.3333333333339</v>
      </c>
      <c r="F203" s="230">
        <v>7830.666666666667</v>
      </c>
      <c r="G203" s="230">
        <v>7796.3333333333339</v>
      </c>
      <c r="H203" s="230">
        <v>7916.3333333333339</v>
      </c>
      <c r="I203" s="230">
        <v>7950.6666666666679</v>
      </c>
      <c r="J203" s="230">
        <v>7976.3333333333339</v>
      </c>
      <c r="K203" s="229">
        <v>7925</v>
      </c>
      <c r="L203" s="229">
        <v>7865</v>
      </c>
      <c r="M203" s="229">
        <v>1.86015</v>
      </c>
      <c r="N203" s="1"/>
      <c r="O203" s="1"/>
    </row>
    <row r="204" spans="1:15" ht="12.75" customHeight="1">
      <c r="A204" s="212">
        <v>195</v>
      </c>
      <c r="B204" s="215" t="s">
        <v>273</v>
      </c>
      <c r="C204" s="229">
        <v>72.599999999999994</v>
      </c>
      <c r="D204" s="230">
        <v>72.850000000000009</v>
      </c>
      <c r="E204" s="230">
        <v>72.250000000000014</v>
      </c>
      <c r="F204" s="230">
        <v>71.900000000000006</v>
      </c>
      <c r="G204" s="230">
        <v>71.300000000000011</v>
      </c>
      <c r="H204" s="230">
        <v>73.200000000000017</v>
      </c>
      <c r="I204" s="230">
        <v>73.800000000000011</v>
      </c>
      <c r="J204" s="230">
        <v>74.15000000000002</v>
      </c>
      <c r="K204" s="229">
        <v>73.45</v>
      </c>
      <c r="L204" s="229">
        <v>72.5</v>
      </c>
      <c r="M204" s="229">
        <v>37.632309999999997</v>
      </c>
      <c r="N204" s="1"/>
      <c r="O204" s="1"/>
    </row>
    <row r="205" spans="1:15" ht="12.75" customHeight="1">
      <c r="A205" s="212">
        <v>196</v>
      </c>
      <c r="B205" s="215" t="s">
        <v>203</v>
      </c>
      <c r="C205" s="229">
        <v>1448.7</v>
      </c>
      <c r="D205" s="230">
        <v>1449.55</v>
      </c>
      <c r="E205" s="230">
        <v>1444.1499999999999</v>
      </c>
      <c r="F205" s="230">
        <v>1439.6</v>
      </c>
      <c r="G205" s="230">
        <v>1434.1999999999998</v>
      </c>
      <c r="H205" s="230">
        <v>1454.1</v>
      </c>
      <c r="I205" s="230">
        <v>1459.5</v>
      </c>
      <c r="J205" s="230">
        <v>1464.05</v>
      </c>
      <c r="K205" s="229">
        <v>1454.95</v>
      </c>
      <c r="L205" s="229">
        <v>1445</v>
      </c>
      <c r="M205" s="229">
        <v>1.7298899999999999</v>
      </c>
      <c r="N205" s="1"/>
      <c r="O205" s="1"/>
    </row>
    <row r="206" spans="1:15" ht="12.75" customHeight="1">
      <c r="A206" s="212">
        <v>197</v>
      </c>
      <c r="B206" s="215" t="s">
        <v>153</v>
      </c>
      <c r="C206" s="229">
        <v>876.15</v>
      </c>
      <c r="D206" s="230">
        <v>874.88333333333333</v>
      </c>
      <c r="E206" s="230">
        <v>867.76666666666665</v>
      </c>
      <c r="F206" s="230">
        <v>859.38333333333333</v>
      </c>
      <c r="G206" s="230">
        <v>852.26666666666665</v>
      </c>
      <c r="H206" s="230">
        <v>883.26666666666665</v>
      </c>
      <c r="I206" s="230">
        <v>890.38333333333321</v>
      </c>
      <c r="J206" s="230">
        <v>898.76666666666665</v>
      </c>
      <c r="K206" s="229">
        <v>882</v>
      </c>
      <c r="L206" s="229">
        <v>866.5</v>
      </c>
      <c r="M206" s="229">
        <v>4.3956</v>
      </c>
      <c r="N206" s="1"/>
      <c r="O206" s="1"/>
    </row>
    <row r="207" spans="1:15" ht="12.75" customHeight="1">
      <c r="A207" s="212">
        <v>198</v>
      </c>
      <c r="B207" s="215" t="s">
        <v>275</v>
      </c>
      <c r="C207" s="229">
        <v>1705.1</v>
      </c>
      <c r="D207" s="230">
        <v>1702.1666666666667</v>
      </c>
      <c r="E207" s="230">
        <v>1691.3333333333335</v>
      </c>
      <c r="F207" s="230">
        <v>1677.5666666666668</v>
      </c>
      <c r="G207" s="230">
        <v>1666.7333333333336</v>
      </c>
      <c r="H207" s="230">
        <v>1715.9333333333334</v>
      </c>
      <c r="I207" s="230">
        <v>1726.7666666666669</v>
      </c>
      <c r="J207" s="230">
        <v>1740.5333333333333</v>
      </c>
      <c r="K207" s="229">
        <v>1713</v>
      </c>
      <c r="L207" s="229">
        <v>1688.4</v>
      </c>
      <c r="M207" s="229">
        <v>6.7630800000000004</v>
      </c>
      <c r="N207" s="1"/>
      <c r="O207" s="1"/>
    </row>
    <row r="208" spans="1:15" ht="12.75" customHeight="1">
      <c r="A208" s="212">
        <v>199</v>
      </c>
      <c r="B208" s="215" t="s">
        <v>206</v>
      </c>
      <c r="C208" s="229">
        <v>278.3</v>
      </c>
      <c r="D208" s="230">
        <v>278.2166666666667</v>
      </c>
      <c r="E208" s="230">
        <v>276.38333333333338</v>
      </c>
      <c r="F208" s="230">
        <v>274.4666666666667</v>
      </c>
      <c r="G208" s="230">
        <v>272.63333333333338</v>
      </c>
      <c r="H208" s="230">
        <v>280.13333333333338</v>
      </c>
      <c r="I208" s="230">
        <v>281.96666666666664</v>
      </c>
      <c r="J208" s="230">
        <v>283.88333333333338</v>
      </c>
      <c r="K208" s="229">
        <v>280.05</v>
      </c>
      <c r="L208" s="229">
        <v>276.3</v>
      </c>
      <c r="M208" s="229">
        <v>62.974850000000004</v>
      </c>
      <c r="N208" s="1"/>
      <c r="O208" s="1"/>
    </row>
    <row r="209" spans="1:15" ht="12.75" customHeight="1">
      <c r="A209" s="212">
        <v>200</v>
      </c>
      <c r="B209" s="215" t="s">
        <v>127</v>
      </c>
      <c r="C209" s="229">
        <v>7.15</v>
      </c>
      <c r="D209" s="230">
        <v>7.1499999999999995</v>
      </c>
      <c r="E209" s="230">
        <v>7.0499999999999989</v>
      </c>
      <c r="F209" s="230">
        <v>6.9499999999999993</v>
      </c>
      <c r="G209" s="230">
        <v>6.8499999999999988</v>
      </c>
      <c r="H209" s="230">
        <v>7.2499999999999991</v>
      </c>
      <c r="I209" s="230">
        <v>7.3499999999999988</v>
      </c>
      <c r="J209" s="230">
        <v>7.4499999999999993</v>
      </c>
      <c r="K209" s="229">
        <v>7.25</v>
      </c>
      <c r="L209" s="229">
        <v>7.05</v>
      </c>
      <c r="M209" s="229">
        <v>348.07393000000002</v>
      </c>
      <c r="N209" s="1"/>
      <c r="O209" s="1"/>
    </row>
    <row r="210" spans="1:15" ht="12.75" customHeight="1">
      <c r="A210" s="212">
        <v>201</v>
      </c>
      <c r="B210" s="215" t="s">
        <v>207</v>
      </c>
      <c r="C210" s="229">
        <v>823.25</v>
      </c>
      <c r="D210" s="230">
        <v>823.56666666666661</v>
      </c>
      <c r="E210" s="230">
        <v>820.73333333333323</v>
      </c>
      <c r="F210" s="230">
        <v>818.21666666666658</v>
      </c>
      <c r="G210" s="230">
        <v>815.38333333333321</v>
      </c>
      <c r="H210" s="230">
        <v>826.08333333333326</v>
      </c>
      <c r="I210" s="230">
        <v>828.91666666666674</v>
      </c>
      <c r="J210" s="230">
        <v>831.43333333333328</v>
      </c>
      <c r="K210" s="229">
        <v>826.4</v>
      </c>
      <c r="L210" s="229">
        <v>821.05</v>
      </c>
      <c r="M210" s="229">
        <v>3.56474</v>
      </c>
      <c r="N210" s="1"/>
      <c r="O210" s="1"/>
    </row>
    <row r="211" spans="1:15" ht="12.75" customHeight="1">
      <c r="A211" s="212">
        <v>202</v>
      </c>
      <c r="B211" s="215" t="s">
        <v>276</v>
      </c>
      <c r="C211" s="229">
        <v>1433.4</v>
      </c>
      <c r="D211" s="230">
        <v>1431.6333333333332</v>
      </c>
      <c r="E211" s="230">
        <v>1418.7666666666664</v>
      </c>
      <c r="F211" s="230">
        <v>1404.1333333333332</v>
      </c>
      <c r="G211" s="230">
        <v>1391.2666666666664</v>
      </c>
      <c r="H211" s="230">
        <v>1446.2666666666664</v>
      </c>
      <c r="I211" s="230">
        <v>1459.1333333333332</v>
      </c>
      <c r="J211" s="230">
        <v>1473.7666666666664</v>
      </c>
      <c r="K211" s="229">
        <v>1444.5</v>
      </c>
      <c r="L211" s="229">
        <v>1417</v>
      </c>
      <c r="M211" s="229">
        <v>0.52942999999999996</v>
      </c>
      <c r="N211" s="1"/>
      <c r="O211" s="1"/>
    </row>
    <row r="212" spans="1:15" ht="12.75" customHeight="1">
      <c r="A212" s="212">
        <v>203</v>
      </c>
      <c r="B212" s="215" t="s">
        <v>208</v>
      </c>
      <c r="C212" s="229">
        <v>404.2</v>
      </c>
      <c r="D212" s="230">
        <v>405.88333333333338</v>
      </c>
      <c r="E212" s="230">
        <v>402.01666666666677</v>
      </c>
      <c r="F212" s="230">
        <v>399.83333333333337</v>
      </c>
      <c r="G212" s="230">
        <v>395.96666666666675</v>
      </c>
      <c r="H212" s="230">
        <v>408.06666666666678</v>
      </c>
      <c r="I212" s="230">
        <v>411.93333333333345</v>
      </c>
      <c r="J212" s="230">
        <v>414.11666666666679</v>
      </c>
      <c r="K212" s="229">
        <v>409.75</v>
      </c>
      <c r="L212" s="229">
        <v>403.7</v>
      </c>
      <c r="M212" s="229">
        <v>36.264299999999999</v>
      </c>
      <c r="N212" s="1"/>
      <c r="O212" s="1"/>
    </row>
    <row r="213" spans="1:15" ht="12.75" customHeight="1">
      <c r="A213" s="212">
        <v>204</v>
      </c>
      <c r="B213" s="215" t="s">
        <v>277</v>
      </c>
      <c r="C213" s="229">
        <v>16.149999999999999</v>
      </c>
      <c r="D213" s="230">
        <v>16.233333333333334</v>
      </c>
      <c r="E213" s="230">
        <v>15.966666666666669</v>
      </c>
      <c r="F213" s="230">
        <v>15.783333333333335</v>
      </c>
      <c r="G213" s="230">
        <v>15.516666666666669</v>
      </c>
      <c r="H213" s="230">
        <v>16.416666666666668</v>
      </c>
      <c r="I213" s="230">
        <v>16.683333333333334</v>
      </c>
      <c r="J213" s="230">
        <v>16.866666666666667</v>
      </c>
      <c r="K213" s="229">
        <v>16.5</v>
      </c>
      <c r="L213" s="229">
        <v>16.05</v>
      </c>
      <c r="M213" s="229">
        <v>395.25286</v>
      </c>
      <c r="N213" s="1"/>
      <c r="O213" s="1"/>
    </row>
    <row r="214" spans="1:15" ht="12.75" customHeight="1">
      <c r="A214" s="212">
        <v>205</v>
      </c>
      <c r="B214" s="215" t="s">
        <v>209</v>
      </c>
      <c r="C214" s="229">
        <v>201.2</v>
      </c>
      <c r="D214" s="230">
        <v>199.15</v>
      </c>
      <c r="E214" s="230">
        <v>195.8</v>
      </c>
      <c r="F214" s="230">
        <v>190.4</v>
      </c>
      <c r="G214" s="230">
        <v>187.05</v>
      </c>
      <c r="H214" s="230">
        <v>204.55</v>
      </c>
      <c r="I214" s="230">
        <v>207.89999999999998</v>
      </c>
      <c r="J214" s="230">
        <v>213.3</v>
      </c>
      <c r="K214" s="229">
        <v>202.5</v>
      </c>
      <c r="L214" s="229">
        <v>193.75</v>
      </c>
      <c r="M214" s="229">
        <v>156.42875000000001</v>
      </c>
      <c r="N214" s="1"/>
      <c r="O214" s="1"/>
    </row>
    <row r="215" spans="1:15" ht="12.75" customHeight="1">
      <c r="A215" s="212">
        <v>206</v>
      </c>
      <c r="B215" s="215" t="s">
        <v>804</v>
      </c>
      <c r="C215" s="229">
        <v>71.25</v>
      </c>
      <c r="D215" s="230">
        <v>71</v>
      </c>
      <c r="E215" s="230">
        <v>69.849999999999994</v>
      </c>
      <c r="F215" s="230">
        <v>68.449999999999989</v>
      </c>
      <c r="G215" s="230">
        <v>67.299999999999983</v>
      </c>
      <c r="H215" s="230">
        <v>72.400000000000006</v>
      </c>
      <c r="I215" s="230">
        <v>73.550000000000011</v>
      </c>
      <c r="J215" s="230">
        <v>74.950000000000017</v>
      </c>
      <c r="K215" s="229">
        <v>72.150000000000006</v>
      </c>
      <c r="L215" s="229">
        <v>69.599999999999994</v>
      </c>
      <c r="M215" s="229">
        <v>840.75166000000002</v>
      </c>
      <c r="N215" s="1"/>
      <c r="O215" s="1"/>
    </row>
    <row r="216" spans="1:15" ht="12.75" customHeight="1">
      <c r="A216" s="212">
        <v>207</v>
      </c>
      <c r="B216" s="215" t="s">
        <v>796</v>
      </c>
      <c r="C216" s="229">
        <v>510.1</v>
      </c>
      <c r="D216" s="230">
        <v>513.9</v>
      </c>
      <c r="E216" s="230">
        <v>504.19999999999993</v>
      </c>
      <c r="F216" s="230">
        <v>498.29999999999995</v>
      </c>
      <c r="G216" s="230">
        <v>488.59999999999991</v>
      </c>
      <c r="H216" s="230">
        <v>519.79999999999995</v>
      </c>
      <c r="I216" s="230">
        <v>529.5</v>
      </c>
      <c r="J216" s="230">
        <v>535.4</v>
      </c>
      <c r="K216" s="229">
        <v>523.6</v>
      </c>
      <c r="L216" s="229">
        <v>508</v>
      </c>
      <c r="M216" s="229">
        <v>9.1429600000000004</v>
      </c>
      <c r="N216" s="1"/>
      <c r="O216" s="1"/>
    </row>
    <row r="217" spans="1:15" ht="12.75" customHeight="1">
      <c r="A217" s="252"/>
      <c r="B217" s="253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24" sqref="E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7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45083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70" t="s">
        <v>20</v>
      </c>
      <c r="D9" s="370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3"/>
      <c r="L9" s="24"/>
      <c r="M9" s="50"/>
      <c r="N9" s="1"/>
      <c r="O9" s="1"/>
    </row>
    <row r="10" spans="1:15" ht="42.75" customHeight="1">
      <c r="A10" s="368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3" t="s">
        <v>865</v>
      </c>
      <c r="C11" s="229">
        <v>421.55</v>
      </c>
      <c r="D11" s="230">
        <v>420.5</v>
      </c>
      <c r="E11" s="230">
        <v>416.05</v>
      </c>
      <c r="F11" s="230">
        <v>410.55</v>
      </c>
      <c r="G11" s="230">
        <v>406.1</v>
      </c>
      <c r="H11" s="230">
        <v>426</v>
      </c>
      <c r="I11" s="230">
        <v>430.45000000000005</v>
      </c>
      <c r="J11" s="230">
        <v>435.95</v>
      </c>
      <c r="K11" s="229">
        <v>424.95</v>
      </c>
      <c r="L11" s="229">
        <v>415</v>
      </c>
      <c r="M11" s="229">
        <v>24.713950000000001</v>
      </c>
      <c r="N11" s="1"/>
      <c r="O11" s="1"/>
    </row>
    <row r="12" spans="1:15" ht="12" customHeight="1">
      <c r="A12" s="30">
        <v>2</v>
      </c>
      <c r="B12" s="215" t="s">
        <v>283</v>
      </c>
      <c r="C12" s="229">
        <v>26804.2</v>
      </c>
      <c r="D12" s="230">
        <v>26633.733333333334</v>
      </c>
      <c r="E12" s="230">
        <v>26370.466666666667</v>
      </c>
      <c r="F12" s="230">
        <v>25936.733333333334</v>
      </c>
      <c r="G12" s="230">
        <v>25673.466666666667</v>
      </c>
      <c r="H12" s="230">
        <v>27067.466666666667</v>
      </c>
      <c r="I12" s="230">
        <v>27330.733333333337</v>
      </c>
      <c r="J12" s="230">
        <v>27764.466666666667</v>
      </c>
      <c r="K12" s="229">
        <v>26897</v>
      </c>
      <c r="L12" s="229">
        <v>26200</v>
      </c>
      <c r="M12" s="229">
        <v>6.4860000000000001E-2</v>
      </c>
      <c r="N12" s="1"/>
      <c r="O12" s="1"/>
    </row>
    <row r="13" spans="1:15" ht="12" customHeight="1">
      <c r="A13" s="30">
        <v>3</v>
      </c>
      <c r="B13" s="215" t="s">
        <v>284</v>
      </c>
      <c r="C13" s="229">
        <v>4033</v>
      </c>
      <c r="D13" s="230">
        <v>4026.6666666666665</v>
      </c>
      <c r="E13" s="230">
        <v>3984.333333333333</v>
      </c>
      <c r="F13" s="230">
        <v>3935.6666666666665</v>
      </c>
      <c r="G13" s="230">
        <v>3893.333333333333</v>
      </c>
      <c r="H13" s="230">
        <v>4075.333333333333</v>
      </c>
      <c r="I13" s="230">
        <v>4117.6666666666661</v>
      </c>
      <c r="J13" s="230">
        <v>4166.333333333333</v>
      </c>
      <c r="K13" s="229">
        <v>4069</v>
      </c>
      <c r="L13" s="229">
        <v>3978</v>
      </c>
      <c r="M13" s="229">
        <v>3.1671299999999998</v>
      </c>
      <c r="N13" s="1"/>
      <c r="O13" s="1"/>
    </row>
    <row r="14" spans="1:15" ht="12" customHeight="1">
      <c r="A14" s="30">
        <v>4</v>
      </c>
      <c r="B14" s="215" t="s">
        <v>43</v>
      </c>
      <c r="C14" s="229">
        <v>1810.45</v>
      </c>
      <c r="D14" s="230">
        <v>1814.4833333333333</v>
      </c>
      <c r="E14" s="230">
        <v>1802.4666666666667</v>
      </c>
      <c r="F14" s="230">
        <v>1794.4833333333333</v>
      </c>
      <c r="G14" s="230">
        <v>1782.4666666666667</v>
      </c>
      <c r="H14" s="230">
        <v>1822.4666666666667</v>
      </c>
      <c r="I14" s="230">
        <v>1834.4833333333336</v>
      </c>
      <c r="J14" s="230">
        <v>1842.4666666666667</v>
      </c>
      <c r="K14" s="229">
        <v>1826.5</v>
      </c>
      <c r="L14" s="229">
        <v>1806.5</v>
      </c>
      <c r="M14" s="229">
        <v>5.3907999999999996</v>
      </c>
      <c r="N14" s="1"/>
      <c r="O14" s="1"/>
    </row>
    <row r="15" spans="1:15" ht="12" customHeight="1">
      <c r="A15" s="30">
        <v>5</v>
      </c>
      <c r="B15" s="215" t="s">
        <v>286</v>
      </c>
      <c r="C15" s="229">
        <v>3100.55</v>
      </c>
      <c r="D15" s="230">
        <v>3073.1833333333329</v>
      </c>
      <c r="E15" s="230">
        <v>3029.3666666666659</v>
      </c>
      <c r="F15" s="230">
        <v>2958.1833333333329</v>
      </c>
      <c r="G15" s="230">
        <v>2914.3666666666659</v>
      </c>
      <c r="H15" s="230">
        <v>3144.3666666666659</v>
      </c>
      <c r="I15" s="230">
        <v>3188.1833333333325</v>
      </c>
      <c r="J15" s="230">
        <v>3259.3666666666659</v>
      </c>
      <c r="K15" s="229">
        <v>3117</v>
      </c>
      <c r="L15" s="229">
        <v>3002</v>
      </c>
      <c r="M15" s="229">
        <v>1.8069500000000001</v>
      </c>
      <c r="N15" s="1"/>
      <c r="O15" s="1"/>
    </row>
    <row r="16" spans="1:15" ht="12" customHeight="1">
      <c r="A16" s="30">
        <v>6</v>
      </c>
      <c r="B16" s="215" t="s">
        <v>287</v>
      </c>
      <c r="C16" s="229">
        <v>1167.5</v>
      </c>
      <c r="D16" s="230">
        <v>1161.0833333333333</v>
      </c>
      <c r="E16" s="230">
        <v>1147.1666666666665</v>
      </c>
      <c r="F16" s="230">
        <v>1126.8333333333333</v>
      </c>
      <c r="G16" s="230">
        <v>1112.9166666666665</v>
      </c>
      <c r="H16" s="230">
        <v>1181.4166666666665</v>
      </c>
      <c r="I16" s="230">
        <v>1195.333333333333</v>
      </c>
      <c r="J16" s="230">
        <v>1215.6666666666665</v>
      </c>
      <c r="K16" s="229">
        <v>1175</v>
      </c>
      <c r="L16" s="229">
        <v>1140.75</v>
      </c>
      <c r="M16" s="229">
        <v>8.1964400000000008</v>
      </c>
      <c r="N16" s="1"/>
      <c r="O16" s="1"/>
    </row>
    <row r="17" spans="1:15" ht="12" customHeight="1">
      <c r="A17" s="30">
        <v>7</v>
      </c>
      <c r="B17" s="215" t="s">
        <v>59</v>
      </c>
      <c r="C17" s="229">
        <v>750.95</v>
      </c>
      <c r="D17" s="230">
        <v>757.5</v>
      </c>
      <c r="E17" s="230">
        <v>742.45</v>
      </c>
      <c r="F17" s="230">
        <v>733.95</v>
      </c>
      <c r="G17" s="230">
        <v>718.90000000000009</v>
      </c>
      <c r="H17" s="230">
        <v>766</v>
      </c>
      <c r="I17" s="230">
        <v>781.05</v>
      </c>
      <c r="J17" s="230">
        <v>789.55</v>
      </c>
      <c r="K17" s="229">
        <v>772.55</v>
      </c>
      <c r="L17" s="229">
        <v>749</v>
      </c>
      <c r="M17" s="229">
        <v>29.01296</v>
      </c>
      <c r="N17" s="1"/>
      <c r="O17" s="1"/>
    </row>
    <row r="18" spans="1:15" ht="12" customHeight="1">
      <c r="A18" s="30">
        <v>8</v>
      </c>
      <c r="B18" s="215" t="s">
        <v>288</v>
      </c>
      <c r="C18" s="229">
        <v>470.6</v>
      </c>
      <c r="D18" s="230">
        <v>467.5</v>
      </c>
      <c r="E18" s="230">
        <v>461.15</v>
      </c>
      <c r="F18" s="230">
        <v>451.7</v>
      </c>
      <c r="G18" s="230">
        <v>445.34999999999997</v>
      </c>
      <c r="H18" s="230">
        <v>476.95</v>
      </c>
      <c r="I18" s="230">
        <v>483.3</v>
      </c>
      <c r="J18" s="230">
        <v>492.75</v>
      </c>
      <c r="K18" s="229">
        <v>473.85</v>
      </c>
      <c r="L18" s="229">
        <v>458.05</v>
      </c>
      <c r="M18" s="229">
        <v>3.92625</v>
      </c>
      <c r="N18" s="1"/>
      <c r="O18" s="1"/>
    </row>
    <row r="19" spans="1:15" ht="12" customHeight="1">
      <c r="A19" s="30">
        <v>9</v>
      </c>
      <c r="B19" s="215" t="s">
        <v>289</v>
      </c>
      <c r="C19" s="229">
        <v>1388.35</v>
      </c>
      <c r="D19" s="230">
        <v>1392.1833333333334</v>
      </c>
      <c r="E19" s="230">
        <v>1376.3666666666668</v>
      </c>
      <c r="F19" s="230">
        <v>1364.3833333333334</v>
      </c>
      <c r="G19" s="230">
        <v>1348.5666666666668</v>
      </c>
      <c r="H19" s="230">
        <v>1404.1666666666667</v>
      </c>
      <c r="I19" s="230">
        <v>1419.9833333333333</v>
      </c>
      <c r="J19" s="230">
        <v>1431.9666666666667</v>
      </c>
      <c r="K19" s="229">
        <v>1408</v>
      </c>
      <c r="L19" s="229">
        <v>1380.2</v>
      </c>
      <c r="M19" s="229">
        <v>4.2520800000000003</v>
      </c>
      <c r="N19" s="1"/>
      <c r="O19" s="1"/>
    </row>
    <row r="20" spans="1:15" ht="12" customHeight="1">
      <c r="A20" s="30">
        <v>10</v>
      </c>
      <c r="B20" s="215" t="s">
        <v>233</v>
      </c>
      <c r="C20" s="229">
        <v>21832.15</v>
      </c>
      <c r="D20" s="230">
        <v>21850.850000000002</v>
      </c>
      <c r="E20" s="230">
        <v>21701.750000000004</v>
      </c>
      <c r="F20" s="230">
        <v>21571.350000000002</v>
      </c>
      <c r="G20" s="230">
        <v>21422.250000000004</v>
      </c>
      <c r="H20" s="230">
        <v>21981.250000000004</v>
      </c>
      <c r="I20" s="230">
        <v>22130.350000000002</v>
      </c>
      <c r="J20" s="230">
        <v>22260.750000000004</v>
      </c>
      <c r="K20" s="229">
        <v>21999.95</v>
      </c>
      <c r="L20" s="229">
        <v>21720.45</v>
      </c>
      <c r="M20" s="229">
        <v>3.841E-2</v>
      </c>
      <c r="N20" s="1"/>
      <c r="O20" s="1"/>
    </row>
    <row r="21" spans="1:15" ht="12" customHeight="1">
      <c r="A21" s="30">
        <v>11</v>
      </c>
      <c r="B21" s="215" t="s">
        <v>45</v>
      </c>
      <c r="C21" s="229">
        <v>2433.9499999999998</v>
      </c>
      <c r="D21" s="230">
        <v>2458.65</v>
      </c>
      <c r="E21" s="230">
        <v>2403.3000000000002</v>
      </c>
      <c r="F21" s="230">
        <v>2372.65</v>
      </c>
      <c r="G21" s="230">
        <v>2317.3000000000002</v>
      </c>
      <c r="H21" s="230">
        <v>2489.3000000000002</v>
      </c>
      <c r="I21" s="230">
        <v>2544.6499999999996</v>
      </c>
      <c r="J21" s="230">
        <v>2575.3000000000002</v>
      </c>
      <c r="K21" s="229">
        <v>2514</v>
      </c>
      <c r="L21" s="229">
        <v>2428</v>
      </c>
      <c r="M21" s="229">
        <v>29.567679999999999</v>
      </c>
      <c r="N21" s="1"/>
      <c r="O21" s="1"/>
    </row>
    <row r="22" spans="1:15" ht="12" customHeight="1">
      <c r="A22" s="30">
        <v>12</v>
      </c>
      <c r="B22" s="215" t="s">
        <v>234</v>
      </c>
      <c r="C22" s="229">
        <v>987.85</v>
      </c>
      <c r="D22" s="230">
        <v>988.61666666666667</v>
      </c>
      <c r="E22" s="230">
        <v>982.23333333333335</v>
      </c>
      <c r="F22" s="230">
        <v>976.61666666666667</v>
      </c>
      <c r="G22" s="230">
        <v>970.23333333333335</v>
      </c>
      <c r="H22" s="230">
        <v>994.23333333333335</v>
      </c>
      <c r="I22" s="230">
        <v>1000.6166666666668</v>
      </c>
      <c r="J22" s="230">
        <v>1006.2333333333333</v>
      </c>
      <c r="K22" s="229">
        <v>995</v>
      </c>
      <c r="L22" s="229">
        <v>983</v>
      </c>
      <c r="M22" s="229">
        <v>35.969589999999997</v>
      </c>
      <c r="N22" s="1"/>
      <c r="O22" s="1"/>
    </row>
    <row r="23" spans="1:15" ht="12.75" customHeight="1">
      <c r="A23" s="30">
        <v>13</v>
      </c>
      <c r="B23" s="215" t="s">
        <v>46</v>
      </c>
      <c r="C23" s="229">
        <v>738.8</v>
      </c>
      <c r="D23" s="230">
        <v>739.26666666666677</v>
      </c>
      <c r="E23" s="230">
        <v>734.53333333333353</v>
      </c>
      <c r="F23" s="230">
        <v>730.26666666666677</v>
      </c>
      <c r="G23" s="230">
        <v>725.53333333333353</v>
      </c>
      <c r="H23" s="230">
        <v>743.53333333333353</v>
      </c>
      <c r="I23" s="230">
        <v>748.26666666666688</v>
      </c>
      <c r="J23" s="230">
        <v>752.53333333333353</v>
      </c>
      <c r="K23" s="229">
        <v>744</v>
      </c>
      <c r="L23" s="229">
        <v>735</v>
      </c>
      <c r="M23" s="229">
        <v>51.660969999999999</v>
      </c>
      <c r="N23" s="1"/>
      <c r="O23" s="1"/>
    </row>
    <row r="24" spans="1:15" ht="12.75" customHeight="1">
      <c r="A24" s="30">
        <v>14</v>
      </c>
      <c r="B24" s="215" t="s">
        <v>235</v>
      </c>
      <c r="C24" s="229">
        <v>681.5</v>
      </c>
      <c r="D24" s="230">
        <v>684.5333333333333</v>
      </c>
      <c r="E24" s="230">
        <v>672.46666666666658</v>
      </c>
      <c r="F24" s="230">
        <v>663.43333333333328</v>
      </c>
      <c r="G24" s="230">
        <v>651.36666666666656</v>
      </c>
      <c r="H24" s="230">
        <v>693.56666666666661</v>
      </c>
      <c r="I24" s="230">
        <v>705.63333333333321</v>
      </c>
      <c r="J24" s="230">
        <v>714.66666666666663</v>
      </c>
      <c r="K24" s="229">
        <v>696.6</v>
      </c>
      <c r="L24" s="229">
        <v>675.5</v>
      </c>
      <c r="M24" s="229">
        <v>31.197859999999999</v>
      </c>
      <c r="N24" s="1"/>
      <c r="O24" s="1"/>
    </row>
    <row r="25" spans="1:15" ht="12.75" customHeight="1">
      <c r="A25" s="30">
        <v>15</v>
      </c>
      <c r="B25" s="215" t="s">
        <v>236</v>
      </c>
      <c r="C25" s="229">
        <v>828</v>
      </c>
      <c r="D25" s="230">
        <v>819.44999999999993</v>
      </c>
      <c r="E25" s="230">
        <v>804.54999999999984</v>
      </c>
      <c r="F25" s="230">
        <v>781.09999999999991</v>
      </c>
      <c r="G25" s="230">
        <v>766.19999999999982</v>
      </c>
      <c r="H25" s="230">
        <v>842.89999999999986</v>
      </c>
      <c r="I25" s="230">
        <v>857.8</v>
      </c>
      <c r="J25" s="230">
        <v>881.24999999999989</v>
      </c>
      <c r="K25" s="229">
        <v>834.35</v>
      </c>
      <c r="L25" s="229">
        <v>796</v>
      </c>
      <c r="M25" s="229">
        <v>61.912709999999997</v>
      </c>
      <c r="N25" s="1"/>
      <c r="O25" s="1"/>
    </row>
    <row r="26" spans="1:15" ht="12.75" customHeight="1">
      <c r="A26" s="30">
        <v>16</v>
      </c>
      <c r="B26" s="215" t="s">
        <v>840</v>
      </c>
      <c r="C26" s="229">
        <v>432.25</v>
      </c>
      <c r="D26" s="230">
        <v>434.73333333333335</v>
      </c>
      <c r="E26" s="230">
        <v>428.51666666666671</v>
      </c>
      <c r="F26" s="230">
        <v>424.78333333333336</v>
      </c>
      <c r="G26" s="230">
        <v>418.56666666666672</v>
      </c>
      <c r="H26" s="230">
        <v>438.4666666666667</v>
      </c>
      <c r="I26" s="230">
        <v>444.68333333333339</v>
      </c>
      <c r="J26" s="230">
        <v>448.41666666666669</v>
      </c>
      <c r="K26" s="229">
        <v>440.95</v>
      </c>
      <c r="L26" s="229">
        <v>431</v>
      </c>
      <c r="M26" s="229">
        <v>17.07574</v>
      </c>
      <c r="N26" s="1"/>
      <c r="O26" s="1"/>
    </row>
    <row r="27" spans="1:15" ht="12.75" customHeight="1">
      <c r="A27" s="30">
        <v>17</v>
      </c>
      <c r="B27" s="215" t="s">
        <v>237</v>
      </c>
      <c r="C27" s="229">
        <v>168.5</v>
      </c>
      <c r="D27" s="230">
        <v>169.93333333333331</v>
      </c>
      <c r="E27" s="230">
        <v>165.91666666666663</v>
      </c>
      <c r="F27" s="230">
        <v>163.33333333333331</v>
      </c>
      <c r="G27" s="230">
        <v>159.31666666666663</v>
      </c>
      <c r="H27" s="230">
        <v>172.51666666666662</v>
      </c>
      <c r="I27" s="230">
        <v>176.53333333333333</v>
      </c>
      <c r="J27" s="230">
        <v>179.11666666666662</v>
      </c>
      <c r="K27" s="229">
        <v>173.95</v>
      </c>
      <c r="L27" s="229">
        <v>167.35</v>
      </c>
      <c r="M27" s="229">
        <v>41.062040000000003</v>
      </c>
      <c r="N27" s="1"/>
      <c r="O27" s="1"/>
    </row>
    <row r="28" spans="1:15" ht="12.75" customHeight="1">
      <c r="A28" s="30">
        <v>18</v>
      </c>
      <c r="B28" s="215" t="s">
        <v>41</v>
      </c>
      <c r="C28" s="229">
        <v>206.6</v>
      </c>
      <c r="D28" s="230">
        <v>205.51666666666665</v>
      </c>
      <c r="E28" s="230">
        <v>203.68333333333331</v>
      </c>
      <c r="F28" s="230">
        <v>200.76666666666665</v>
      </c>
      <c r="G28" s="230">
        <v>198.93333333333331</v>
      </c>
      <c r="H28" s="230">
        <v>208.43333333333331</v>
      </c>
      <c r="I28" s="230">
        <v>210.26666666666668</v>
      </c>
      <c r="J28" s="230">
        <v>213.18333333333331</v>
      </c>
      <c r="K28" s="229">
        <v>207.35</v>
      </c>
      <c r="L28" s="229">
        <v>202.6</v>
      </c>
      <c r="M28" s="229">
        <v>43.229570000000002</v>
      </c>
      <c r="N28" s="1"/>
      <c r="O28" s="1"/>
    </row>
    <row r="29" spans="1:15" ht="12.75" customHeight="1">
      <c r="A29" s="30">
        <v>19</v>
      </c>
      <c r="B29" s="215" t="s">
        <v>805</v>
      </c>
      <c r="C29" s="229">
        <v>364.35</v>
      </c>
      <c r="D29" s="230">
        <v>363.55</v>
      </c>
      <c r="E29" s="230">
        <v>360.6</v>
      </c>
      <c r="F29" s="230">
        <v>356.85</v>
      </c>
      <c r="G29" s="230">
        <v>353.90000000000003</v>
      </c>
      <c r="H29" s="230">
        <v>367.3</v>
      </c>
      <c r="I29" s="230">
        <v>370.24999999999994</v>
      </c>
      <c r="J29" s="230">
        <v>374</v>
      </c>
      <c r="K29" s="229">
        <v>366.5</v>
      </c>
      <c r="L29" s="229">
        <v>359.8</v>
      </c>
      <c r="M29" s="229">
        <v>0.78541000000000005</v>
      </c>
      <c r="N29" s="1"/>
      <c r="O29" s="1"/>
    </row>
    <row r="30" spans="1:15" ht="12.75" customHeight="1">
      <c r="A30" s="30">
        <v>20</v>
      </c>
      <c r="B30" s="215" t="s">
        <v>290</v>
      </c>
      <c r="C30" s="229">
        <v>318.10000000000002</v>
      </c>
      <c r="D30" s="230">
        <v>324.60000000000002</v>
      </c>
      <c r="E30" s="230">
        <v>310.10000000000002</v>
      </c>
      <c r="F30" s="230">
        <v>302.10000000000002</v>
      </c>
      <c r="G30" s="230">
        <v>287.60000000000002</v>
      </c>
      <c r="H30" s="230">
        <v>332.6</v>
      </c>
      <c r="I30" s="230">
        <v>347.1</v>
      </c>
      <c r="J30" s="230">
        <v>355.1</v>
      </c>
      <c r="K30" s="229">
        <v>339.1</v>
      </c>
      <c r="L30" s="229">
        <v>316.60000000000002</v>
      </c>
      <c r="M30" s="229">
        <v>17.263729999999999</v>
      </c>
      <c r="N30" s="1"/>
      <c r="O30" s="1"/>
    </row>
    <row r="31" spans="1:15" ht="12.75" customHeight="1">
      <c r="A31" s="30">
        <v>21</v>
      </c>
      <c r="B31" s="215" t="s">
        <v>845</v>
      </c>
      <c r="C31" s="229">
        <v>922.05</v>
      </c>
      <c r="D31" s="230">
        <v>924.81666666666661</v>
      </c>
      <c r="E31" s="230">
        <v>915.73333333333323</v>
      </c>
      <c r="F31" s="230">
        <v>909.41666666666663</v>
      </c>
      <c r="G31" s="230">
        <v>900.33333333333326</v>
      </c>
      <c r="H31" s="230">
        <v>931.13333333333321</v>
      </c>
      <c r="I31" s="230">
        <v>940.2166666666667</v>
      </c>
      <c r="J31" s="230">
        <v>946.53333333333319</v>
      </c>
      <c r="K31" s="229">
        <v>933.9</v>
      </c>
      <c r="L31" s="229">
        <v>918.5</v>
      </c>
      <c r="M31" s="229">
        <v>0.32611000000000001</v>
      </c>
      <c r="N31" s="1"/>
      <c r="O31" s="1"/>
    </row>
    <row r="32" spans="1:15" ht="12.75" customHeight="1">
      <c r="A32" s="30">
        <v>22</v>
      </c>
      <c r="B32" s="215" t="s">
        <v>291</v>
      </c>
      <c r="C32" s="229">
        <v>986.35</v>
      </c>
      <c r="D32" s="230">
        <v>980.26666666666677</v>
      </c>
      <c r="E32" s="230">
        <v>972.08333333333348</v>
      </c>
      <c r="F32" s="230">
        <v>957.81666666666672</v>
      </c>
      <c r="G32" s="230">
        <v>949.63333333333344</v>
      </c>
      <c r="H32" s="230">
        <v>994.53333333333353</v>
      </c>
      <c r="I32" s="230">
        <v>1002.7166666666667</v>
      </c>
      <c r="J32" s="230">
        <v>1016.9833333333336</v>
      </c>
      <c r="K32" s="229">
        <v>988.45</v>
      </c>
      <c r="L32" s="229">
        <v>966</v>
      </c>
      <c r="M32" s="229">
        <v>3.2790400000000002</v>
      </c>
      <c r="N32" s="1"/>
      <c r="O32" s="1"/>
    </row>
    <row r="33" spans="1:15" ht="12.75" customHeight="1">
      <c r="A33" s="30">
        <v>23</v>
      </c>
      <c r="B33" s="215" t="s">
        <v>238</v>
      </c>
      <c r="C33" s="229">
        <v>1379.35</v>
      </c>
      <c r="D33" s="230">
        <v>1365.5833333333333</v>
      </c>
      <c r="E33" s="230">
        <v>1336.1666666666665</v>
      </c>
      <c r="F33" s="230">
        <v>1292.9833333333333</v>
      </c>
      <c r="G33" s="230">
        <v>1263.5666666666666</v>
      </c>
      <c r="H33" s="230">
        <v>1408.7666666666664</v>
      </c>
      <c r="I33" s="230">
        <v>1438.1833333333329</v>
      </c>
      <c r="J33" s="230">
        <v>1481.3666666666663</v>
      </c>
      <c r="K33" s="229">
        <v>1395</v>
      </c>
      <c r="L33" s="229">
        <v>1322.4</v>
      </c>
      <c r="M33" s="229">
        <v>1.1211899999999999</v>
      </c>
      <c r="N33" s="1"/>
      <c r="O33" s="1"/>
    </row>
    <row r="34" spans="1:15" ht="12.75" customHeight="1">
      <c r="A34" s="30">
        <v>24</v>
      </c>
      <c r="B34" s="215" t="s">
        <v>52</v>
      </c>
      <c r="C34" s="229">
        <v>554.04999999999995</v>
      </c>
      <c r="D34" s="230">
        <v>555.68333333333328</v>
      </c>
      <c r="E34" s="230">
        <v>551.36666666666656</v>
      </c>
      <c r="F34" s="230">
        <v>548.68333333333328</v>
      </c>
      <c r="G34" s="230">
        <v>544.36666666666656</v>
      </c>
      <c r="H34" s="230">
        <v>558.36666666666656</v>
      </c>
      <c r="I34" s="230">
        <v>562.68333333333339</v>
      </c>
      <c r="J34" s="230">
        <v>565.36666666666656</v>
      </c>
      <c r="K34" s="229">
        <v>560</v>
      </c>
      <c r="L34" s="229">
        <v>553</v>
      </c>
      <c r="M34" s="229">
        <v>0.33975</v>
      </c>
      <c r="N34" s="1"/>
      <c r="O34" s="1"/>
    </row>
    <row r="35" spans="1:15" ht="12.75" customHeight="1">
      <c r="A35" s="30">
        <v>25</v>
      </c>
      <c r="B35" s="215" t="s">
        <v>48</v>
      </c>
      <c r="C35" s="229">
        <v>3395.7</v>
      </c>
      <c r="D35" s="230">
        <v>3386.5666666666671</v>
      </c>
      <c r="E35" s="230">
        <v>3363.1333333333341</v>
      </c>
      <c r="F35" s="230">
        <v>3330.5666666666671</v>
      </c>
      <c r="G35" s="230">
        <v>3307.1333333333341</v>
      </c>
      <c r="H35" s="230">
        <v>3419.1333333333341</v>
      </c>
      <c r="I35" s="230">
        <v>3442.5666666666675</v>
      </c>
      <c r="J35" s="230">
        <v>3475.1333333333341</v>
      </c>
      <c r="K35" s="229">
        <v>3410</v>
      </c>
      <c r="L35" s="229">
        <v>3354</v>
      </c>
      <c r="M35" s="229">
        <v>1.77877</v>
      </c>
      <c r="N35" s="1"/>
      <c r="O35" s="1"/>
    </row>
    <row r="36" spans="1:15" ht="12.75" customHeight="1">
      <c r="A36" s="30">
        <v>26</v>
      </c>
      <c r="B36" s="215" t="s">
        <v>292</v>
      </c>
      <c r="C36" s="229">
        <v>2460.9</v>
      </c>
      <c r="D36" s="230">
        <v>2467.2999999999997</v>
      </c>
      <c r="E36" s="230">
        <v>2444.5999999999995</v>
      </c>
      <c r="F36" s="230">
        <v>2428.2999999999997</v>
      </c>
      <c r="G36" s="230">
        <v>2405.5999999999995</v>
      </c>
      <c r="H36" s="230">
        <v>2483.5999999999995</v>
      </c>
      <c r="I36" s="230">
        <v>2506.2999999999993</v>
      </c>
      <c r="J36" s="230">
        <v>2522.5999999999995</v>
      </c>
      <c r="K36" s="229">
        <v>2490</v>
      </c>
      <c r="L36" s="229">
        <v>2451</v>
      </c>
      <c r="M36" s="229">
        <v>0.18564</v>
      </c>
      <c r="N36" s="1"/>
      <c r="O36" s="1"/>
    </row>
    <row r="37" spans="1:15" ht="12.75" customHeight="1">
      <c r="A37" s="30">
        <v>27</v>
      </c>
      <c r="B37" s="215" t="s">
        <v>832</v>
      </c>
      <c r="C37" s="229">
        <v>13.65</v>
      </c>
      <c r="D37" s="230">
        <v>13.766666666666667</v>
      </c>
      <c r="E37" s="230">
        <v>13.483333333333334</v>
      </c>
      <c r="F37" s="230">
        <v>13.316666666666666</v>
      </c>
      <c r="G37" s="230">
        <v>13.033333333333333</v>
      </c>
      <c r="H37" s="230">
        <v>13.933333333333335</v>
      </c>
      <c r="I37" s="230">
        <v>14.21666666666667</v>
      </c>
      <c r="J37" s="230">
        <v>14.383333333333336</v>
      </c>
      <c r="K37" s="229">
        <v>14.05</v>
      </c>
      <c r="L37" s="229">
        <v>13.6</v>
      </c>
      <c r="M37" s="229">
        <v>71.214250000000007</v>
      </c>
      <c r="N37" s="1"/>
      <c r="O37" s="1"/>
    </row>
    <row r="38" spans="1:15" ht="12.75" customHeight="1">
      <c r="A38" s="30">
        <v>28</v>
      </c>
      <c r="B38" s="215" t="s">
        <v>50</v>
      </c>
      <c r="C38" s="229">
        <v>614.70000000000005</v>
      </c>
      <c r="D38" s="230">
        <v>615.16666666666663</v>
      </c>
      <c r="E38" s="230">
        <v>610.0333333333333</v>
      </c>
      <c r="F38" s="230">
        <v>605.36666666666667</v>
      </c>
      <c r="G38" s="230">
        <v>600.23333333333335</v>
      </c>
      <c r="H38" s="230">
        <v>619.83333333333326</v>
      </c>
      <c r="I38" s="230">
        <v>624.9666666666667</v>
      </c>
      <c r="J38" s="230">
        <v>629.63333333333321</v>
      </c>
      <c r="K38" s="229">
        <v>620.29999999999995</v>
      </c>
      <c r="L38" s="229">
        <v>610.5</v>
      </c>
      <c r="M38" s="229">
        <v>3.9415300000000002</v>
      </c>
      <c r="N38" s="1"/>
      <c r="O38" s="1"/>
    </row>
    <row r="39" spans="1:15" ht="12.75" customHeight="1">
      <c r="A39" s="30">
        <v>29</v>
      </c>
      <c r="B39" s="215" t="s">
        <v>293</v>
      </c>
      <c r="C39" s="229">
        <v>2187.8000000000002</v>
      </c>
      <c r="D39" s="230">
        <v>2191.1166666666668</v>
      </c>
      <c r="E39" s="230">
        <v>2167.2333333333336</v>
      </c>
      <c r="F39" s="230">
        <v>2146.666666666667</v>
      </c>
      <c r="G39" s="230">
        <v>2122.7833333333338</v>
      </c>
      <c r="H39" s="230">
        <v>2211.6833333333334</v>
      </c>
      <c r="I39" s="230">
        <v>2235.5666666666666</v>
      </c>
      <c r="J39" s="230">
        <v>2256.1333333333332</v>
      </c>
      <c r="K39" s="229">
        <v>2215</v>
      </c>
      <c r="L39" s="229">
        <v>2170.5500000000002</v>
      </c>
      <c r="M39" s="229">
        <v>1.09162</v>
      </c>
      <c r="N39" s="1"/>
      <c r="O39" s="1"/>
    </row>
    <row r="40" spans="1:15" ht="12.75" customHeight="1">
      <c r="A40" s="30">
        <v>30</v>
      </c>
      <c r="B40" s="215" t="s">
        <v>51</v>
      </c>
      <c r="C40" s="229">
        <v>439.05</v>
      </c>
      <c r="D40" s="230">
        <v>439.25</v>
      </c>
      <c r="E40" s="230">
        <v>436.85</v>
      </c>
      <c r="F40" s="230">
        <v>434.65000000000003</v>
      </c>
      <c r="G40" s="230">
        <v>432.25000000000006</v>
      </c>
      <c r="H40" s="230">
        <v>441.45</v>
      </c>
      <c r="I40" s="230">
        <v>443.84999999999997</v>
      </c>
      <c r="J40" s="230">
        <v>446.04999999999995</v>
      </c>
      <c r="K40" s="229">
        <v>441.65</v>
      </c>
      <c r="L40" s="229">
        <v>437.05</v>
      </c>
      <c r="M40" s="229">
        <v>33.91422</v>
      </c>
      <c r="N40" s="1"/>
      <c r="O40" s="1"/>
    </row>
    <row r="41" spans="1:15" ht="12.75" customHeight="1">
      <c r="A41" s="30">
        <v>31</v>
      </c>
      <c r="B41" s="215" t="s">
        <v>786</v>
      </c>
      <c r="C41" s="229">
        <v>1381.15</v>
      </c>
      <c r="D41" s="230">
        <v>1366.7333333333333</v>
      </c>
      <c r="E41" s="230">
        <v>1328.4666666666667</v>
      </c>
      <c r="F41" s="230">
        <v>1275.7833333333333</v>
      </c>
      <c r="G41" s="230">
        <v>1237.5166666666667</v>
      </c>
      <c r="H41" s="230">
        <v>1419.4166666666667</v>
      </c>
      <c r="I41" s="230">
        <v>1457.6833333333336</v>
      </c>
      <c r="J41" s="230">
        <v>1510.3666666666668</v>
      </c>
      <c r="K41" s="229">
        <v>1405</v>
      </c>
      <c r="L41" s="229">
        <v>1314.05</v>
      </c>
      <c r="M41" s="229">
        <v>8.5979500000000009</v>
      </c>
      <c r="N41" s="1"/>
      <c r="O41" s="1"/>
    </row>
    <row r="42" spans="1:15" ht="12.75" customHeight="1">
      <c r="A42" s="30">
        <v>32</v>
      </c>
      <c r="B42" s="215" t="s">
        <v>755</v>
      </c>
      <c r="C42" s="229">
        <v>1131.0999999999999</v>
      </c>
      <c r="D42" s="230">
        <v>1122.1499999999999</v>
      </c>
      <c r="E42" s="230">
        <v>1110.9499999999998</v>
      </c>
      <c r="F42" s="230">
        <v>1090.8</v>
      </c>
      <c r="G42" s="230">
        <v>1079.5999999999999</v>
      </c>
      <c r="H42" s="230">
        <v>1142.2999999999997</v>
      </c>
      <c r="I42" s="230">
        <v>1153.5</v>
      </c>
      <c r="J42" s="230">
        <v>1173.6499999999996</v>
      </c>
      <c r="K42" s="229">
        <v>1133.3499999999999</v>
      </c>
      <c r="L42" s="229">
        <v>1102</v>
      </c>
      <c r="M42" s="229">
        <v>2.0544099999999998</v>
      </c>
      <c r="N42" s="1"/>
      <c r="O42" s="1"/>
    </row>
    <row r="43" spans="1:15" ht="12.75" customHeight="1">
      <c r="A43" s="30">
        <v>33</v>
      </c>
      <c r="B43" s="215" t="s">
        <v>53</v>
      </c>
      <c r="C43" s="229">
        <v>4950.2</v>
      </c>
      <c r="D43" s="230">
        <v>4964.4833333333336</v>
      </c>
      <c r="E43" s="230">
        <v>4919.7666666666673</v>
      </c>
      <c r="F43" s="230">
        <v>4889.3333333333339</v>
      </c>
      <c r="G43" s="230">
        <v>4844.6166666666677</v>
      </c>
      <c r="H43" s="230">
        <v>4994.916666666667</v>
      </c>
      <c r="I43" s="230">
        <v>5039.6333333333341</v>
      </c>
      <c r="J43" s="230">
        <v>5070.0666666666666</v>
      </c>
      <c r="K43" s="229">
        <v>5009.2</v>
      </c>
      <c r="L43" s="229">
        <v>4934.05</v>
      </c>
      <c r="M43" s="229">
        <v>6.9835200000000004</v>
      </c>
      <c r="N43" s="1"/>
      <c r="O43" s="1"/>
    </row>
    <row r="44" spans="1:15" ht="12.75" customHeight="1">
      <c r="A44" s="30">
        <v>34</v>
      </c>
      <c r="B44" s="215" t="s">
        <v>54</v>
      </c>
      <c r="C44" s="229">
        <v>391.35</v>
      </c>
      <c r="D44" s="230">
        <v>392.8</v>
      </c>
      <c r="E44" s="230">
        <v>388.85</v>
      </c>
      <c r="F44" s="230">
        <v>386.35</v>
      </c>
      <c r="G44" s="230">
        <v>382.40000000000003</v>
      </c>
      <c r="H44" s="230">
        <v>395.3</v>
      </c>
      <c r="I44" s="230">
        <v>399.24999999999994</v>
      </c>
      <c r="J44" s="230">
        <v>401.75</v>
      </c>
      <c r="K44" s="229">
        <v>396.75</v>
      </c>
      <c r="L44" s="229">
        <v>390.3</v>
      </c>
      <c r="M44" s="229">
        <v>8.4279700000000002</v>
      </c>
      <c r="N44" s="1"/>
      <c r="O44" s="1"/>
    </row>
    <row r="45" spans="1:15" ht="12.75" customHeight="1">
      <c r="A45" s="30">
        <v>35</v>
      </c>
      <c r="B45" s="215" t="s">
        <v>806</v>
      </c>
      <c r="C45" s="229">
        <v>277.60000000000002</v>
      </c>
      <c r="D45" s="230">
        <v>276.3</v>
      </c>
      <c r="E45" s="230">
        <v>273.8</v>
      </c>
      <c r="F45" s="230">
        <v>270</v>
      </c>
      <c r="G45" s="230">
        <v>267.5</v>
      </c>
      <c r="H45" s="230">
        <v>280.10000000000002</v>
      </c>
      <c r="I45" s="230">
        <v>282.60000000000002</v>
      </c>
      <c r="J45" s="230">
        <v>286.40000000000003</v>
      </c>
      <c r="K45" s="229">
        <v>278.8</v>
      </c>
      <c r="L45" s="229">
        <v>272.5</v>
      </c>
      <c r="M45" s="229">
        <v>1.74814</v>
      </c>
      <c r="N45" s="1"/>
      <c r="O45" s="1"/>
    </row>
    <row r="46" spans="1:15" ht="12.75" customHeight="1">
      <c r="A46" s="30">
        <v>36</v>
      </c>
      <c r="B46" s="215" t="s">
        <v>294</v>
      </c>
      <c r="C46" s="229">
        <v>460.8</v>
      </c>
      <c r="D46" s="230">
        <v>459.43333333333339</v>
      </c>
      <c r="E46" s="230">
        <v>454.46666666666681</v>
      </c>
      <c r="F46" s="230">
        <v>448.13333333333344</v>
      </c>
      <c r="G46" s="230">
        <v>443.16666666666686</v>
      </c>
      <c r="H46" s="230">
        <v>465.76666666666677</v>
      </c>
      <c r="I46" s="230">
        <v>470.73333333333335</v>
      </c>
      <c r="J46" s="230">
        <v>477.06666666666672</v>
      </c>
      <c r="K46" s="229">
        <v>464.4</v>
      </c>
      <c r="L46" s="229">
        <v>453.1</v>
      </c>
      <c r="M46" s="229">
        <v>1.0621400000000001</v>
      </c>
      <c r="N46" s="1"/>
      <c r="O46" s="1"/>
    </row>
    <row r="47" spans="1:15" ht="12.75" customHeight="1">
      <c r="A47" s="30">
        <v>37</v>
      </c>
      <c r="B47" s="215" t="s">
        <v>55</v>
      </c>
      <c r="C47" s="229">
        <v>149.05000000000001</v>
      </c>
      <c r="D47" s="230">
        <v>148.43333333333334</v>
      </c>
      <c r="E47" s="230">
        <v>147.11666666666667</v>
      </c>
      <c r="F47" s="230">
        <v>145.18333333333334</v>
      </c>
      <c r="G47" s="230">
        <v>143.86666666666667</v>
      </c>
      <c r="H47" s="230">
        <v>150.36666666666667</v>
      </c>
      <c r="I47" s="230">
        <v>151.68333333333334</v>
      </c>
      <c r="J47" s="230">
        <v>153.61666666666667</v>
      </c>
      <c r="K47" s="229">
        <v>149.75</v>
      </c>
      <c r="L47" s="229">
        <v>146.5</v>
      </c>
      <c r="M47" s="229">
        <v>99.526690000000002</v>
      </c>
      <c r="N47" s="1"/>
      <c r="O47" s="1"/>
    </row>
    <row r="48" spans="1:15" ht="12.75" customHeight="1">
      <c r="A48" s="30">
        <v>38</v>
      </c>
      <c r="B48" s="215" t="s">
        <v>57</v>
      </c>
      <c r="C48" s="229">
        <v>3199.75</v>
      </c>
      <c r="D48" s="230">
        <v>3211.5666666666671</v>
      </c>
      <c r="E48" s="230">
        <v>3183.1833333333343</v>
      </c>
      <c r="F48" s="230">
        <v>3166.6166666666672</v>
      </c>
      <c r="G48" s="230">
        <v>3138.2333333333345</v>
      </c>
      <c r="H48" s="230">
        <v>3228.1333333333341</v>
      </c>
      <c r="I48" s="230">
        <v>3256.5166666666664</v>
      </c>
      <c r="J48" s="230">
        <v>3273.0833333333339</v>
      </c>
      <c r="K48" s="229">
        <v>3239.95</v>
      </c>
      <c r="L48" s="229">
        <v>3195</v>
      </c>
      <c r="M48" s="229">
        <v>4.9256500000000001</v>
      </c>
      <c r="N48" s="1"/>
      <c r="O48" s="1"/>
    </row>
    <row r="49" spans="1:15" ht="12.75" customHeight="1">
      <c r="A49" s="30">
        <v>39</v>
      </c>
      <c r="B49" s="215" t="s">
        <v>295</v>
      </c>
      <c r="C49" s="229">
        <v>262.8</v>
      </c>
      <c r="D49" s="230">
        <v>266.45</v>
      </c>
      <c r="E49" s="230">
        <v>257.34999999999997</v>
      </c>
      <c r="F49" s="230">
        <v>251.89999999999998</v>
      </c>
      <c r="G49" s="230">
        <v>242.79999999999995</v>
      </c>
      <c r="H49" s="230">
        <v>271.89999999999998</v>
      </c>
      <c r="I49" s="230">
        <v>281</v>
      </c>
      <c r="J49" s="230">
        <v>286.45</v>
      </c>
      <c r="K49" s="229">
        <v>275.55</v>
      </c>
      <c r="L49" s="229">
        <v>261</v>
      </c>
      <c r="M49" s="229">
        <v>4.9406100000000004</v>
      </c>
      <c r="N49" s="1"/>
      <c r="O49" s="1"/>
    </row>
    <row r="50" spans="1:15" ht="12.75" customHeight="1">
      <c r="A50" s="30">
        <v>40</v>
      </c>
      <c r="B50" s="215" t="s">
        <v>296</v>
      </c>
      <c r="C50" s="229">
        <v>3453.65</v>
      </c>
      <c r="D50" s="230">
        <v>3472.6333333333337</v>
      </c>
      <c r="E50" s="230">
        <v>3425.4666666666672</v>
      </c>
      <c r="F50" s="230">
        <v>3397.2833333333333</v>
      </c>
      <c r="G50" s="230">
        <v>3350.1166666666668</v>
      </c>
      <c r="H50" s="230">
        <v>3500.8166666666675</v>
      </c>
      <c r="I50" s="230">
        <v>3547.9833333333345</v>
      </c>
      <c r="J50" s="230">
        <v>3576.1666666666679</v>
      </c>
      <c r="K50" s="229">
        <v>3519.8</v>
      </c>
      <c r="L50" s="229">
        <v>3444.45</v>
      </c>
      <c r="M50" s="229">
        <v>6.7080000000000001E-2</v>
      </c>
      <c r="N50" s="1"/>
      <c r="O50" s="1"/>
    </row>
    <row r="51" spans="1:15" ht="12.75" customHeight="1">
      <c r="A51" s="30">
        <v>41</v>
      </c>
      <c r="B51" s="215" t="s">
        <v>297</v>
      </c>
      <c r="C51" s="229">
        <v>1884.85</v>
      </c>
      <c r="D51" s="230">
        <v>1878.25</v>
      </c>
      <c r="E51" s="230">
        <v>1861.6</v>
      </c>
      <c r="F51" s="230">
        <v>1838.35</v>
      </c>
      <c r="G51" s="230">
        <v>1821.6999999999998</v>
      </c>
      <c r="H51" s="230">
        <v>1901.5</v>
      </c>
      <c r="I51" s="230">
        <v>1918.15</v>
      </c>
      <c r="J51" s="230">
        <v>1941.4</v>
      </c>
      <c r="K51" s="229">
        <v>1894.9</v>
      </c>
      <c r="L51" s="229">
        <v>1855</v>
      </c>
      <c r="M51" s="229">
        <v>6.1228499999999997</v>
      </c>
      <c r="N51" s="1"/>
      <c r="O51" s="1"/>
    </row>
    <row r="52" spans="1:15" ht="12.75" customHeight="1">
      <c r="A52" s="30">
        <v>42</v>
      </c>
      <c r="B52" s="215" t="s">
        <v>298</v>
      </c>
      <c r="C52" s="229">
        <v>6778</v>
      </c>
      <c r="D52" s="230">
        <v>6788.3</v>
      </c>
      <c r="E52" s="230">
        <v>6744.1500000000005</v>
      </c>
      <c r="F52" s="230">
        <v>6710.3</v>
      </c>
      <c r="G52" s="230">
        <v>6666.1500000000005</v>
      </c>
      <c r="H52" s="230">
        <v>6822.1500000000005</v>
      </c>
      <c r="I52" s="230">
        <v>6866.3</v>
      </c>
      <c r="J52" s="230">
        <v>6900.1500000000005</v>
      </c>
      <c r="K52" s="229">
        <v>6832.45</v>
      </c>
      <c r="L52" s="229">
        <v>6754.45</v>
      </c>
      <c r="M52" s="229">
        <v>0.15565999999999999</v>
      </c>
      <c r="N52" s="1"/>
      <c r="O52" s="1"/>
    </row>
    <row r="53" spans="1:15" ht="12.75" customHeight="1">
      <c r="A53" s="30">
        <v>43</v>
      </c>
      <c r="B53" s="215" t="s">
        <v>60</v>
      </c>
      <c r="C53" s="229">
        <v>658.9</v>
      </c>
      <c r="D53" s="230">
        <v>660.43333333333328</v>
      </c>
      <c r="E53" s="230">
        <v>655.46666666666658</v>
      </c>
      <c r="F53" s="230">
        <v>652.0333333333333</v>
      </c>
      <c r="G53" s="230">
        <v>647.06666666666661</v>
      </c>
      <c r="H53" s="230">
        <v>663.86666666666656</v>
      </c>
      <c r="I53" s="230">
        <v>668.83333333333326</v>
      </c>
      <c r="J53" s="230">
        <v>672.26666666666654</v>
      </c>
      <c r="K53" s="229">
        <v>665.4</v>
      </c>
      <c r="L53" s="229">
        <v>657</v>
      </c>
      <c r="M53" s="229">
        <v>11.486610000000001</v>
      </c>
      <c r="N53" s="1"/>
      <c r="O53" s="1"/>
    </row>
    <row r="54" spans="1:15" ht="12.75" customHeight="1">
      <c r="A54" s="30">
        <v>44</v>
      </c>
      <c r="B54" s="215" t="s">
        <v>299</v>
      </c>
      <c r="C54" s="229">
        <v>385.55</v>
      </c>
      <c r="D54" s="230">
        <v>386.63333333333338</v>
      </c>
      <c r="E54" s="230">
        <v>382.66666666666674</v>
      </c>
      <c r="F54" s="230">
        <v>379.78333333333336</v>
      </c>
      <c r="G54" s="230">
        <v>375.81666666666672</v>
      </c>
      <c r="H54" s="230">
        <v>389.51666666666677</v>
      </c>
      <c r="I54" s="230">
        <v>393.48333333333335</v>
      </c>
      <c r="J54" s="230">
        <v>396.36666666666679</v>
      </c>
      <c r="K54" s="229">
        <v>390.6</v>
      </c>
      <c r="L54" s="229">
        <v>383.75</v>
      </c>
      <c r="M54" s="229">
        <v>3.1211600000000002</v>
      </c>
      <c r="N54" s="1"/>
      <c r="O54" s="1"/>
    </row>
    <row r="55" spans="1:15" ht="12.75" customHeight="1">
      <c r="A55" s="30">
        <v>45</v>
      </c>
      <c r="B55" s="215" t="s">
        <v>239</v>
      </c>
      <c r="C55" s="229">
        <v>3536.85</v>
      </c>
      <c r="D55" s="230">
        <v>3537.85</v>
      </c>
      <c r="E55" s="230">
        <v>3520.7</v>
      </c>
      <c r="F55" s="230">
        <v>3504.5499999999997</v>
      </c>
      <c r="G55" s="230">
        <v>3487.3999999999996</v>
      </c>
      <c r="H55" s="230">
        <v>3554</v>
      </c>
      <c r="I55" s="230">
        <v>3571.1500000000005</v>
      </c>
      <c r="J55" s="230">
        <v>3587.3</v>
      </c>
      <c r="K55" s="229">
        <v>3555</v>
      </c>
      <c r="L55" s="229">
        <v>3521.7</v>
      </c>
      <c r="M55" s="229">
        <v>1.8206199999999999</v>
      </c>
      <c r="N55" s="1"/>
      <c r="O55" s="1"/>
    </row>
    <row r="56" spans="1:15" ht="12.75" customHeight="1">
      <c r="A56" s="30">
        <v>46</v>
      </c>
      <c r="B56" s="215" t="s">
        <v>61</v>
      </c>
      <c r="C56" s="229">
        <v>950.85</v>
      </c>
      <c r="D56" s="230">
        <v>944.11666666666667</v>
      </c>
      <c r="E56" s="230">
        <v>934.33333333333337</v>
      </c>
      <c r="F56" s="230">
        <v>917.81666666666672</v>
      </c>
      <c r="G56" s="230">
        <v>908.03333333333342</v>
      </c>
      <c r="H56" s="230">
        <v>960.63333333333333</v>
      </c>
      <c r="I56" s="230">
        <v>970.41666666666663</v>
      </c>
      <c r="J56" s="230">
        <v>986.93333333333328</v>
      </c>
      <c r="K56" s="229">
        <v>953.9</v>
      </c>
      <c r="L56" s="229">
        <v>927.6</v>
      </c>
      <c r="M56" s="229">
        <v>145.20005</v>
      </c>
      <c r="N56" s="1"/>
      <c r="O56" s="1"/>
    </row>
    <row r="57" spans="1:15" ht="12" customHeight="1">
      <c r="A57" s="30">
        <v>47</v>
      </c>
      <c r="B57" s="215" t="s">
        <v>300</v>
      </c>
      <c r="C57" s="229">
        <v>2519.4499999999998</v>
      </c>
      <c r="D57" s="230">
        <v>2523.1333333333332</v>
      </c>
      <c r="E57" s="230">
        <v>2486.3166666666666</v>
      </c>
      <c r="F57" s="230">
        <v>2453.1833333333334</v>
      </c>
      <c r="G57" s="230">
        <v>2416.3666666666668</v>
      </c>
      <c r="H57" s="230">
        <v>2556.2666666666664</v>
      </c>
      <c r="I57" s="230">
        <v>2593.083333333333</v>
      </c>
      <c r="J57" s="230">
        <v>2626.2166666666662</v>
      </c>
      <c r="K57" s="229">
        <v>2559.9499999999998</v>
      </c>
      <c r="L57" s="229">
        <v>2490</v>
      </c>
      <c r="M57" s="229">
        <v>0.20161000000000001</v>
      </c>
      <c r="N57" s="1"/>
      <c r="O57" s="1"/>
    </row>
    <row r="58" spans="1:15" ht="12.75" customHeight="1">
      <c r="A58" s="30">
        <v>48</v>
      </c>
      <c r="B58" s="215" t="s">
        <v>867</v>
      </c>
      <c r="C58" s="229">
        <v>1510.5</v>
      </c>
      <c r="D58" s="230">
        <v>1515.1833333333334</v>
      </c>
      <c r="E58" s="230">
        <v>1500.3666666666668</v>
      </c>
      <c r="F58" s="230">
        <v>1490.2333333333333</v>
      </c>
      <c r="G58" s="230">
        <v>1475.4166666666667</v>
      </c>
      <c r="H58" s="230">
        <v>1525.3166666666668</v>
      </c>
      <c r="I58" s="230">
        <v>1540.1333333333334</v>
      </c>
      <c r="J58" s="230">
        <v>1550.2666666666669</v>
      </c>
      <c r="K58" s="229">
        <v>1530</v>
      </c>
      <c r="L58" s="229">
        <v>1505.05</v>
      </c>
      <c r="M58" s="229">
        <v>2.1174300000000001</v>
      </c>
      <c r="N58" s="1"/>
      <c r="O58" s="1"/>
    </row>
    <row r="59" spans="1:15" ht="12.75" customHeight="1">
      <c r="A59" s="30">
        <v>49</v>
      </c>
      <c r="B59" s="215" t="s">
        <v>301</v>
      </c>
      <c r="C59" s="229">
        <v>576.70000000000005</v>
      </c>
      <c r="D59" s="230">
        <v>577.41666666666663</v>
      </c>
      <c r="E59" s="230">
        <v>572.33333333333326</v>
      </c>
      <c r="F59" s="230">
        <v>567.96666666666658</v>
      </c>
      <c r="G59" s="230">
        <v>562.88333333333321</v>
      </c>
      <c r="H59" s="230">
        <v>581.7833333333333</v>
      </c>
      <c r="I59" s="230">
        <v>586.86666666666656</v>
      </c>
      <c r="J59" s="230">
        <v>591.23333333333335</v>
      </c>
      <c r="K59" s="229">
        <v>582.5</v>
      </c>
      <c r="L59" s="229">
        <v>573.04999999999995</v>
      </c>
      <c r="M59" s="229">
        <v>8.2694799999999997</v>
      </c>
      <c r="N59" s="1"/>
      <c r="O59" s="1"/>
    </row>
    <row r="60" spans="1:15" ht="12.75" customHeight="1">
      <c r="A60" s="30">
        <v>50</v>
      </c>
      <c r="B60" s="215" t="s">
        <v>62</v>
      </c>
      <c r="C60" s="229">
        <v>4710.05</v>
      </c>
      <c r="D60" s="230">
        <v>4698.666666666667</v>
      </c>
      <c r="E60" s="230">
        <v>4680.3833333333341</v>
      </c>
      <c r="F60" s="230">
        <v>4650.7166666666672</v>
      </c>
      <c r="G60" s="230">
        <v>4632.4333333333343</v>
      </c>
      <c r="H60" s="230">
        <v>4728.3333333333339</v>
      </c>
      <c r="I60" s="230">
        <v>4746.6166666666668</v>
      </c>
      <c r="J60" s="230">
        <v>4776.2833333333338</v>
      </c>
      <c r="K60" s="229">
        <v>4716.95</v>
      </c>
      <c r="L60" s="229">
        <v>4669</v>
      </c>
      <c r="M60" s="229">
        <v>2.3492500000000001</v>
      </c>
      <c r="N60" s="1"/>
      <c r="O60" s="1"/>
    </row>
    <row r="61" spans="1:15" ht="12.75" customHeight="1">
      <c r="A61" s="30">
        <v>51</v>
      </c>
      <c r="B61" s="215" t="s">
        <v>302</v>
      </c>
      <c r="C61" s="229">
        <v>1154.05</v>
      </c>
      <c r="D61" s="230">
        <v>1159.3999999999999</v>
      </c>
      <c r="E61" s="230">
        <v>1144.6499999999996</v>
      </c>
      <c r="F61" s="230">
        <v>1135.2499999999998</v>
      </c>
      <c r="G61" s="230">
        <v>1120.4999999999995</v>
      </c>
      <c r="H61" s="230">
        <v>1168.7999999999997</v>
      </c>
      <c r="I61" s="230">
        <v>1183.5500000000002</v>
      </c>
      <c r="J61" s="230">
        <v>1192.9499999999998</v>
      </c>
      <c r="K61" s="229">
        <v>1174.1500000000001</v>
      </c>
      <c r="L61" s="229">
        <v>1150</v>
      </c>
      <c r="M61" s="229">
        <v>0.39913999999999999</v>
      </c>
      <c r="N61" s="1"/>
      <c r="O61" s="1"/>
    </row>
    <row r="62" spans="1:15" ht="12.75" customHeight="1">
      <c r="A62" s="30">
        <v>52</v>
      </c>
      <c r="B62" s="215" t="s">
        <v>65</v>
      </c>
      <c r="C62" s="229">
        <v>7043.2</v>
      </c>
      <c r="D62" s="230">
        <v>7049.2833333333328</v>
      </c>
      <c r="E62" s="230">
        <v>7006.9666666666653</v>
      </c>
      <c r="F62" s="230">
        <v>6970.7333333333327</v>
      </c>
      <c r="G62" s="230">
        <v>6928.4166666666652</v>
      </c>
      <c r="H62" s="230">
        <v>7085.5166666666655</v>
      </c>
      <c r="I62" s="230">
        <v>7127.833333333333</v>
      </c>
      <c r="J62" s="230">
        <v>7164.0666666666657</v>
      </c>
      <c r="K62" s="229">
        <v>7091.6</v>
      </c>
      <c r="L62" s="229">
        <v>7013.05</v>
      </c>
      <c r="M62" s="229">
        <v>5.7716200000000004</v>
      </c>
      <c r="N62" s="1"/>
      <c r="O62" s="1"/>
    </row>
    <row r="63" spans="1:15" ht="12.75" customHeight="1">
      <c r="A63" s="30">
        <v>53</v>
      </c>
      <c r="B63" s="215" t="s">
        <v>64</v>
      </c>
      <c r="C63" s="229">
        <v>1458.9</v>
      </c>
      <c r="D63" s="230">
        <v>1461.5333333333335</v>
      </c>
      <c r="E63" s="230">
        <v>1453.5666666666671</v>
      </c>
      <c r="F63" s="230">
        <v>1448.2333333333336</v>
      </c>
      <c r="G63" s="230">
        <v>1440.2666666666671</v>
      </c>
      <c r="H63" s="230">
        <v>1466.866666666667</v>
      </c>
      <c r="I63" s="230">
        <v>1474.8333333333337</v>
      </c>
      <c r="J63" s="230">
        <v>1480.166666666667</v>
      </c>
      <c r="K63" s="229">
        <v>1469.5</v>
      </c>
      <c r="L63" s="229">
        <v>1456.2</v>
      </c>
      <c r="M63" s="229">
        <v>8.2992899999999992</v>
      </c>
      <c r="N63" s="1"/>
      <c r="O63" s="1"/>
    </row>
    <row r="64" spans="1:15" ht="12.75" customHeight="1">
      <c r="A64" s="30">
        <v>54</v>
      </c>
      <c r="B64" s="215" t="s">
        <v>240</v>
      </c>
      <c r="C64" s="229">
        <v>6919.85</v>
      </c>
      <c r="D64" s="230">
        <v>6958</v>
      </c>
      <c r="E64" s="230">
        <v>6861.85</v>
      </c>
      <c r="F64" s="230">
        <v>6803.85</v>
      </c>
      <c r="G64" s="230">
        <v>6707.7000000000007</v>
      </c>
      <c r="H64" s="230">
        <v>7016</v>
      </c>
      <c r="I64" s="230">
        <v>7112.15</v>
      </c>
      <c r="J64" s="230">
        <v>7170.15</v>
      </c>
      <c r="K64" s="229">
        <v>7054.15</v>
      </c>
      <c r="L64" s="229">
        <v>6900</v>
      </c>
      <c r="M64" s="229">
        <v>0.26562000000000002</v>
      </c>
      <c r="N64" s="1"/>
      <c r="O64" s="1"/>
    </row>
    <row r="65" spans="1:15" ht="12.75" customHeight="1">
      <c r="A65" s="30">
        <v>55</v>
      </c>
      <c r="B65" s="215" t="s">
        <v>303</v>
      </c>
      <c r="C65" s="229">
        <v>2170.65</v>
      </c>
      <c r="D65" s="230">
        <v>2167.0833333333335</v>
      </c>
      <c r="E65" s="230">
        <v>2150.3666666666668</v>
      </c>
      <c r="F65" s="230">
        <v>2130.0833333333335</v>
      </c>
      <c r="G65" s="230">
        <v>2113.3666666666668</v>
      </c>
      <c r="H65" s="230">
        <v>2187.3666666666668</v>
      </c>
      <c r="I65" s="230">
        <v>2204.083333333333</v>
      </c>
      <c r="J65" s="230">
        <v>2224.3666666666668</v>
      </c>
      <c r="K65" s="229">
        <v>2183.8000000000002</v>
      </c>
      <c r="L65" s="229">
        <v>2146.8000000000002</v>
      </c>
      <c r="M65" s="229">
        <v>0.51344999999999996</v>
      </c>
      <c r="N65" s="1"/>
      <c r="O65" s="1"/>
    </row>
    <row r="66" spans="1:15" ht="12.75" customHeight="1">
      <c r="A66" s="30">
        <v>56</v>
      </c>
      <c r="B66" s="215" t="s">
        <v>66</v>
      </c>
      <c r="C66" s="229">
        <v>2279.25</v>
      </c>
      <c r="D66" s="230">
        <v>2276.5499999999997</v>
      </c>
      <c r="E66" s="230">
        <v>2263.0999999999995</v>
      </c>
      <c r="F66" s="230">
        <v>2246.9499999999998</v>
      </c>
      <c r="G66" s="230">
        <v>2233.4999999999995</v>
      </c>
      <c r="H66" s="230">
        <v>2292.6999999999994</v>
      </c>
      <c r="I66" s="230">
        <v>2306.1499999999992</v>
      </c>
      <c r="J66" s="230">
        <v>2322.2999999999993</v>
      </c>
      <c r="K66" s="229">
        <v>2290</v>
      </c>
      <c r="L66" s="229">
        <v>2260.4</v>
      </c>
      <c r="M66" s="229">
        <v>1.95366</v>
      </c>
      <c r="N66" s="1"/>
      <c r="O66" s="1"/>
    </row>
    <row r="67" spans="1:15" ht="12.75" customHeight="1">
      <c r="A67" s="30">
        <v>57</v>
      </c>
      <c r="B67" s="215" t="s">
        <v>304</v>
      </c>
      <c r="C67" s="229">
        <v>390.85</v>
      </c>
      <c r="D67" s="230">
        <v>392</v>
      </c>
      <c r="E67" s="230">
        <v>388.3</v>
      </c>
      <c r="F67" s="230">
        <v>385.75</v>
      </c>
      <c r="G67" s="230">
        <v>382.05</v>
      </c>
      <c r="H67" s="230">
        <v>394.55</v>
      </c>
      <c r="I67" s="230">
        <v>398.25000000000006</v>
      </c>
      <c r="J67" s="230">
        <v>400.8</v>
      </c>
      <c r="K67" s="229">
        <v>395.7</v>
      </c>
      <c r="L67" s="229">
        <v>389.45</v>
      </c>
      <c r="M67" s="229">
        <v>5.5172800000000004</v>
      </c>
      <c r="N67" s="1"/>
      <c r="O67" s="1"/>
    </row>
    <row r="68" spans="1:15" ht="12.75" customHeight="1">
      <c r="A68" s="30">
        <v>58</v>
      </c>
      <c r="B68" s="215" t="s">
        <v>67</v>
      </c>
      <c r="C68" s="229">
        <v>263.5</v>
      </c>
      <c r="D68" s="230">
        <v>264.3</v>
      </c>
      <c r="E68" s="230">
        <v>261.20000000000005</v>
      </c>
      <c r="F68" s="230">
        <v>258.90000000000003</v>
      </c>
      <c r="G68" s="230">
        <v>255.80000000000007</v>
      </c>
      <c r="H68" s="230">
        <v>266.60000000000002</v>
      </c>
      <c r="I68" s="230">
        <v>269.70000000000005</v>
      </c>
      <c r="J68" s="230">
        <v>272</v>
      </c>
      <c r="K68" s="229">
        <v>267.39999999999998</v>
      </c>
      <c r="L68" s="229">
        <v>262</v>
      </c>
      <c r="M68" s="229">
        <v>33.455489999999998</v>
      </c>
      <c r="N68" s="1"/>
      <c r="O68" s="1"/>
    </row>
    <row r="69" spans="1:15" ht="12.75" customHeight="1">
      <c r="A69" s="30">
        <v>59</v>
      </c>
      <c r="B69" s="215" t="s">
        <v>68</v>
      </c>
      <c r="C69" s="229">
        <v>185.65</v>
      </c>
      <c r="D69" s="230">
        <v>186.30000000000004</v>
      </c>
      <c r="E69" s="230">
        <v>184.80000000000007</v>
      </c>
      <c r="F69" s="230">
        <v>183.95000000000002</v>
      </c>
      <c r="G69" s="230">
        <v>182.45000000000005</v>
      </c>
      <c r="H69" s="230">
        <v>187.15000000000009</v>
      </c>
      <c r="I69" s="230">
        <v>188.65000000000003</v>
      </c>
      <c r="J69" s="230">
        <v>189.50000000000011</v>
      </c>
      <c r="K69" s="229">
        <v>187.8</v>
      </c>
      <c r="L69" s="229">
        <v>185.45</v>
      </c>
      <c r="M69" s="229">
        <v>62.133980000000001</v>
      </c>
      <c r="N69" s="1"/>
      <c r="O69" s="1"/>
    </row>
    <row r="70" spans="1:15" ht="12.75" customHeight="1">
      <c r="A70" s="30">
        <v>60</v>
      </c>
      <c r="B70" s="215" t="s">
        <v>241</v>
      </c>
      <c r="C70" s="229">
        <v>74.25</v>
      </c>
      <c r="D70" s="230">
        <v>74.55</v>
      </c>
      <c r="E70" s="230">
        <v>73.8</v>
      </c>
      <c r="F70" s="230">
        <v>73.349999999999994</v>
      </c>
      <c r="G70" s="230">
        <v>72.599999999999994</v>
      </c>
      <c r="H70" s="230">
        <v>75</v>
      </c>
      <c r="I70" s="230">
        <v>75.75</v>
      </c>
      <c r="J70" s="230">
        <v>76.2</v>
      </c>
      <c r="K70" s="229">
        <v>75.3</v>
      </c>
      <c r="L70" s="229">
        <v>74.099999999999994</v>
      </c>
      <c r="M70" s="229">
        <v>38.87735</v>
      </c>
      <c r="N70" s="1"/>
      <c r="O70" s="1"/>
    </row>
    <row r="71" spans="1:15" ht="12.75" customHeight="1">
      <c r="A71" s="30">
        <v>61</v>
      </c>
      <c r="B71" s="215" t="s">
        <v>305</v>
      </c>
      <c r="C71" s="229">
        <v>30.65</v>
      </c>
      <c r="D71" s="230">
        <v>30.966666666666669</v>
      </c>
      <c r="E71" s="230">
        <v>30.183333333333337</v>
      </c>
      <c r="F71" s="230">
        <v>29.716666666666669</v>
      </c>
      <c r="G71" s="230">
        <v>28.933333333333337</v>
      </c>
      <c r="H71" s="230">
        <v>31.433333333333337</v>
      </c>
      <c r="I71" s="230">
        <v>32.216666666666669</v>
      </c>
      <c r="J71" s="230">
        <v>32.683333333333337</v>
      </c>
      <c r="K71" s="229">
        <v>31.75</v>
      </c>
      <c r="L71" s="229">
        <v>30.5</v>
      </c>
      <c r="M71" s="229">
        <v>155.23942</v>
      </c>
      <c r="N71" s="1"/>
      <c r="O71" s="1"/>
    </row>
    <row r="72" spans="1:15" ht="12.75" customHeight="1">
      <c r="A72" s="30">
        <v>62</v>
      </c>
      <c r="B72" s="215" t="s">
        <v>69</v>
      </c>
      <c r="C72" s="229">
        <v>1576.7</v>
      </c>
      <c r="D72" s="230">
        <v>1572.7833333333335</v>
      </c>
      <c r="E72" s="230">
        <v>1563.616666666667</v>
      </c>
      <c r="F72" s="230">
        <v>1550.5333333333335</v>
      </c>
      <c r="G72" s="230">
        <v>1541.366666666667</v>
      </c>
      <c r="H72" s="230">
        <v>1585.866666666667</v>
      </c>
      <c r="I72" s="230">
        <v>1595.0333333333335</v>
      </c>
      <c r="J72" s="230">
        <v>1608.116666666667</v>
      </c>
      <c r="K72" s="229">
        <v>1581.95</v>
      </c>
      <c r="L72" s="229">
        <v>1559.7</v>
      </c>
      <c r="M72" s="229">
        <v>1.1017399999999999</v>
      </c>
      <c r="N72" s="1"/>
      <c r="O72" s="1"/>
    </row>
    <row r="73" spans="1:15" ht="12.75" customHeight="1">
      <c r="A73" s="30">
        <v>63</v>
      </c>
      <c r="B73" s="215" t="s">
        <v>306</v>
      </c>
      <c r="C73" s="229">
        <v>4412.3</v>
      </c>
      <c r="D73" s="230">
        <v>4384.0666666666666</v>
      </c>
      <c r="E73" s="230">
        <v>4338.2333333333336</v>
      </c>
      <c r="F73" s="230">
        <v>4264.166666666667</v>
      </c>
      <c r="G73" s="230">
        <v>4218.3333333333339</v>
      </c>
      <c r="H73" s="230">
        <v>4458.1333333333332</v>
      </c>
      <c r="I73" s="230">
        <v>4503.9666666666672</v>
      </c>
      <c r="J73" s="230">
        <v>4578.0333333333328</v>
      </c>
      <c r="K73" s="229">
        <v>4429.8999999999996</v>
      </c>
      <c r="L73" s="229">
        <v>4310</v>
      </c>
      <c r="M73" s="229">
        <v>0.18376000000000001</v>
      </c>
      <c r="N73" s="1"/>
      <c r="O73" s="1"/>
    </row>
    <row r="74" spans="1:15" ht="12.75" customHeight="1">
      <c r="A74" s="30">
        <v>64</v>
      </c>
      <c r="B74" s="215" t="s">
        <v>72</v>
      </c>
      <c r="C74" s="229">
        <v>650.1</v>
      </c>
      <c r="D74" s="230">
        <v>650.86666666666667</v>
      </c>
      <c r="E74" s="230">
        <v>645.73333333333335</v>
      </c>
      <c r="F74" s="230">
        <v>641.36666666666667</v>
      </c>
      <c r="G74" s="230">
        <v>636.23333333333335</v>
      </c>
      <c r="H74" s="230">
        <v>655.23333333333335</v>
      </c>
      <c r="I74" s="230">
        <v>660.36666666666679</v>
      </c>
      <c r="J74" s="230">
        <v>664.73333333333335</v>
      </c>
      <c r="K74" s="229">
        <v>656</v>
      </c>
      <c r="L74" s="229">
        <v>646.5</v>
      </c>
      <c r="M74" s="229">
        <v>5.0947399999999998</v>
      </c>
      <c r="N74" s="1"/>
      <c r="O74" s="1"/>
    </row>
    <row r="75" spans="1:15" ht="12.75" customHeight="1">
      <c r="A75" s="30">
        <v>65</v>
      </c>
      <c r="B75" s="215" t="s">
        <v>307</v>
      </c>
      <c r="C75" s="229">
        <v>1147.8</v>
      </c>
      <c r="D75" s="230">
        <v>1145.3500000000001</v>
      </c>
      <c r="E75" s="230">
        <v>1126.2000000000003</v>
      </c>
      <c r="F75" s="230">
        <v>1104.6000000000001</v>
      </c>
      <c r="G75" s="230">
        <v>1085.4500000000003</v>
      </c>
      <c r="H75" s="230">
        <v>1166.9500000000003</v>
      </c>
      <c r="I75" s="230">
        <v>1186.1000000000004</v>
      </c>
      <c r="J75" s="230">
        <v>1207.7000000000003</v>
      </c>
      <c r="K75" s="229">
        <v>1164.5</v>
      </c>
      <c r="L75" s="229">
        <v>1123.75</v>
      </c>
      <c r="M75" s="229">
        <v>10.197480000000001</v>
      </c>
      <c r="N75" s="1"/>
      <c r="O75" s="1"/>
    </row>
    <row r="76" spans="1:15" ht="12.75" customHeight="1">
      <c r="A76" s="30">
        <v>66</v>
      </c>
      <c r="B76" s="215" t="s">
        <v>71</v>
      </c>
      <c r="C76" s="229">
        <v>115.65</v>
      </c>
      <c r="D76" s="230">
        <v>115.88333333333333</v>
      </c>
      <c r="E76" s="230">
        <v>113.11666666666665</v>
      </c>
      <c r="F76" s="230">
        <v>110.58333333333331</v>
      </c>
      <c r="G76" s="230">
        <v>107.81666666666663</v>
      </c>
      <c r="H76" s="230">
        <v>118.41666666666666</v>
      </c>
      <c r="I76" s="230">
        <v>121.18333333333334</v>
      </c>
      <c r="J76" s="230">
        <v>123.71666666666667</v>
      </c>
      <c r="K76" s="229">
        <v>118.65</v>
      </c>
      <c r="L76" s="229">
        <v>113.35</v>
      </c>
      <c r="M76" s="229">
        <v>352.14281</v>
      </c>
      <c r="N76" s="1"/>
      <c r="O76" s="1"/>
    </row>
    <row r="77" spans="1:15" ht="12.75" customHeight="1">
      <c r="A77" s="30">
        <v>67</v>
      </c>
      <c r="B77" s="215" t="s">
        <v>73</v>
      </c>
      <c r="C77" s="229">
        <v>798.35</v>
      </c>
      <c r="D77" s="230">
        <v>798.43333333333339</v>
      </c>
      <c r="E77" s="230">
        <v>792.31666666666683</v>
      </c>
      <c r="F77" s="230">
        <v>786.28333333333342</v>
      </c>
      <c r="G77" s="230">
        <v>780.16666666666686</v>
      </c>
      <c r="H77" s="230">
        <v>804.46666666666681</v>
      </c>
      <c r="I77" s="230">
        <v>810.58333333333337</v>
      </c>
      <c r="J77" s="230">
        <v>816.61666666666679</v>
      </c>
      <c r="K77" s="229">
        <v>804.55</v>
      </c>
      <c r="L77" s="229">
        <v>792.4</v>
      </c>
      <c r="M77" s="229">
        <v>17.08483</v>
      </c>
      <c r="N77" s="1"/>
      <c r="O77" s="1"/>
    </row>
    <row r="78" spans="1:15" ht="12.75" customHeight="1">
      <c r="A78" s="30">
        <v>68</v>
      </c>
      <c r="B78" s="215" t="s">
        <v>76</v>
      </c>
      <c r="C78" s="229">
        <v>85.6</v>
      </c>
      <c r="D78" s="230">
        <v>84.983333333333334</v>
      </c>
      <c r="E78" s="230">
        <v>83.966666666666669</v>
      </c>
      <c r="F78" s="230">
        <v>82.333333333333329</v>
      </c>
      <c r="G78" s="230">
        <v>81.316666666666663</v>
      </c>
      <c r="H78" s="230">
        <v>86.616666666666674</v>
      </c>
      <c r="I78" s="230">
        <v>87.633333333333354</v>
      </c>
      <c r="J78" s="230">
        <v>89.26666666666668</v>
      </c>
      <c r="K78" s="229">
        <v>86</v>
      </c>
      <c r="L78" s="229">
        <v>83.35</v>
      </c>
      <c r="M78" s="229">
        <v>277.99817000000002</v>
      </c>
      <c r="N78" s="1"/>
      <c r="O78" s="1"/>
    </row>
    <row r="79" spans="1:15" ht="12.75" customHeight="1">
      <c r="A79" s="30">
        <v>69</v>
      </c>
      <c r="B79" s="215" t="s">
        <v>80</v>
      </c>
      <c r="C79" s="229">
        <v>356.8</v>
      </c>
      <c r="D79" s="230">
        <v>357.93333333333334</v>
      </c>
      <c r="E79" s="230">
        <v>353.86666666666667</v>
      </c>
      <c r="F79" s="230">
        <v>350.93333333333334</v>
      </c>
      <c r="G79" s="230">
        <v>346.86666666666667</v>
      </c>
      <c r="H79" s="230">
        <v>360.86666666666667</v>
      </c>
      <c r="I79" s="230">
        <v>364.93333333333339</v>
      </c>
      <c r="J79" s="230">
        <v>367.86666666666667</v>
      </c>
      <c r="K79" s="229">
        <v>362</v>
      </c>
      <c r="L79" s="229">
        <v>355</v>
      </c>
      <c r="M79" s="229">
        <v>29.290679999999998</v>
      </c>
      <c r="N79" s="1"/>
      <c r="O79" s="1"/>
    </row>
    <row r="80" spans="1:15" ht="12.75" customHeight="1">
      <c r="A80" s="30">
        <v>70</v>
      </c>
      <c r="B80" s="215" t="s">
        <v>846</v>
      </c>
      <c r="C80" s="229">
        <v>9867.7000000000007</v>
      </c>
      <c r="D80" s="230">
        <v>9852.65</v>
      </c>
      <c r="E80" s="230">
        <v>9815.0499999999993</v>
      </c>
      <c r="F80" s="230">
        <v>9762.4</v>
      </c>
      <c r="G80" s="230">
        <v>9724.7999999999993</v>
      </c>
      <c r="H80" s="230">
        <v>9905.2999999999993</v>
      </c>
      <c r="I80" s="230">
        <v>9942.9000000000015</v>
      </c>
      <c r="J80" s="230">
        <v>9995.5499999999993</v>
      </c>
      <c r="K80" s="229">
        <v>9890.25</v>
      </c>
      <c r="L80" s="229">
        <v>9800</v>
      </c>
      <c r="M80" s="229">
        <v>8.0700000000000008E-3</v>
      </c>
      <c r="N80" s="1"/>
      <c r="O80" s="1"/>
    </row>
    <row r="81" spans="1:15" ht="12.75" customHeight="1">
      <c r="A81" s="30">
        <v>71</v>
      </c>
      <c r="B81" s="215" t="s">
        <v>75</v>
      </c>
      <c r="C81" s="229">
        <v>834.5</v>
      </c>
      <c r="D81" s="230">
        <v>836</v>
      </c>
      <c r="E81" s="230">
        <v>830.65</v>
      </c>
      <c r="F81" s="230">
        <v>826.8</v>
      </c>
      <c r="G81" s="230">
        <v>821.44999999999993</v>
      </c>
      <c r="H81" s="230">
        <v>839.85</v>
      </c>
      <c r="I81" s="230">
        <v>845.19999999999993</v>
      </c>
      <c r="J81" s="230">
        <v>849.05000000000007</v>
      </c>
      <c r="K81" s="229">
        <v>841.35</v>
      </c>
      <c r="L81" s="229">
        <v>832.15</v>
      </c>
      <c r="M81" s="229">
        <v>52.980530000000002</v>
      </c>
      <c r="N81" s="1"/>
      <c r="O81" s="1"/>
    </row>
    <row r="82" spans="1:15" ht="12.75" customHeight="1">
      <c r="A82" s="30">
        <v>72</v>
      </c>
      <c r="B82" s="215" t="s">
        <v>77</v>
      </c>
      <c r="C82" s="229">
        <v>241.4</v>
      </c>
      <c r="D82" s="230">
        <v>242.1</v>
      </c>
      <c r="E82" s="230">
        <v>239.79999999999998</v>
      </c>
      <c r="F82" s="230">
        <v>238.2</v>
      </c>
      <c r="G82" s="230">
        <v>235.89999999999998</v>
      </c>
      <c r="H82" s="230">
        <v>243.7</v>
      </c>
      <c r="I82" s="230">
        <v>246</v>
      </c>
      <c r="J82" s="230">
        <v>247.6</v>
      </c>
      <c r="K82" s="229">
        <v>244.4</v>
      </c>
      <c r="L82" s="229">
        <v>240.5</v>
      </c>
      <c r="M82" s="229">
        <v>29.656110000000002</v>
      </c>
      <c r="N82" s="1"/>
      <c r="O82" s="1"/>
    </row>
    <row r="83" spans="1:15" ht="12.75" customHeight="1">
      <c r="A83" s="30">
        <v>73</v>
      </c>
      <c r="B83" s="215" t="s">
        <v>308</v>
      </c>
      <c r="C83" s="229">
        <v>1177.45</v>
      </c>
      <c r="D83" s="230">
        <v>1177.0333333333335</v>
      </c>
      <c r="E83" s="230">
        <v>1162.366666666667</v>
      </c>
      <c r="F83" s="230">
        <v>1147.2833333333335</v>
      </c>
      <c r="G83" s="230">
        <v>1132.616666666667</v>
      </c>
      <c r="H83" s="230">
        <v>1192.116666666667</v>
      </c>
      <c r="I83" s="230">
        <v>1206.7833333333335</v>
      </c>
      <c r="J83" s="230">
        <v>1221.866666666667</v>
      </c>
      <c r="K83" s="229">
        <v>1191.7</v>
      </c>
      <c r="L83" s="229">
        <v>1161.95</v>
      </c>
      <c r="M83" s="229">
        <v>2.9506399999999999</v>
      </c>
      <c r="N83" s="1"/>
      <c r="O83" s="1"/>
    </row>
    <row r="84" spans="1:15" ht="12.75" customHeight="1">
      <c r="A84" s="30">
        <v>74</v>
      </c>
      <c r="B84" s="215" t="s">
        <v>309</v>
      </c>
      <c r="C84" s="229">
        <v>346.45</v>
      </c>
      <c r="D84" s="230">
        <v>348.40000000000003</v>
      </c>
      <c r="E84" s="230">
        <v>342.80000000000007</v>
      </c>
      <c r="F84" s="230">
        <v>339.15000000000003</v>
      </c>
      <c r="G84" s="230">
        <v>333.55000000000007</v>
      </c>
      <c r="H84" s="230">
        <v>352.05000000000007</v>
      </c>
      <c r="I84" s="230">
        <v>357.65000000000009</v>
      </c>
      <c r="J84" s="230">
        <v>361.30000000000007</v>
      </c>
      <c r="K84" s="229">
        <v>354</v>
      </c>
      <c r="L84" s="229">
        <v>344.75</v>
      </c>
      <c r="M84" s="229">
        <v>19.32526</v>
      </c>
      <c r="N84" s="1"/>
      <c r="O84" s="1"/>
    </row>
    <row r="85" spans="1:15" ht="12.75" customHeight="1">
      <c r="A85" s="30">
        <v>75</v>
      </c>
      <c r="B85" s="215" t="s">
        <v>310</v>
      </c>
      <c r="C85" s="229">
        <v>6277.6</v>
      </c>
      <c r="D85" s="230">
        <v>6263.4833333333336</v>
      </c>
      <c r="E85" s="230">
        <v>6226.9666666666672</v>
      </c>
      <c r="F85" s="230">
        <v>6176.3333333333339</v>
      </c>
      <c r="G85" s="230">
        <v>6139.8166666666675</v>
      </c>
      <c r="H85" s="230">
        <v>6314.1166666666668</v>
      </c>
      <c r="I85" s="230">
        <v>6350.6333333333332</v>
      </c>
      <c r="J85" s="230">
        <v>6401.2666666666664</v>
      </c>
      <c r="K85" s="229">
        <v>6300</v>
      </c>
      <c r="L85" s="229">
        <v>6212.85</v>
      </c>
      <c r="M85" s="229">
        <v>6.5689999999999998E-2</v>
      </c>
      <c r="N85" s="1"/>
      <c r="O85" s="1"/>
    </row>
    <row r="86" spans="1:15" ht="12.75" customHeight="1">
      <c r="A86" s="30">
        <v>76</v>
      </c>
      <c r="B86" s="215" t="s">
        <v>311</v>
      </c>
      <c r="C86" s="229">
        <v>1441.3</v>
      </c>
      <c r="D86" s="230">
        <v>1439.0166666666667</v>
      </c>
      <c r="E86" s="230">
        <v>1429.2833333333333</v>
      </c>
      <c r="F86" s="230">
        <v>1417.2666666666667</v>
      </c>
      <c r="G86" s="230">
        <v>1407.5333333333333</v>
      </c>
      <c r="H86" s="230">
        <v>1451.0333333333333</v>
      </c>
      <c r="I86" s="230">
        <v>1460.7666666666664</v>
      </c>
      <c r="J86" s="230">
        <v>1472.7833333333333</v>
      </c>
      <c r="K86" s="229">
        <v>1448.75</v>
      </c>
      <c r="L86" s="229">
        <v>1427</v>
      </c>
      <c r="M86" s="229">
        <v>0.60067000000000004</v>
      </c>
      <c r="N86" s="1"/>
      <c r="O86" s="1"/>
    </row>
    <row r="87" spans="1:15" ht="12.75" customHeight="1">
      <c r="A87" s="30">
        <v>77</v>
      </c>
      <c r="B87" s="215" t="s">
        <v>242</v>
      </c>
      <c r="C87" s="229">
        <v>938.55</v>
      </c>
      <c r="D87" s="230">
        <v>948.85</v>
      </c>
      <c r="E87" s="230">
        <v>925.7</v>
      </c>
      <c r="F87" s="230">
        <v>912.85</v>
      </c>
      <c r="G87" s="230">
        <v>889.7</v>
      </c>
      <c r="H87" s="230">
        <v>961.7</v>
      </c>
      <c r="I87" s="230">
        <v>984.84999999999991</v>
      </c>
      <c r="J87" s="230">
        <v>997.7</v>
      </c>
      <c r="K87" s="229">
        <v>972</v>
      </c>
      <c r="L87" s="229">
        <v>936</v>
      </c>
      <c r="M87" s="229">
        <v>0.26998</v>
      </c>
      <c r="N87" s="1"/>
      <c r="O87" s="1"/>
    </row>
    <row r="88" spans="1:15" ht="12.75" customHeight="1">
      <c r="A88" s="30">
        <v>78</v>
      </c>
      <c r="B88" s="215" t="s">
        <v>807</v>
      </c>
      <c r="C88" s="229">
        <v>539.70000000000005</v>
      </c>
      <c r="D88" s="230">
        <v>541.86666666666667</v>
      </c>
      <c r="E88" s="230">
        <v>534.73333333333335</v>
      </c>
      <c r="F88" s="230">
        <v>529.76666666666665</v>
      </c>
      <c r="G88" s="230">
        <v>522.63333333333333</v>
      </c>
      <c r="H88" s="230">
        <v>546.83333333333337</v>
      </c>
      <c r="I88" s="230">
        <v>553.96666666666681</v>
      </c>
      <c r="J88" s="230">
        <v>558.93333333333339</v>
      </c>
      <c r="K88" s="229">
        <v>549</v>
      </c>
      <c r="L88" s="229">
        <v>536.9</v>
      </c>
      <c r="M88" s="229">
        <v>2.2852399999999999</v>
      </c>
      <c r="N88" s="1"/>
      <c r="O88" s="1"/>
    </row>
    <row r="89" spans="1:15" ht="12.75" customHeight="1">
      <c r="A89" s="30">
        <v>79</v>
      </c>
      <c r="B89" s="215" t="s">
        <v>78</v>
      </c>
      <c r="C89" s="229">
        <v>18872.650000000001</v>
      </c>
      <c r="D89" s="230">
        <v>18858.383333333335</v>
      </c>
      <c r="E89" s="230">
        <v>18746.76666666667</v>
      </c>
      <c r="F89" s="230">
        <v>18620.883333333335</v>
      </c>
      <c r="G89" s="230">
        <v>18509.26666666667</v>
      </c>
      <c r="H89" s="230">
        <v>18984.26666666667</v>
      </c>
      <c r="I89" s="230">
        <v>19095.883333333331</v>
      </c>
      <c r="J89" s="230">
        <v>19221.76666666667</v>
      </c>
      <c r="K89" s="229">
        <v>18970</v>
      </c>
      <c r="L89" s="229">
        <v>18732.5</v>
      </c>
      <c r="M89" s="229">
        <v>0.20032</v>
      </c>
      <c r="N89" s="1"/>
      <c r="O89" s="1"/>
    </row>
    <row r="90" spans="1:15" ht="12.75" customHeight="1">
      <c r="A90" s="30">
        <v>80</v>
      </c>
      <c r="B90" s="215" t="s">
        <v>312</v>
      </c>
      <c r="C90" s="229">
        <v>570.70000000000005</v>
      </c>
      <c r="D90" s="230">
        <v>568.36666666666667</v>
      </c>
      <c r="E90" s="230">
        <v>562.5333333333333</v>
      </c>
      <c r="F90" s="230">
        <v>554.36666666666667</v>
      </c>
      <c r="G90" s="230">
        <v>548.5333333333333</v>
      </c>
      <c r="H90" s="230">
        <v>576.5333333333333</v>
      </c>
      <c r="I90" s="230">
        <v>582.36666666666656</v>
      </c>
      <c r="J90" s="230">
        <v>590.5333333333333</v>
      </c>
      <c r="K90" s="229">
        <v>574.20000000000005</v>
      </c>
      <c r="L90" s="229">
        <v>560.20000000000005</v>
      </c>
      <c r="M90" s="229">
        <v>1.07321</v>
      </c>
      <c r="N90" s="1"/>
      <c r="O90" s="1"/>
    </row>
    <row r="91" spans="1:15" ht="12.75" customHeight="1">
      <c r="A91" s="30">
        <v>81</v>
      </c>
      <c r="B91" s="215" t="s">
        <v>808</v>
      </c>
      <c r="C91" s="229">
        <v>19.55</v>
      </c>
      <c r="D91" s="230">
        <v>19.883333333333336</v>
      </c>
      <c r="E91" s="230">
        <v>19.216666666666672</v>
      </c>
      <c r="F91" s="230">
        <v>18.883333333333336</v>
      </c>
      <c r="G91" s="230">
        <v>18.216666666666672</v>
      </c>
      <c r="H91" s="230">
        <v>20.216666666666672</v>
      </c>
      <c r="I91" s="230">
        <v>20.883333333333336</v>
      </c>
      <c r="J91" s="230">
        <v>21.216666666666672</v>
      </c>
      <c r="K91" s="229">
        <v>20.55</v>
      </c>
      <c r="L91" s="229">
        <v>19.55</v>
      </c>
      <c r="M91" s="229">
        <v>1031.7106900000001</v>
      </c>
      <c r="N91" s="1"/>
      <c r="O91" s="1"/>
    </row>
    <row r="92" spans="1:15" ht="12.75" customHeight="1">
      <c r="A92" s="30">
        <v>82</v>
      </c>
      <c r="B92" s="215" t="s">
        <v>81</v>
      </c>
      <c r="C92" s="229">
        <v>4682.6000000000004</v>
      </c>
      <c r="D92" s="230">
        <v>4684.05</v>
      </c>
      <c r="E92" s="230">
        <v>4655.6000000000004</v>
      </c>
      <c r="F92" s="230">
        <v>4628.6000000000004</v>
      </c>
      <c r="G92" s="230">
        <v>4600.1500000000005</v>
      </c>
      <c r="H92" s="230">
        <v>4711.05</v>
      </c>
      <c r="I92" s="230">
        <v>4739.4999999999991</v>
      </c>
      <c r="J92" s="230">
        <v>4766.5</v>
      </c>
      <c r="K92" s="229">
        <v>4712.5</v>
      </c>
      <c r="L92" s="229">
        <v>4657.05</v>
      </c>
      <c r="M92" s="229">
        <v>3.4955799999999999</v>
      </c>
      <c r="N92" s="1"/>
      <c r="O92" s="1"/>
    </row>
    <row r="93" spans="1:15" ht="12.75" customHeight="1">
      <c r="A93" s="30">
        <v>83</v>
      </c>
      <c r="B93" s="215" t="s">
        <v>809</v>
      </c>
      <c r="C93" s="229">
        <v>1109.05</v>
      </c>
      <c r="D93" s="230">
        <v>1110.3666666666668</v>
      </c>
      <c r="E93" s="230">
        <v>1098.7333333333336</v>
      </c>
      <c r="F93" s="230">
        <v>1088.4166666666667</v>
      </c>
      <c r="G93" s="230">
        <v>1076.7833333333335</v>
      </c>
      <c r="H93" s="230">
        <v>1120.6833333333336</v>
      </c>
      <c r="I93" s="230">
        <v>1132.3166666666668</v>
      </c>
      <c r="J93" s="230">
        <v>1142.6333333333337</v>
      </c>
      <c r="K93" s="229">
        <v>1122</v>
      </c>
      <c r="L93" s="229">
        <v>1100.05</v>
      </c>
      <c r="M93" s="229">
        <v>2.1446399999999999</v>
      </c>
      <c r="N93" s="1"/>
      <c r="O93" s="1"/>
    </row>
    <row r="94" spans="1:15" ht="12.75" customHeight="1">
      <c r="A94" s="30">
        <v>84</v>
      </c>
      <c r="B94" s="215" t="s">
        <v>313</v>
      </c>
      <c r="C94" s="229">
        <v>637.29999999999995</v>
      </c>
      <c r="D94" s="230">
        <v>642.15</v>
      </c>
      <c r="E94" s="230">
        <v>631.25</v>
      </c>
      <c r="F94" s="230">
        <v>625.20000000000005</v>
      </c>
      <c r="G94" s="230">
        <v>614.30000000000007</v>
      </c>
      <c r="H94" s="230">
        <v>648.19999999999993</v>
      </c>
      <c r="I94" s="230">
        <v>659.0999999999998</v>
      </c>
      <c r="J94" s="230">
        <v>665.14999999999986</v>
      </c>
      <c r="K94" s="229">
        <v>653.04999999999995</v>
      </c>
      <c r="L94" s="229">
        <v>636.1</v>
      </c>
      <c r="M94" s="229">
        <v>1.44865</v>
      </c>
      <c r="N94" s="1"/>
      <c r="O94" s="1"/>
    </row>
    <row r="95" spans="1:15" ht="12.75" customHeight="1">
      <c r="A95" s="30">
        <v>85</v>
      </c>
      <c r="B95" s="215" t="s">
        <v>243</v>
      </c>
      <c r="C95" s="229">
        <v>70.75</v>
      </c>
      <c r="D95" s="230">
        <v>70.7</v>
      </c>
      <c r="E95" s="230">
        <v>70.150000000000006</v>
      </c>
      <c r="F95" s="230">
        <v>69.55</v>
      </c>
      <c r="G95" s="230">
        <v>69</v>
      </c>
      <c r="H95" s="230">
        <v>71.300000000000011</v>
      </c>
      <c r="I95" s="230">
        <v>71.849999999999994</v>
      </c>
      <c r="J95" s="230">
        <v>72.450000000000017</v>
      </c>
      <c r="K95" s="229">
        <v>71.25</v>
      </c>
      <c r="L95" s="229">
        <v>70.099999999999994</v>
      </c>
      <c r="M95" s="229">
        <v>27.656890000000001</v>
      </c>
      <c r="N95" s="1"/>
      <c r="O95" s="1"/>
    </row>
    <row r="96" spans="1:15" ht="12.75" customHeight="1">
      <c r="A96" s="30">
        <v>86</v>
      </c>
      <c r="B96" s="215" t="s">
        <v>768</v>
      </c>
      <c r="C96" s="229">
        <v>381.45</v>
      </c>
      <c r="D96" s="230">
        <v>380.76666666666671</v>
      </c>
      <c r="E96" s="230">
        <v>378.28333333333342</v>
      </c>
      <c r="F96" s="230">
        <v>375.11666666666673</v>
      </c>
      <c r="G96" s="230">
        <v>372.63333333333344</v>
      </c>
      <c r="H96" s="230">
        <v>383.93333333333339</v>
      </c>
      <c r="I96" s="230">
        <v>386.41666666666663</v>
      </c>
      <c r="J96" s="230">
        <v>389.58333333333337</v>
      </c>
      <c r="K96" s="229">
        <v>383.25</v>
      </c>
      <c r="L96" s="229">
        <v>377.6</v>
      </c>
      <c r="M96" s="229">
        <v>30.945409999999999</v>
      </c>
      <c r="N96" s="1"/>
      <c r="O96" s="1"/>
    </row>
    <row r="97" spans="1:15" ht="12.75" customHeight="1">
      <c r="A97" s="30">
        <v>87</v>
      </c>
      <c r="B97" s="215" t="s">
        <v>314</v>
      </c>
      <c r="C97" s="229">
        <v>3806.5</v>
      </c>
      <c r="D97" s="230">
        <v>3805.65</v>
      </c>
      <c r="E97" s="230">
        <v>3761.3</v>
      </c>
      <c r="F97" s="230">
        <v>3716.1</v>
      </c>
      <c r="G97" s="230">
        <v>3671.75</v>
      </c>
      <c r="H97" s="230">
        <v>3850.8500000000004</v>
      </c>
      <c r="I97" s="230">
        <v>3895.2</v>
      </c>
      <c r="J97" s="230">
        <v>3940.4000000000005</v>
      </c>
      <c r="K97" s="229">
        <v>3850</v>
      </c>
      <c r="L97" s="229">
        <v>3760.45</v>
      </c>
      <c r="M97" s="229">
        <v>0.19903000000000001</v>
      </c>
      <c r="N97" s="1"/>
      <c r="O97" s="1"/>
    </row>
    <row r="98" spans="1:15" ht="12.75" customHeight="1">
      <c r="A98" s="30">
        <v>88</v>
      </c>
      <c r="B98" s="215" t="s">
        <v>315</v>
      </c>
      <c r="C98" s="229">
        <v>274.55</v>
      </c>
      <c r="D98" s="230">
        <v>276.01666666666665</v>
      </c>
      <c r="E98" s="230">
        <v>272.0333333333333</v>
      </c>
      <c r="F98" s="230">
        <v>269.51666666666665</v>
      </c>
      <c r="G98" s="230">
        <v>265.5333333333333</v>
      </c>
      <c r="H98" s="230">
        <v>278.5333333333333</v>
      </c>
      <c r="I98" s="230">
        <v>282.51666666666665</v>
      </c>
      <c r="J98" s="230">
        <v>285.0333333333333</v>
      </c>
      <c r="K98" s="229">
        <v>280</v>
      </c>
      <c r="L98" s="229">
        <v>273.5</v>
      </c>
      <c r="M98" s="229">
        <v>2.6292</v>
      </c>
      <c r="N98" s="1"/>
      <c r="O98" s="1"/>
    </row>
    <row r="99" spans="1:15" ht="12.75" customHeight="1">
      <c r="A99" s="30">
        <v>89</v>
      </c>
      <c r="B99" s="215" t="s">
        <v>847</v>
      </c>
      <c r="C99" s="229">
        <v>318.39999999999998</v>
      </c>
      <c r="D99" s="230">
        <v>318.14999999999998</v>
      </c>
      <c r="E99" s="230">
        <v>315.84999999999997</v>
      </c>
      <c r="F99" s="230">
        <v>313.3</v>
      </c>
      <c r="G99" s="230">
        <v>311</v>
      </c>
      <c r="H99" s="230">
        <v>320.69999999999993</v>
      </c>
      <c r="I99" s="230">
        <v>322.99999999999989</v>
      </c>
      <c r="J99" s="230">
        <v>325.5499999999999</v>
      </c>
      <c r="K99" s="229">
        <v>320.45</v>
      </c>
      <c r="L99" s="229">
        <v>315.60000000000002</v>
      </c>
      <c r="M99" s="229">
        <v>6.0685099999999998</v>
      </c>
      <c r="N99" s="1"/>
      <c r="O99" s="1"/>
    </row>
    <row r="100" spans="1:15" ht="12.75" customHeight="1">
      <c r="A100" s="30">
        <v>90</v>
      </c>
      <c r="B100" s="215" t="s">
        <v>316</v>
      </c>
      <c r="C100" s="229">
        <v>713.85</v>
      </c>
      <c r="D100" s="230">
        <v>719.11666666666667</v>
      </c>
      <c r="E100" s="230">
        <v>706.73333333333335</v>
      </c>
      <c r="F100" s="230">
        <v>699.61666666666667</v>
      </c>
      <c r="G100" s="230">
        <v>687.23333333333335</v>
      </c>
      <c r="H100" s="230">
        <v>726.23333333333335</v>
      </c>
      <c r="I100" s="230">
        <v>738.61666666666679</v>
      </c>
      <c r="J100" s="230">
        <v>745.73333333333335</v>
      </c>
      <c r="K100" s="229">
        <v>731.5</v>
      </c>
      <c r="L100" s="229">
        <v>712</v>
      </c>
      <c r="M100" s="229">
        <v>4.9694700000000003</v>
      </c>
      <c r="N100" s="1"/>
      <c r="O100" s="1"/>
    </row>
    <row r="101" spans="1:15" ht="12.75" customHeight="1">
      <c r="A101" s="30">
        <v>91</v>
      </c>
      <c r="B101" s="215" t="s">
        <v>82</v>
      </c>
      <c r="C101" s="229">
        <v>312</v>
      </c>
      <c r="D101" s="230">
        <v>313.13333333333338</v>
      </c>
      <c r="E101" s="230">
        <v>310.41666666666674</v>
      </c>
      <c r="F101" s="230">
        <v>308.83333333333337</v>
      </c>
      <c r="G101" s="230">
        <v>306.11666666666673</v>
      </c>
      <c r="H101" s="230">
        <v>314.71666666666675</v>
      </c>
      <c r="I101" s="230">
        <v>317.43333333333334</v>
      </c>
      <c r="J101" s="230">
        <v>319.01666666666677</v>
      </c>
      <c r="K101" s="229">
        <v>315.85000000000002</v>
      </c>
      <c r="L101" s="229">
        <v>311.55</v>
      </c>
      <c r="M101" s="229">
        <v>43.978740000000002</v>
      </c>
      <c r="N101" s="1"/>
      <c r="O101" s="1"/>
    </row>
    <row r="102" spans="1:15" ht="12.75" customHeight="1">
      <c r="A102" s="30">
        <v>92</v>
      </c>
      <c r="B102" s="215" t="s">
        <v>317</v>
      </c>
      <c r="C102" s="229">
        <v>763.3</v>
      </c>
      <c r="D102" s="230">
        <v>764.08333333333337</v>
      </c>
      <c r="E102" s="230">
        <v>758.26666666666677</v>
      </c>
      <c r="F102" s="230">
        <v>753.23333333333335</v>
      </c>
      <c r="G102" s="230">
        <v>747.41666666666674</v>
      </c>
      <c r="H102" s="230">
        <v>769.11666666666679</v>
      </c>
      <c r="I102" s="230">
        <v>774.93333333333339</v>
      </c>
      <c r="J102" s="230">
        <v>779.96666666666681</v>
      </c>
      <c r="K102" s="229">
        <v>769.9</v>
      </c>
      <c r="L102" s="229">
        <v>759.05</v>
      </c>
      <c r="M102" s="229">
        <v>0.65449999999999997</v>
      </c>
      <c r="N102" s="1"/>
      <c r="O102" s="1"/>
    </row>
    <row r="103" spans="1:15" ht="12.75" customHeight="1">
      <c r="A103" s="30">
        <v>93</v>
      </c>
      <c r="B103" s="215" t="s">
        <v>318</v>
      </c>
      <c r="C103" s="229">
        <v>710.05</v>
      </c>
      <c r="D103" s="230">
        <v>709.9</v>
      </c>
      <c r="E103" s="230">
        <v>705.84999999999991</v>
      </c>
      <c r="F103" s="230">
        <v>701.65</v>
      </c>
      <c r="G103" s="230">
        <v>697.59999999999991</v>
      </c>
      <c r="H103" s="230">
        <v>714.09999999999991</v>
      </c>
      <c r="I103" s="230">
        <v>718.14999999999986</v>
      </c>
      <c r="J103" s="230">
        <v>722.34999999999991</v>
      </c>
      <c r="K103" s="229">
        <v>713.95</v>
      </c>
      <c r="L103" s="229">
        <v>705.7</v>
      </c>
      <c r="M103" s="229">
        <v>1.88076</v>
      </c>
      <c r="N103" s="1"/>
      <c r="O103" s="1"/>
    </row>
    <row r="104" spans="1:15" ht="12.75" customHeight="1">
      <c r="A104" s="30">
        <v>94</v>
      </c>
      <c r="B104" s="215" t="s">
        <v>319</v>
      </c>
      <c r="C104" s="229">
        <v>1166.7</v>
      </c>
      <c r="D104" s="230">
        <v>1170.3833333333334</v>
      </c>
      <c r="E104" s="230">
        <v>1156.3666666666668</v>
      </c>
      <c r="F104" s="230">
        <v>1146.0333333333333</v>
      </c>
      <c r="G104" s="230">
        <v>1132.0166666666667</v>
      </c>
      <c r="H104" s="230">
        <v>1180.7166666666669</v>
      </c>
      <c r="I104" s="230">
        <v>1194.7333333333338</v>
      </c>
      <c r="J104" s="230">
        <v>1205.0666666666671</v>
      </c>
      <c r="K104" s="229">
        <v>1184.4000000000001</v>
      </c>
      <c r="L104" s="229">
        <v>1160.05</v>
      </c>
      <c r="M104" s="229">
        <v>1.6143799999999999</v>
      </c>
      <c r="N104" s="1"/>
      <c r="O104" s="1"/>
    </row>
    <row r="105" spans="1:15" ht="12.75" customHeight="1">
      <c r="A105" s="30">
        <v>95</v>
      </c>
      <c r="B105" s="215" t="s">
        <v>244</v>
      </c>
      <c r="C105" s="229">
        <v>114.55</v>
      </c>
      <c r="D105" s="230">
        <v>114.88333333333333</v>
      </c>
      <c r="E105" s="230">
        <v>113.76666666666665</v>
      </c>
      <c r="F105" s="230">
        <v>112.98333333333332</v>
      </c>
      <c r="G105" s="230">
        <v>111.86666666666665</v>
      </c>
      <c r="H105" s="230">
        <v>115.66666666666666</v>
      </c>
      <c r="I105" s="230">
        <v>116.78333333333333</v>
      </c>
      <c r="J105" s="230">
        <v>117.56666666666666</v>
      </c>
      <c r="K105" s="229">
        <v>116</v>
      </c>
      <c r="L105" s="229">
        <v>114.1</v>
      </c>
      <c r="M105" s="229">
        <v>6.0226100000000002</v>
      </c>
      <c r="N105" s="1"/>
      <c r="O105" s="1"/>
    </row>
    <row r="106" spans="1:15" ht="12.75" customHeight="1">
      <c r="A106" s="30">
        <v>96</v>
      </c>
      <c r="B106" s="215" t="s">
        <v>320</v>
      </c>
      <c r="C106" s="229">
        <v>1927.2</v>
      </c>
      <c r="D106" s="230">
        <v>1930.3999999999999</v>
      </c>
      <c r="E106" s="230">
        <v>1916.7999999999997</v>
      </c>
      <c r="F106" s="230">
        <v>1906.3999999999999</v>
      </c>
      <c r="G106" s="230">
        <v>1892.7999999999997</v>
      </c>
      <c r="H106" s="230">
        <v>1940.7999999999997</v>
      </c>
      <c r="I106" s="230">
        <v>1954.3999999999996</v>
      </c>
      <c r="J106" s="230">
        <v>1964.7999999999997</v>
      </c>
      <c r="K106" s="229">
        <v>1944</v>
      </c>
      <c r="L106" s="229">
        <v>1920</v>
      </c>
      <c r="M106" s="229">
        <v>1.31453</v>
      </c>
      <c r="N106" s="1"/>
      <c r="O106" s="1"/>
    </row>
    <row r="107" spans="1:15" ht="12.75" customHeight="1">
      <c r="A107" s="30">
        <v>97</v>
      </c>
      <c r="B107" s="215" t="s">
        <v>321</v>
      </c>
      <c r="C107" s="229">
        <v>27.55</v>
      </c>
      <c r="D107" s="230">
        <v>27.650000000000002</v>
      </c>
      <c r="E107" s="230">
        <v>27.400000000000006</v>
      </c>
      <c r="F107" s="230">
        <v>27.250000000000004</v>
      </c>
      <c r="G107" s="230">
        <v>27.000000000000007</v>
      </c>
      <c r="H107" s="230">
        <v>27.800000000000004</v>
      </c>
      <c r="I107" s="230">
        <v>28.049999999999997</v>
      </c>
      <c r="J107" s="230">
        <v>28.200000000000003</v>
      </c>
      <c r="K107" s="229">
        <v>27.9</v>
      </c>
      <c r="L107" s="229">
        <v>27.5</v>
      </c>
      <c r="M107" s="229">
        <v>35.284379999999999</v>
      </c>
      <c r="N107" s="1"/>
      <c r="O107" s="1"/>
    </row>
    <row r="108" spans="1:15" ht="12.75" customHeight="1">
      <c r="A108" s="30">
        <v>98</v>
      </c>
      <c r="B108" s="215" t="s">
        <v>322</v>
      </c>
      <c r="C108" s="229">
        <v>1049.45</v>
      </c>
      <c r="D108" s="230">
        <v>1059.25</v>
      </c>
      <c r="E108" s="230">
        <v>1038.2</v>
      </c>
      <c r="F108" s="230">
        <v>1026.95</v>
      </c>
      <c r="G108" s="230">
        <v>1005.9000000000001</v>
      </c>
      <c r="H108" s="230">
        <v>1070.5</v>
      </c>
      <c r="I108" s="230">
        <v>1091.5500000000002</v>
      </c>
      <c r="J108" s="230">
        <v>1102.8</v>
      </c>
      <c r="K108" s="229">
        <v>1080.3</v>
      </c>
      <c r="L108" s="229">
        <v>1048</v>
      </c>
      <c r="M108" s="229">
        <v>5.0429500000000003</v>
      </c>
      <c r="N108" s="1"/>
      <c r="O108" s="1"/>
    </row>
    <row r="109" spans="1:15" ht="12.75" customHeight="1">
      <c r="A109" s="30">
        <v>99</v>
      </c>
      <c r="B109" s="215" t="s">
        <v>323</v>
      </c>
      <c r="C109" s="229">
        <v>570.25</v>
      </c>
      <c r="D109" s="230">
        <v>573.01666666666665</v>
      </c>
      <c r="E109" s="230">
        <v>566.23333333333335</v>
      </c>
      <c r="F109" s="230">
        <v>562.2166666666667</v>
      </c>
      <c r="G109" s="230">
        <v>555.43333333333339</v>
      </c>
      <c r="H109" s="230">
        <v>577.0333333333333</v>
      </c>
      <c r="I109" s="230">
        <v>583.81666666666661</v>
      </c>
      <c r="J109" s="230">
        <v>587.83333333333326</v>
      </c>
      <c r="K109" s="229">
        <v>579.79999999999995</v>
      </c>
      <c r="L109" s="229">
        <v>569</v>
      </c>
      <c r="M109" s="229">
        <v>0.58555000000000001</v>
      </c>
      <c r="N109" s="1"/>
      <c r="O109" s="1"/>
    </row>
    <row r="110" spans="1:15" ht="12.75" customHeight="1">
      <c r="A110" s="30">
        <v>100</v>
      </c>
      <c r="B110" s="215" t="s">
        <v>324</v>
      </c>
      <c r="C110" s="229">
        <v>794.15</v>
      </c>
      <c r="D110" s="230">
        <v>795.48333333333323</v>
      </c>
      <c r="E110" s="230">
        <v>790.51666666666642</v>
      </c>
      <c r="F110" s="230">
        <v>786.88333333333321</v>
      </c>
      <c r="G110" s="230">
        <v>781.9166666666664</v>
      </c>
      <c r="H110" s="230">
        <v>799.11666666666645</v>
      </c>
      <c r="I110" s="230">
        <v>804.08333333333337</v>
      </c>
      <c r="J110" s="230">
        <v>807.71666666666647</v>
      </c>
      <c r="K110" s="229">
        <v>800.45</v>
      </c>
      <c r="L110" s="229">
        <v>791.85</v>
      </c>
      <c r="M110" s="229">
        <v>0.57228999999999997</v>
      </c>
      <c r="N110" s="1"/>
      <c r="O110" s="1"/>
    </row>
    <row r="111" spans="1:15" ht="12.75" customHeight="1">
      <c r="A111" s="30">
        <v>101</v>
      </c>
      <c r="B111" s="215" t="s">
        <v>325</v>
      </c>
      <c r="C111" s="229">
        <v>7583.6</v>
      </c>
      <c r="D111" s="230">
        <v>7598.666666666667</v>
      </c>
      <c r="E111" s="230">
        <v>7506.8833333333341</v>
      </c>
      <c r="F111" s="230">
        <v>7430.166666666667</v>
      </c>
      <c r="G111" s="230">
        <v>7338.3833333333341</v>
      </c>
      <c r="H111" s="230">
        <v>7675.3833333333341</v>
      </c>
      <c r="I111" s="230">
        <v>7767.166666666667</v>
      </c>
      <c r="J111" s="230">
        <v>7843.8833333333341</v>
      </c>
      <c r="K111" s="229">
        <v>7690.45</v>
      </c>
      <c r="L111" s="229">
        <v>7521.95</v>
      </c>
      <c r="M111" s="229">
        <v>6.0580000000000002E-2</v>
      </c>
      <c r="N111" s="1"/>
      <c r="O111" s="1"/>
    </row>
    <row r="112" spans="1:15" ht="12.75" customHeight="1">
      <c r="A112" s="30">
        <v>102</v>
      </c>
      <c r="B112" s="215" t="s">
        <v>326</v>
      </c>
      <c r="C112" s="229">
        <v>437.05</v>
      </c>
      <c r="D112" s="230">
        <v>438.20000000000005</v>
      </c>
      <c r="E112" s="230">
        <v>432.05000000000007</v>
      </c>
      <c r="F112" s="230">
        <v>427.05</v>
      </c>
      <c r="G112" s="230">
        <v>420.90000000000003</v>
      </c>
      <c r="H112" s="230">
        <v>443.2000000000001</v>
      </c>
      <c r="I112" s="230">
        <v>449.35000000000008</v>
      </c>
      <c r="J112" s="230">
        <v>454.35000000000014</v>
      </c>
      <c r="K112" s="229">
        <v>444.35</v>
      </c>
      <c r="L112" s="229">
        <v>433.2</v>
      </c>
      <c r="M112" s="229">
        <v>1.0266299999999999</v>
      </c>
      <c r="N112" s="1"/>
      <c r="O112" s="1"/>
    </row>
    <row r="113" spans="1:15" ht="12.75" customHeight="1">
      <c r="A113" s="30">
        <v>103</v>
      </c>
      <c r="B113" s="215" t="s">
        <v>327</v>
      </c>
      <c r="C113" s="229">
        <v>281.55</v>
      </c>
      <c r="D113" s="230">
        <v>282.28333333333336</v>
      </c>
      <c r="E113" s="230">
        <v>279.9666666666667</v>
      </c>
      <c r="F113" s="230">
        <v>278.38333333333333</v>
      </c>
      <c r="G113" s="230">
        <v>276.06666666666666</v>
      </c>
      <c r="H113" s="230">
        <v>283.86666666666673</v>
      </c>
      <c r="I113" s="230">
        <v>286.18333333333345</v>
      </c>
      <c r="J113" s="230">
        <v>287.76666666666677</v>
      </c>
      <c r="K113" s="229">
        <v>284.60000000000002</v>
      </c>
      <c r="L113" s="229">
        <v>280.7</v>
      </c>
      <c r="M113" s="229">
        <v>9.5505099999999992</v>
      </c>
      <c r="N113" s="1"/>
      <c r="O113" s="1"/>
    </row>
    <row r="114" spans="1:15" ht="12.75" customHeight="1">
      <c r="A114" s="30">
        <v>104</v>
      </c>
      <c r="B114" s="215" t="s">
        <v>810</v>
      </c>
      <c r="C114" s="229">
        <v>460.05</v>
      </c>
      <c r="D114" s="230">
        <v>456.55</v>
      </c>
      <c r="E114" s="230">
        <v>450.55</v>
      </c>
      <c r="F114" s="230">
        <v>441.05</v>
      </c>
      <c r="G114" s="230">
        <v>435.05</v>
      </c>
      <c r="H114" s="230">
        <v>466.05</v>
      </c>
      <c r="I114" s="230">
        <v>472.05</v>
      </c>
      <c r="J114" s="230">
        <v>481.55</v>
      </c>
      <c r="K114" s="229">
        <v>462.55</v>
      </c>
      <c r="L114" s="229">
        <v>447.05</v>
      </c>
      <c r="M114" s="229">
        <v>1.2772600000000001</v>
      </c>
      <c r="N114" s="1"/>
      <c r="O114" s="1"/>
    </row>
    <row r="115" spans="1:15" ht="12.75" customHeight="1">
      <c r="A115" s="30">
        <v>105</v>
      </c>
      <c r="B115" s="215" t="s">
        <v>328</v>
      </c>
      <c r="C115" s="229">
        <v>817.75</v>
      </c>
      <c r="D115" s="230">
        <v>820.46666666666658</v>
      </c>
      <c r="E115" s="230">
        <v>801.58333333333314</v>
      </c>
      <c r="F115" s="230">
        <v>785.41666666666652</v>
      </c>
      <c r="G115" s="230">
        <v>766.53333333333308</v>
      </c>
      <c r="H115" s="230">
        <v>836.63333333333321</v>
      </c>
      <c r="I115" s="230">
        <v>855.51666666666665</v>
      </c>
      <c r="J115" s="230">
        <v>871.68333333333328</v>
      </c>
      <c r="K115" s="229">
        <v>839.35</v>
      </c>
      <c r="L115" s="229">
        <v>804.3</v>
      </c>
      <c r="M115" s="229">
        <v>0.50556000000000001</v>
      </c>
      <c r="N115" s="1"/>
      <c r="O115" s="1"/>
    </row>
    <row r="116" spans="1:15" ht="12.75" customHeight="1">
      <c r="A116" s="30">
        <v>106</v>
      </c>
      <c r="B116" s="215" t="s">
        <v>83</v>
      </c>
      <c r="C116" s="229">
        <v>1048.55</v>
      </c>
      <c r="D116" s="230">
        <v>1047.3666666666668</v>
      </c>
      <c r="E116" s="230">
        <v>1037.7333333333336</v>
      </c>
      <c r="F116" s="230">
        <v>1026.9166666666667</v>
      </c>
      <c r="G116" s="230">
        <v>1017.2833333333335</v>
      </c>
      <c r="H116" s="230">
        <v>1058.1833333333336</v>
      </c>
      <c r="I116" s="230">
        <v>1067.8166666666668</v>
      </c>
      <c r="J116" s="230">
        <v>1078.6333333333337</v>
      </c>
      <c r="K116" s="229">
        <v>1057</v>
      </c>
      <c r="L116" s="229">
        <v>1036.55</v>
      </c>
      <c r="M116" s="229">
        <v>10.64602</v>
      </c>
      <c r="N116" s="1"/>
      <c r="O116" s="1"/>
    </row>
    <row r="117" spans="1:15" ht="12.75" customHeight="1">
      <c r="A117" s="30">
        <v>107</v>
      </c>
      <c r="B117" s="215" t="s">
        <v>84</v>
      </c>
      <c r="C117" s="229">
        <v>974.8</v>
      </c>
      <c r="D117" s="230">
        <v>970.2833333333333</v>
      </c>
      <c r="E117" s="230">
        <v>963.66666666666663</v>
      </c>
      <c r="F117" s="230">
        <v>952.5333333333333</v>
      </c>
      <c r="G117" s="230">
        <v>945.91666666666663</v>
      </c>
      <c r="H117" s="230">
        <v>981.41666666666663</v>
      </c>
      <c r="I117" s="230">
        <v>988.03333333333342</v>
      </c>
      <c r="J117" s="230">
        <v>999.16666666666663</v>
      </c>
      <c r="K117" s="229">
        <v>976.9</v>
      </c>
      <c r="L117" s="229">
        <v>959.15</v>
      </c>
      <c r="M117" s="229">
        <v>14.697699999999999</v>
      </c>
      <c r="N117" s="1"/>
      <c r="O117" s="1"/>
    </row>
    <row r="118" spans="1:15" ht="12.75" customHeight="1">
      <c r="A118" s="30">
        <v>108</v>
      </c>
      <c r="B118" s="215" t="s">
        <v>91</v>
      </c>
      <c r="C118" s="229">
        <v>125.35</v>
      </c>
      <c r="D118" s="230">
        <v>125.11666666666667</v>
      </c>
      <c r="E118" s="230">
        <v>124.03333333333335</v>
      </c>
      <c r="F118" s="230">
        <v>122.71666666666667</v>
      </c>
      <c r="G118" s="230">
        <v>121.63333333333334</v>
      </c>
      <c r="H118" s="230">
        <v>126.43333333333335</v>
      </c>
      <c r="I118" s="230">
        <v>127.51666666666667</v>
      </c>
      <c r="J118" s="230">
        <v>128.83333333333337</v>
      </c>
      <c r="K118" s="229">
        <v>126.2</v>
      </c>
      <c r="L118" s="229">
        <v>123.8</v>
      </c>
      <c r="M118" s="229">
        <v>56.373089999999998</v>
      </c>
      <c r="N118" s="1"/>
      <c r="O118" s="1"/>
    </row>
    <row r="119" spans="1:15" ht="12.75" customHeight="1">
      <c r="A119" s="30">
        <v>109</v>
      </c>
      <c r="B119" s="215" t="s">
        <v>800</v>
      </c>
      <c r="C119" s="229">
        <v>1417.65</v>
      </c>
      <c r="D119" s="230">
        <v>1418.55</v>
      </c>
      <c r="E119" s="230">
        <v>1411.1</v>
      </c>
      <c r="F119" s="230">
        <v>1404.55</v>
      </c>
      <c r="G119" s="230">
        <v>1397.1</v>
      </c>
      <c r="H119" s="230">
        <v>1425.1</v>
      </c>
      <c r="I119" s="230">
        <v>1432.5500000000002</v>
      </c>
      <c r="J119" s="230">
        <v>1439.1</v>
      </c>
      <c r="K119" s="229">
        <v>1426</v>
      </c>
      <c r="L119" s="229">
        <v>1412</v>
      </c>
      <c r="M119" s="229">
        <v>1.11659</v>
      </c>
      <c r="N119" s="1"/>
      <c r="O119" s="1"/>
    </row>
    <row r="120" spans="1:15" ht="12.75" customHeight="1">
      <c r="A120" s="30">
        <v>110</v>
      </c>
      <c r="B120" s="215" t="s">
        <v>85</v>
      </c>
      <c r="C120" s="229">
        <v>229.7</v>
      </c>
      <c r="D120" s="230">
        <v>230.11666666666665</v>
      </c>
      <c r="E120" s="230">
        <v>229.0333333333333</v>
      </c>
      <c r="F120" s="230">
        <v>228.36666666666665</v>
      </c>
      <c r="G120" s="230">
        <v>227.2833333333333</v>
      </c>
      <c r="H120" s="230">
        <v>230.7833333333333</v>
      </c>
      <c r="I120" s="230">
        <v>231.86666666666662</v>
      </c>
      <c r="J120" s="230">
        <v>232.5333333333333</v>
      </c>
      <c r="K120" s="229">
        <v>231.2</v>
      </c>
      <c r="L120" s="229">
        <v>229.45</v>
      </c>
      <c r="M120" s="229">
        <v>198.07346999999999</v>
      </c>
      <c r="N120" s="1"/>
      <c r="O120" s="1"/>
    </row>
    <row r="121" spans="1:15" ht="12.75" customHeight="1">
      <c r="A121" s="30">
        <v>111</v>
      </c>
      <c r="B121" s="215" t="s">
        <v>329</v>
      </c>
      <c r="C121" s="229">
        <v>558.9</v>
      </c>
      <c r="D121" s="230">
        <v>543.70000000000005</v>
      </c>
      <c r="E121" s="230">
        <v>512.40000000000009</v>
      </c>
      <c r="F121" s="230">
        <v>465.90000000000003</v>
      </c>
      <c r="G121" s="230">
        <v>434.60000000000008</v>
      </c>
      <c r="H121" s="230">
        <v>590.20000000000005</v>
      </c>
      <c r="I121" s="230">
        <v>621.5</v>
      </c>
      <c r="J121" s="230">
        <v>668.00000000000011</v>
      </c>
      <c r="K121" s="229">
        <v>575</v>
      </c>
      <c r="L121" s="229">
        <v>497.2</v>
      </c>
      <c r="M121" s="229">
        <v>114.83865</v>
      </c>
      <c r="N121" s="1"/>
      <c r="O121" s="1"/>
    </row>
    <row r="122" spans="1:15" ht="12.75" customHeight="1">
      <c r="A122" s="30">
        <v>112</v>
      </c>
      <c r="B122" s="215" t="s">
        <v>87</v>
      </c>
      <c r="C122" s="229">
        <v>4592.45</v>
      </c>
      <c r="D122" s="230">
        <v>4596.1500000000005</v>
      </c>
      <c r="E122" s="230">
        <v>4558.3000000000011</v>
      </c>
      <c r="F122" s="230">
        <v>4524.1500000000005</v>
      </c>
      <c r="G122" s="230">
        <v>4486.3000000000011</v>
      </c>
      <c r="H122" s="230">
        <v>4630.3000000000011</v>
      </c>
      <c r="I122" s="230">
        <v>4668.1500000000015</v>
      </c>
      <c r="J122" s="230">
        <v>4702.3000000000011</v>
      </c>
      <c r="K122" s="229">
        <v>4634</v>
      </c>
      <c r="L122" s="229">
        <v>4562</v>
      </c>
      <c r="M122" s="229">
        <v>1.46482</v>
      </c>
      <c r="N122" s="1"/>
      <c r="O122" s="1"/>
    </row>
    <row r="123" spans="1:15" ht="12.75" customHeight="1">
      <c r="A123" s="30">
        <v>113</v>
      </c>
      <c r="B123" s="215" t="s">
        <v>88</v>
      </c>
      <c r="C123" s="229">
        <v>1607.5</v>
      </c>
      <c r="D123" s="230">
        <v>1610.6166666666668</v>
      </c>
      <c r="E123" s="230">
        <v>1597.2333333333336</v>
      </c>
      <c r="F123" s="230">
        <v>1586.9666666666667</v>
      </c>
      <c r="G123" s="230">
        <v>1573.5833333333335</v>
      </c>
      <c r="H123" s="230">
        <v>1620.8833333333337</v>
      </c>
      <c r="I123" s="230">
        <v>1634.2666666666669</v>
      </c>
      <c r="J123" s="230">
        <v>1644.5333333333338</v>
      </c>
      <c r="K123" s="229">
        <v>1624</v>
      </c>
      <c r="L123" s="229">
        <v>1600.35</v>
      </c>
      <c r="M123" s="229">
        <v>2.7749999999999999</v>
      </c>
      <c r="N123" s="1"/>
      <c r="O123" s="1"/>
    </row>
    <row r="124" spans="1:15" ht="12.75" customHeight="1">
      <c r="A124" s="30">
        <v>114</v>
      </c>
      <c r="B124" s="215" t="s">
        <v>330</v>
      </c>
      <c r="C124" s="229">
        <v>2195.75</v>
      </c>
      <c r="D124" s="230">
        <v>2195.9500000000003</v>
      </c>
      <c r="E124" s="230">
        <v>2184.9000000000005</v>
      </c>
      <c r="F124" s="230">
        <v>2174.0500000000002</v>
      </c>
      <c r="G124" s="230">
        <v>2163.0000000000005</v>
      </c>
      <c r="H124" s="230">
        <v>2206.8000000000006</v>
      </c>
      <c r="I124" s="230">
        <v>2217.8500000000008</v>
      </c>
      <c r="J124" s="230">
        <v>2228.7000000000007</v>
      </c>
      <c r="K124" s="229">
        <v>2207</v>
      </c>
      <c r="L124" s="229">
        <v>2185.1</v>
      </c>
      <c r="M124" s="229">
        <v>0.46911999999999998</v>
      </c>
      <c r="N124" s="1"/>
      <c r="O124" s="1"/>
    </row>
    <row r="125" spans="1:15" ht="12.75" customHeight="1">
      <c r="A125" s="30">
        <v>115</v>
      </c>
      <c r="B125" s="215" t="s">
        <v>89</v>
      </c>
      <c r="C125" s="229">
        <v>671.5</v>
      </c>
      <c r="D125" s="230">
        <v>671.86666666666667</v>
      </c>
      <c r="E125" s="230">
        <v>663.73333333333335</v>
      </c>
      <c r="F125" s="230">
        <v>655.9666666666667</v>
      </c>
      <c r="G125" s="230">
        <v>647.83333333333337</v>
      </c>
      <c r="H125" s="230">
        <v>679.63333333333333</v>
      </c>
      <c r="I125" s="230">
        <v>687.76666666666677</v>
      </c>
      <c r="J125" s="230">
        <v>695.5333333333333</v>
      </c>
      <c r="K125" s="229">
        <v>680</v>
      </c>
      <c r="L125" s="229">
        <v>664.1</v>
      </c>
      <c r="M125" s="229">
        <v>16.044149999999998</v>
      </c>
      <c r="N125" s="1"/>
      <c r="O125" s="1"/>
    </row>
    <row r="126" spans="1:15" ht="12.75" customHeight="1">
      <c r="A126" s="30">
        <v>116</v>
      </c>
      <c r="B126" s="215" t="s">
        <v>90</v>
      </c>
      <c r="C126" s="229">
        <v>960.3</v>
      </c>
      <c r="D126" s="230">
        <v>958.38333333333333</v>
      </c>
      <c r="E126" s="230">
        <v>948.76666666666665</v>
      </c>
      <c r="F126" s="230">
        <v>937.23333333333335</v>
      </c>
      <c r="G126" s="230">
        <v>927.61666666666667</v>
      </c>
      <c r="H126" s="230">
        <v>969.91666666666663</v>
      </c>
      <c r="I126" s="230">
        <v>979.53333333333319</v>
      </c>
      <c r="J126" s="230">
        <v>991.06666666666661</v>
      </c>
      <c r="K126" s="229">
        <v>968</v>
      </c>
      <c r="L126" s="229">
        <v>946.85</v>
      </c>
      <c r="M126" s="229">
        <v>2.76457</v>
      </c>
      <c r="N126" s="1"/>
      <c r="O126" s="1"/>
    </row>
    <row r="127" spans="1:15" ht="12.75" customHeight="1">
      <c r="A127" s="30">
        <v>117</v>
      </c>
      <c r="B127" s="215" t="s">
        <v>331</v>
      </c>
      <c r="C127" s="229">
        <v>1231.45</v>
      </c>
      <c r="D127" s="230">
        <v>1230.1166666666668</v>
      </c>
      <c r="E127" s="230">
        <v>1220.3333333333335</v>
      </c>
      <c r="F127" s="230">
        <v>1209.2166666666667</v>
      </c>
      <c r="G127" s="230">
        <v>1199.4333333333334</v>
      </c>
      <c r="H127" s="230">
        <v>1241.2333333333336</v>
      </c>
      <c r="I127" s="230">
        <v>1251.0166666666669</v>
      </c>
      <c r="J127" s="230">
        <v>1262.1333333333337</v>
      </c>
      <c r="K127" s="229">
        <v>1239.9000000000001</v>
      </c>
      <c r="L127" s="229">
        <v>1219</v>
      </c>
      <c r="M127" s="229">
        <v>1.21255</v>
      </c>
      <c r="N127" s="1"/>
      <c r="O127" s="1"/>
    </row>
    <row r="128" spans="1:15" ht="12.75" customHeight="1">
      <c r="A128" s="30">
        <v>118</v>
      </c>
      <c r="B128" s="215" t="s">
        <v>245</v>
      </c>
      <c r="C128" s="229">
        <v>279.60000000000002</v>
      </c>
      <c r="D128" s="230">
        <v>278.36666666666667</v>
      </c>
      <c r="E128" s="230">
        <v>273.73333333333335</v>
      </c>
      <c r="F128" s="230">
        <v>267.86666666666667</v>
      </c>
      <c r="G128" s="230">
        <v>263.23333333333335</v>
      </c>
      <c r="H128" s="230">
        <v>284.23333333333335</v>
      </c>
      <c r="I128" s="230">
        <v>288.86666666666667</v>
      </c>
      <c r="J128" s="230">
        <v>294.73333333333335</v>
      </c>
      <c r="K128" s="229">
        <v>283</v>
      </c>
      <c r="L128" s="229">
        <v>272.5</v>
      </c>
      <c r="M128" s="229">
        <v>34.528269999999999</v>
      </c>
      <c r="N128" s="1"/>
      <c r="O128" s="1"/>
    </row>
    <row r="129" spans="1:15" ht="12.75" customHeight="1">
      <c r="A129" s="30">
        <v>119</v>
      </c>
      <c r="B129" s="215" t="s">
        <v>92</v>
      </c>
      <c r="C129" s="229">
        <v>1773.8</v>
      </c>
      <c r="D129" s="230">
        <v>1772.3333333333333</v>
      </c>
      <c r="E129" s="230">
        <v>1756.4166666666665</v>
      </c>
      <c r="F129" s="230">
        <v>1739.0333333333333</v>
      </c>
      <c r="G129" s="230">
        <v>1723.1166666666666</v>
      </c>
      <c r="H129" s="230">
        <v>1789.7166666666665</v>
      </c>
      <c r="I129" s="230">
        <v>1805.633333333333</v>
      </c>
      <c r="J129" s="230">
        <v>1823.0166666666664</v>
      </c>
      <c r="K129" s="229">
        <v>1788.25</v>
      </c>
      <c r="L129" s="229">
        <v>1754.95</v>
      </c>
      <c r="M129" s="229">
        <v>7.5413199999999998</v>
      </c>
      <c r="N129" s="1"/>
      <c r="O129" s="1"/>
    </row>
    <row r="130" spans="1:15" ht="12.75" customHeight="1">
      <c r="A130" s="30">
        <v>120</v>
      </c>
      <c r="B130" s="215" t="s">
        <v>332</v>
      </c>
      <c r="C130" s="229">
        <v>1393.1</v>
      </c>
      <c r="D130" s="230">
        <v>1420.9333333333334</v>
      </c>
      <c r="E130" s="230">
        <v>1353.1666666666667</v>
      </c>
      <c r="F130" s="230">
        <v>1313.2333333333333</v>
      </c>
      <c r="G130" s="230">
        <v>1245.4666666666667</v>
      </c>
      <c r="H130" s="230">
        <v>1460.8666666666668</v>
      </c>
      <c r="I130" s="230">
        <v>1528.6333333333332</v>
      </c>
      <c r="J130" s="230">
        <v>1568.5666666666668</v>
      </c>
      <c r="K130" s="229">
        <v>1488.7</v>
      </c>
      <c r="L130" s="229">
        <v>1381</v>
      </c>
      <c r="M130" s="229">
        <v>17.503</v>
      </c>
      <c r="N130" s="1"/>
      <c r="O130" s="1"/>
    </row>
    <row r="131" spans="1:15" ht="12.75" customHeight="1">
      <c r="A131" s="30">
        <v>121</v>
      </c>
      <c r="B131" s="215" t="s">
        <v>334</v>
      </c>
      <c r="C131" s="229">
        <v>847</v>
      </c>
      <c r="D131" s="230">
        <v>849.70000000000016</v>
      </c>
      <c r="E131" s="230">
        <v>838.50000000000034</v>
      </c>
      <c r="F131" s="230">
        <v>830.00000000000023</v>
      </c>
      <c r="G131" s="230">
        <v>818.80000000000041</v>
      </c>
      <c r="H131" s="230">
        <v>858.20000000000027</v>
      </c>
      <c r="I131" s="230">
        <v>869.40000000000009</v>
      </c>
      <c r="J131" s="230">
        <v>877.9000000000002</v>
      </c>
      <c r="K131" s="229">
        <v>860.9</v>
      </c>
      <c r="L131" s="229">
        <v>841.2</v>
      </c>
      <c r="M131" s="229">
        <v>0.43908000000000003</v>
      </c>
      <c r="N131" s="1"/>
      <c r="O131" s="1"/>
    </row>
    <row r="132" spans="1:15" ht="12.75" customHeight="1">
      <c r="A132" s="30">
        <v>122</v>
      </c>
      <c r="B132" s="215" t="s">
        <v>97</v>
      </c>
      <c r="C132" s="229">
        <v>489.25</v>
      </c>
      <c r="D132" s="230">
        <v>490.8</v>
      </c>
      <c r="E132" s="230">
        <v>485.55</v>
      </c>
      <c r="F132" s="230">
        <v>481.85</v>
      </c>
      <c r="G132" s="230">
        <v>476.6</v>
      </c>
      <c r="H132" s="230">
        <v>494.5</v>
      </c>
      <c r="I132" s="230">
        <v>499.75</v>
      </c>
      <c r="J132" s="230">
        <v>503.45</v>
      </c>
      <c r="K132" s="229">
        <v>496.05</v>
      </c>
      <c r="L132" s="229">
        <v>487.1</v>
      </c>
      <c r="M132" s="229">
        <v>46.35248</v>
      </c>
      <c r="N132" s="1"/>
      <c r="O132" s="1"/>
    </row>
    <row r="133" spans="1:15" ht="12.75" customHeight="1">
      <c r="A133" s="30">
        <v>123</v>
      </c>
      <c r="B133" s="215" t="s">
        <v>93</v>
      </c>
      <c r="C133" s="229">
        <v>552.25</v>
      </c>
      <c r="D133" s="230">
        <v>555.6</v>
      </c>
      <c r="E133" s="230">
        <v>548.20000000000005</v>
      </c>
      <c r="F133" s="230">
        <v>544.15</v>
      </c>
      <c r="G133" s="230">
        <v>536.75</v>
      </c>
      <c r="H133" s="230">
        <v>559.65000000000009</v>
      </c>
      <c r="I133" s="230">
        <v>567.04999999999995</v>
      </c>
      <c r="J133" s="230">
        <v>571.10000000000014</v>
      </c>
      <c r="K133" s="229">
        <v>563</v>
      </c>
      <c r="L133" s="229">
        <v>551.54999999999995</v>
      </c>
      <c r="M133" s="229">
        <v>15.7013</v>
      </c>
      <c r="N133" s="1"/>
      <c r="O133" s="1"/>
    </row>
    <row r="134" spans="1:15" ht="12.75" customHeight="1">
      <c r="A134" s="30">
        <v>124</v>
      </c>
      <c r="B134" s="215" t="s">
        <v>246</v>
      </c>
      <c r="C134" s="229">
        <v>2139.65</v>
      </c>
      <c r="D134" s="230">
        <v>2143.7666666666669</v>
      </c>
      <c r="E134" s="230">
        <v>2129.2333333333336</v>
      </c>
      <c r="F134" s="230">
        <v>2118.8166666666666</v>
      </c>
      <c r="G134" s="230">
        <v>2104.2833333333333</v>
      </c>
      <c r="H134" s="230">
        <v>2154.1833333333338</v>
      </c>
      <c r="I134" s="230">
        <v>2168.7166666666676</v>
      </c>
      <c r="J134" s="230">
        <v>2179.1333333333341</v>
      </c>
      <c r="K134" s="229">
        <v>2158.3000000000002</v>
      </c>
      <c r="L134" s="229">
        <v>2133.35</v>
      </c>
      <c r="M134" s="229">
        <v>1.49803</v>
      </c>
      <c r="N134" s="1"/>
      <c r="O134" s="1"/>
    </row>
    <row r="135" spans="1:15" ht="12.75" customHeight="1">
      <c r="A135" s="30">
        <v>125</v>
      </c>
      <c r="B135" s="215" t="s">
        <v>848</v>
      </c>
      <c r="C135" s="229">
        <v>552.5</v>
      </c>
      <c r="D135" s="230">
        <v>555.56666666666672</v>
      </c>
      <c r="E135" s="230">
        <v>548.13333333333344</v>
      </c>
      <c r="F135" s="230">
        <v>543.76666666666677</v>
      </c>
      <c r="G135" s="230">
        <v>536.33333333333348</v>
      </c>
      <c r="H135" s="230">
        <v>559.93333333333339</v>
      </c>
      <c r="I135" s="230">
        <v>567.36666666666656</v>
      </c>
      <c r="J135" s="230">
        <v>571.73333333333335</v>
      </c>
      <c r="K135" s="229">
        <v>563</v>
      </c>
      <c r="L135" s="229">
        <v>551.20000000000005</v>
      </c>
      <c r="M135" s="229">
        <v>8.0202500000000008</v>
      </c>
      <c r="N135" s="1"/>
      <c r="O135" s="1"/>
    </row>
    <row r="136" spans="1:15" ht="12.75" customHeight="1">
      <c r="A136" s="30">
        <v>126</v>
      </c>
      <c r="B136" s="215" t="s">
        <v>94</v>
      </c>
      <c r="C136" s="229">
        <v>2111.75</v>
      </c>
      <c r="D136" s="230">
        <v>2110.5833333333335</v>
      </c>
      <c r="E136" s="230">
        <v>2096.166666666667</v>
      </c>
      <c r="F136" s="230">
        <v>2080.5833333333335</v>
      </c>
      <c r="G136" s="230">
        <v>2066.166666666667</v>
      </c>
      <c r="H136" s="230">
        <v>2126.166666666667</v>
      </c>
      <c r="I136" s="230">
        <v>2140.5833333333339</v>
      </c>
      <c r="J136" s="230">
        <v>2156.166666666667</v>
      </c>
      <c r="K136" s="229">
        <v>2125</v>
      </c>
      <c r="L136" s="229">
        <v>2095</v>
      </c>
      <c r="M136" s="229">
        <v>6.3800100000000004</v>
      </c>
      <c r="N136" s="1"/>
      <c r="O136" s="1"/>
    </row>
    <row r="137" spans="1:15" ht="12.75" customHeight="1">
      <c r="A137" s="30">
        <v>127</v>
      </c>
      <c r="B137" s="215" t="s">
        <v>841</v>
      </c>
      <c r="C137" s="229">
        <v>355.75</v>
      </c>
      <c r="D137" s="230">
        <v>357.18333333333334</v>
      </c>
      <c r="E137" s="230">
        <v>351.36666666666667</v>
      </c>
      <c r="F137" s="230">
        <v>346.98333333333335</v>
      </c>
      <c r="G137" s="230">
        <v>341.16666666666669</v>
      </c>
      <c r="H137" s="230">
        <v>361.56666666666666</v>
      </c>
      <c r="I137" s="230">
        <v>367.38333333333338</v>
      </c>
      <c r="J137" s="230">
        <v>371.76666666666665</v>
      </c>
      <c r="K137" s="229">
        <v>363</v>
      </c>
      <c r="L137" s="229">
        <v>352.8</v>
      </c>
      <c r="M137" s="229">
        <v>8.5261899999999997</v>
      </c>
      <c r="N137" s="1"/>
      <c r="O137" s="1"/>
    </row>
    <row r="138" spans="1:15" ht="12.75" customHeight="1">
      <c r="A138" s="30">
        <v>128</v>
      </c>
      <c r="B138" s="215" t="s">
        <v>335</v>
      </c>
      <c r="C138" s="229">
        <v>238.1</v>
      </c>
      <c r="D138" s="230">
        <v>239.93333333333331</v>
      </c>
      <c r="E138" s="230">
        <v>234.31666666666661</v>
      </c>
      <c r="F138" s="230">
        <v>230.5333333333333</v>
      </c>
      <c r="G138" s="230">
        <v>224.9166666666666</v>
      </c>
      <c r="H138" s="230">
        <v>243.71666666666661</v>
      </c>
      <c r="I138" s="230">
        <v>249.33333333333334</v>
      </c>
      <c r="J138" s="230">
        <v>253.11666666666662</v>
      </c>
      <c r="K138" s="229">
        <v>245.55</v>
      </c>
      <c r="L138" s="229">
        <v>236.15</v>
      </c>
      <c r="M138" s="229">
        <v>14.86675</v>
      </c>
      <c r="N138" s="1"/>
      <c r="O138" s="1"/>
    </row>
    <row r="139" spans="1:15" ht="12.75" customHeight="1">
      <c r="A139" s="30">
        <v>129</v>
      </c>
      <c r="B139" s="215" t="s">
        <v>811</v>
      </c>
      <c r="C139" s="229">
        <v>182.45</v>
      </c>
      <c r="D139" s="230">
        <v>183.65</v>
      </c>
      <c r="E139" s="230">
        <v>180.8</v>
      </c>
      <c r="F139" s="230">
        <v>179.15</v>
      </c>
      <c r="G139" s="230">
        <v>176.3</v>
      </c>
      <c r="H139" s="230">
        <v>185.3</v>
      </c>
      <c r="I139" s="230">
        <v>188.14999999999998</v>
      </c>
      <c r="J139" s="230">
        <v>189.8</v>
      </c>
      <c r="K139" s="229">
        <v>186.5</v>
      </c>
      <c r="L139" s="229">
        <v>182</v>
      </c>
      <c r="M139" s="229">
        <v>4.7889999999999997</v>
      </c>
      <c r="N139" s="1"/>
      <c r="O139" s="1"/>
    </row>
    <row r="140" spans="1:15" ht="12.75" customHeight="1">
      <c r="A140" s="30">
        <v>130</v>
      </c>
      <c r="B140" s="215" t="s">
        <v>247</v>
      </c>
      <c r="C140" s="229">
        <v>33.9</v>
      </c>
      <c r="D140" s="230">
        <v>34.06666666666667</v>
      </c>
      <c r="E140" s="230">
        <v>33.533333333333339</v>
      </c>
      <c r="F140" s="230">
        <v>33.166666666666671</v>
      </c>
      <c r="G140" s="230">
        <v>32.63333333333334</v>
      </c>
      <c r="H140" s="230">
        <v>34.433333333333337</v>
      </c>
      <c r="I140" s="230">
        <v>34.966666666666669</v>
      </c>
      <c r="J140" s="230">
        <v>35.333333333333336</v>
      </c>
      <c r="K140" s="229">
        <v>34.6</v>
      </c>
      <c r="L140" s="229">
        <v>33.700000000000003</v>
      </c>
      <c r="M140" s="229">
        <v>19.581389999999999</v>
      </c>
      <c r="N140" s="1"/>
      <c r="O140" s="1"/>
    </row>
    <row r="141" spans="1:15" ht="12.75" customHeight="1">
      <c r="A141" s="30">
        <v>131</v>
      </c>
      <c r="B141" s="215" t="s">
        <v>336</v>
      </c>
      <c r="C141" s="229">
        <v>211.4</v>
      </c>
      <c r="D141" s="230">
        <v>211.85000000000002</v>
      </c>
      <c r="E141" s="230">
        <v>207.15000000000003</v>
      </c>
      <c r="F141" s="230">
        <v>202.9</v>
      </c>
      <c r="G141" s="230">
        <v>198.20000000000002</v>
      </c>
      <c r="H141" s="230">
        <v>216.10000000000005</v>
      </c>
      <c r="I141" s="230">
        <v>220.80000000000004</v>
      </c>
      <c r="J141" s="230">
        <v>225.05000000000007</v>
      </c>
      <c r="K141" s="229">
        <v>216.55</v>
      </c>
      <c r="L141" s="229">
        <v>207.6</v>
      </c>
      <c r="M141" s="229">
        <v>9.5337599999999991</v>
      </c>
      <c r="N141" s="1"/>
      <c r="O141" s="1"/>
    </row>
    <row r="142" spans="1:15" ht="12.75" customHeight="1">
      <c r="A142" s="30">
        <v>132</v>
      </c>
      <c r="B142" s="215" t="s">
        <v>95</v>
      </c>
      <c r="C142" s="229">
        <v>3462.3</v>
      </c>
      <c r="D142" s="230">
        <v>3480.6833333333329</v>
      </c>
      <c r="E142" s="230">
        <v>3436.6166666666659</v>
      </c>
      <c r="F142" s="230">
        <v>3410.9333333333329</v>
      </c>
      <c r="G142" s="230">
        <v>3366.8666666666659</v>
      </c>
      <c r="H142" s="230">
        <v>3506.3666666666659</v>
      </c>
      <c r="I142" s="230">
        <v>3550.4333333333325</v>
      </c>
      <c r="J142" s="230">
        <v>3576.1166666666659</v>
      </c>
      <c r="K142" s="229">
        <v>3524.75</v>
      </c>
      <c r="L142" s="229">
        <v>3455</v>
      </c>
      <c r="M142" s="229">
        <v>6.33073</v>
      </c>
      <c r="N142" s="1"/>
      <c r="O142" s="1"/>
    </row>
    <row r="143" spans="1:15" ht="12.75" customHeight="1">
      <c r="A143" s="30">
        <v>133</v>
      </c>
      <c r="B143" s="215" t="s">
        <v>248</v>
      </c>
      <c r="C143" s="229">
        <v>3980.5</v>
      </c>
      <c r="D143" s="230">
        <v>3985.1666666666665</v>
      </c>
      <c r="E143" s="230">
        <v>3960.333333333333</v>
      </c>
      <c r="F143" s="230">
        <v>3940.1666666666665</v>
      </c>
      <c r="G143" s="230">
        <v>3915.333333333333</v>
      </c>
      <c r="H143" s="230">
        <v>4005.333333333333</v>
      </c>
      <c r="I143" s="230">
        <v>4030.1666666666661</v>
      </c>
      <c r="J143" s="230">
        <v>4050.333333333333</v>
      </c>
      <c r="K143" s="229">
        <v>4010</v>
      </c>
      <c r="L143" s="229">
        <v>3965</v>
      </c>
      <c r="M143" s="229">
        <v>4.9372699999999998</v>
      </c>
      <c r="N143" s="1"/>
      <c r="O143" s="1"/>
    </row>
    <row r="144" spans="1:15" ht="12.75" customHeight="1">
      <c r="A144" s="30">
        <v>134</v>
      </c>
      <c r="B144" s="215" t="s">
        <v>143</v>
      </c>
      <c r="C144" s="229">
        <v>2018.55</v>
      </c>
      <c r="D144" s="230">
        <v>2019.8833333333332</v>
      </c>
      <c r="E144" s="230">
        <v>2000.3166666666664</v>
      </c>
      <c r="F144" s="230">
        <v>1982.0833333333333</v>
      </c>
      <c r="G144" s="230">
        <v>1962.5166666666664</v>
      </c>
      <c r="H144" s="230">
        <v>2038.1166666666663</v>
      </c>
      <c r="I144" s="230">
        <v>2057.6833333333329</v>
      </c>
      <c r="J144" s="230">
        <v>2075.9166666666661</v>
      </c>
      <c r="K144" s="229">
        <v>2039.45</v>
      </c>
      <c r="L144" s="229">
        <v>2001.65</v>
      </c>
      <c r="M144" s="229">
        <v>1.24072</v>
      </c>
      <c r="N144" s="1"/>
      <c r="O144" s="1"/>
    </row>
    <row r="145" spans="1:15" ht="12.75" customHeight="1">
      <c r="A145" s="30">
        <v>135</v>
      </c>
      <c r="B145" s="215" t="s">
        <v>98</v>
      </c>
      <c r="C145" s="229">
        <v>4603.55</v>
      </c>
      <c r="D145" s="230">
        <v>4617.416666666667</v>
      </c>
      <c r="E145" s="230">
        <v>4582.8333333333339</v>
      </c>
      <c r="F145" s="230">
        <v>4562.1166666666668</v>
      </c>
      <c r="G145" s="230">
        <v>4527.5333333333338</v>
      </c>
      <c r="H145" s="230">
        <v>4638.1333333333341</v>
      </c>
      <c r="I145" s="230">
        <v>4672.7166666666681</v>
      </c>
      <c r="J145" s="230">
        <v>4693.4333333333343</v>
      </c>
      <c r="K145" s="229">
        <v>4652</v>
      </c>
      <c r="L145" s="229">
        <v>4596.7</v>
      </c>
      <c r="M145" s="229">
        <v>2.2642799999999998</v>
      </c>
      <c r="N145" s="1"/>
      <c r="O145" s="1"/>
    </row>
    <row r="146" spans="1:15" ht="12.75" customHeight="1">
      <c r="A146" s="30">
        <v>136</v>
      </c>
      <c r="B146" s="215" t="s">
        <v>337</v>
      </c>
      <c r="C146" s="229">
        <v>475.65</v>
      </c>
      <c r="D146" s="230">
        <v>479.93333333333334</v>
      </c>
      <c r="E146" s="230">
        <v>469.86666666666667</v>
      </c>
      <c r="F146" s="230">
        <v>464.08333333333331</v>
      </c>
      <c r="G146" s="230">
        <v>454.01666666666665</v>
      </c>
      <c r="H146" s="230">
        <v>485.7166666666667</v>
      </c>
      <c r="I146" s="230">
        <v>495.78333333333342</v>
      </c>
      <c r="J146" s="230">
        <v>501.56666666666672</v>
      </c>
      <c r="K146" s="229">
        <v>490</v>
      </c>
      <c r="L146" s="229">
        <v>474.15</v>
      </c>
      <c r="M146" s="229">
        <v>2.2170999999999998</v>
      </c>
      <c r="N146" s="1"/>
      <c r="O146" s="1"/>
    </row>
    <row r="147" spans="1:15" ht="12.75" customHeight="1">
      <c r="A147" s="30">
        <v>137</v>
      </c>
      <c r="B147" s="215" t="s">
        <v>338</v>
      </c>
      <c r="C147" s="229">
        <v>216.15</v>
      </c>
      <c r="D147" s="230">
        <v>216.66666666666666</v>
      </c>
      <c r="E147" s="230">
        <v>213.93333333333331</v>
      </c>
      <c r="F147" s="230">
        <v>211.71666666666664</v>
      </c>
      <c r="G147" s="230">
        <v>208.98333333333329</v>
      </c>
      <c r="H147" s="230">
        <v>218.88333333333333</v>
      </c>
      <c r="I147" s="230">
        <v>221.61666666666667</v>
      </c>
      <c r="J147" s="230">
        <v>223.83333333333334</v>
      </c>
      <c r="K147" s="229">
        <v>219.4</v>
      </c>
      <c r="L147" s="229">
        <v>214.45</v>
      </c>
      <c r="M147" s="229">
        <v>11.84648</v>
      </c>
      <c r="N147" s="1"/>
      <c r="O147" s="1"/>
    </row>
    <row r="148" spans="1:15" ht="12.75" customHeight="1">
      <c r="A148" s="30">
        <v>138</v>
      </c>
      <c r="B148" s="215" t="s">
        <v>339</v>
      </c>
      <c r="C148" s="229">
        <v>199.1</v>
      </c>
      <c r="D148" s="230">
        <v>200.88333333333333</v>
      </c>
      <c r="E148" s="230">
        <v>196.21666666666664</v>
      </c>
      <c r="F148" s="230">
        <v>193.33333333333331</v>
      </c>
      <c r="G148" s="230">
        <v>188.66666666666663</v>
      </c>
      <c r="H148" s="230">
        <v>203.76666666666665</v>
      </c>
      <c r="I148" s="230">
        <v>208.43333333333334</v>
      </c>
      <c r="J148" s="230">
        <v>211.31666666666666</v>
      </c>
      <c r="K148" s="229">
        <v>205.55</v>
      </c>
      <c r="L148" s="229">
        <v>198</v>
      </c>
      <c r="M148" s="229">
        <v>12.52791</v>
      </c>
      <c r="N148" s="1"/>
      <c r="O148" s="1"/>
    </row>
    <row r="149" spans="1:15" ht="12.75" customHeight="1">
      <c r="A149" s="30">
        <v>139</v>
      </c>
      <c r="B149" s="215" t="s">
        <v>812</v>
      </c>
      <c r="C149" s="229">
        <v>45.6</v>
      </c>
      <c r="D149" s="230">
        <v>45.833333333333336</v>
      </c>
      <c r="E149" s="230">
        <v>45.216666666666669</v>
      </c>
      <c r="F149" s="230">
        <v>44.833333333333336</v>
      </c>
      <c r="G149" s="230">
        <v>44.216666666666669</v>
      </c>
      <c r="H149" s="230">
        <v>46.216666666666669</v>
      </c>
      <c r="I149" s="230">
        <v>46.833333333333329</v>
      </c>
      <c r="J149" s="230">
        <v>47.216666666666669</v>
      </c>
      <c r="K149" s="229">
        <v>46.45</v>
      </c>
      <c r="L149" s="229">
        <v>45.45</v>
      </c>
      <c r="M149" s="229">
        <v>49.311810000000001</v>
      </c>
      <c r="N149" s="1"/>
      <c r="O149" s="1"/>
    </row>
    <row r="150" spans="1:15" ht="12.75" customHeight="1">
      <c r="A150" s="30">
        <v>140</v>
      </c>
      <c r="B150" s="215" t="s">
        <v>340</v>
      </c>
      <c r="C150" s="229">
        <v>38.549999999999997</v>
      </c>
      <c r="D150" s="230">
        <v>38.549999999999997</v>
      </c>
      <c r="E150" s="230">
        <v>38.549999999999997</v>
      </c>
      <c r="F150" s="230">
        <v>38.549999999999997</v>
      </c>
      <c r="G150" s="230">
        <v>38.549999999999997</v>
      </c>
      <c r="H150" s="230">
        <v>38.549999999999997</v>
      </c>
      <c r="I150" s="230">
        <v>38.549999999999997</v>
      </c>
      <c r="J150" s="230">
        <v>38.549999999999997</v>
      </c>
      <c r="K150" s="229">
        <v>38.549999999999997</v>
      </c>
      <c r="L150" s="229">
        <v>38.549999999999997</v>
      </c>
      <c r="M150" s="229">
        <v>1.5670999999999999</v>
      </c>
      <c r="N150" s="1"/>
      <c r="O150" s="1"/>
    </row>
    <row r="151" spans="1:15" ht="12.75" customHeight="1">
      <c r="A151" s="30">
        <v>141</v>
      </c>
      <c r="B151" s="215" t="s">
        <v>99</v>
      </c>
      <c r="C151" s="229">
        <v>3673.25</v>
      </c>
      <c r="D151" s="230">
        <v>3685.2833333333333</v>
      </c>
      <c r="E151" s="230">
        <v>3653.0666666666666</v>
      </c>
      <c r="F151" s="230">
        <v>3632.8833333333332</v>
      </c>
      <c r="G151" s="230">
        <v>3600.6666666666665</v>
      </c>
      <c r="H151" s="230">
        <v>3705.4666666666667</v>
      </c>
      <c r="I151" s="230">
        <v>3737.6833333333329</v>
      </c>
      <c r="J151" s="230">
        <v>3757.8666666666668</v>
      </c>
      <c r="K151" s="229">
        <v>3717.5</v>
      </c>
      <c r="L151" s="229">
        <v>3665.1</v>
      </c>
      <c r="M151" s="229">
        <v>3.4065500000000002</v>
      </c>
      <c r="N151" s="1"/>
      <c r="O151" s="1"/>
    </row>
    <row r="152" spans="1:15" ht="12.75" customHeight="1">
      <c r="A152" s="30">
        <v>142</v>
      </c>
      <c r="B152" s="215" t="s">
        <v>341</v>
      </c>
      <c r="C152" s="229">
        <v>531.1</v>
      </c>
      <c r="D152" s="230">
        <v>537.69999999999993</v>
      </c>
      <c r="E152" s="230">
        <v>520.74999999999989</v>
      </c>
      <c r="F152" s="230">
        <v>510.4</v>
      </c>
      <c r="G152" s="230">
        <v>493.44999999999993</v>
      </c>
      <c r="H152" s="230">
        <v>548.04999999999984</v>
      </c>
      <c r="I152" s="230">
        <v>564.99999999999989</v>
      </c>
      <c r="J152" s="230">
        <v>575.3499999999998</v>
      </c>
      <c r="K152" s="229">
        <v>554.65</v>
      </c>
      <c r="L152" s="229">
        <v>527.35</v>
      </c>
      <c r="M152" s="229">
        <v>3.21563</v>
      </c>
      <c r="N152" s="1"/>
      <c r="O152" s="1"/>
    </row>
    <row r="153" spans="1:15" ht="12.75" customHeight="1">
      <c r="A153" s="30">
        <v>143</v>
      </c>
      <c r="B153" s="215" t="s">
        <v>249</v>
      </c>
      <c r="C153" s="229">
        <v>394.8</v>
      </c>
      <c r="D153" s="230">
        <v>395.95</v>
      </c>
      <c r="E153" s="230">
        <v>392.2</v>
      </c>
      <c r="F153" s="230">
        <v>389.6</v>
      </c>
      <c r="G153" s="230">
        <v>385.85</v>
      </c>
      <c r="H153" s="230">
        <v>398.54999999999995</v>
      </c>
      <c r="I153" s="230">
        <v>402.29999999999995</v>
      </c>
      <c r="J153" s="230">
        <v>404.89999999999992</v>
      </c>
      <c r="K153" s="229">
        <v>399.7</v>
      </c>
      <c r="L153" s="229">
        <v>393.35</v>
      </c>
      <c r="M153" s="229">
        <v>2.77136</v>
      </c>
      <c r="N153" s="1"/>
      <c r="O153" s="1"/>
    </row>
    <row r="154" spans="1:15" ht="12.75" customHeight="1">
      <c r="A154" s="30">
        <v>144</v>
      </c>
      <c r="B154" s="215" t="s">
        <v>250</v>
      </c>
      <c r="C154" s="229">
        <v>1494.7</v>
      </c>
      <c r="D154" s="230">
        <v>1500.2666666666667</v>
      </c>
      <c r="E154" s="230">
        <v>1475.7333333333333</v>
      </c>
      <c r="F154" s="230">
        <v>1456.7666666666667</v>
      </c>
      <c r="G154" s="230">
        <v>1432.2333333333333</v>
      </c>
      <c r="H154" s="230">
        <v>1519.2333333333333</v>
      </c>
      <c r="I154" s="230">
        <v>1543.7666666666667</v>
      </c>
      <c r="J154" s="230">
        <v>1562.7333333333333</v>
      </c>
      <c r="K154" s="229">
        <v>1524.8</v>
      </c>
      <c r="L154" s="229">
        <v>1481.3</v>
      </c>
      <c r="M154" s="229">
        <v>1.5198499999999999</v>
      </c>
      <c r="N154" s="1"/>
      <c r="O154" s="1"/>
    </row>
    <row r="155" spans="1:15" ht="12.75" customHeight="1">
      <c r="A155" s="30">
        <v>145</v>
      </c>
      <c r="B155" s="215" t="s">
        <v>342</v>
      </c>
      <c r="C155" s="229">
        <v>109.1</v>
      </c>
      <c r="D155" s="230">
        <v>108.76666666666667</v>
      </c>
      <c r="E155" s="230">
        <v>106.58333333333333</v>
      </c>
      <c r="F155" s="230">
        <v>104.06666666666666</v>
      </c>
      <c r="G155" s="230">
        <v>101.88333333333333</v>
      </c>
      <c r="H155" s="230">
        <v>111.28333333333333</v>
      </c>
      <c r="I155" s="230">
        <v>113.46666666666667</v>
      </c>
      <c r="J155" s="230">
        <v>115.98333333333333</v>
      </c>
      <c r="K155" s="229">
        <v>110.95</v>
      </c>
      <c r="L155" s="229">
        <v>106.25</v>
      </c>
      <c r="M155" s="229">
        <v>66.553970000000007</v>
      </c>
      <c r="N155" s="1"/>
      <c r="O155" s="1"/>
    </row>
    <row r="156" spans="1:15" ht="12.75" customHeight="1">
      <c r="A156" s="30">
        <v>146</v>
      </c>
      <c r="B156" s="215" t="s">
        <v>769</v>
      </c>
      <c r="C156" s="229">
        <v>87.25</v>
      </c>
      <c r="D156" s="230">
        <v>87.2</v>
      </c>
      <c r="E156" s="230">
        <v>86.25</v>
      </c>
      <c r="F156" s="230">
        <v>85.25</v>
      </c>
      <c r="G156" s="230">
        <v>84.3</v>
      </c>
      <c r="H156" s="230">
        <v>88.2</v>
      </c>
      <c r="I156" s="230">
        <v>89.15000000000002</v>
      </c>
      <c r="J156" s="230">
        <v>90.15</v>
      </c>
      <c r="K156" s="229">
        <v>88.15</v>
      </c>
      <c r="L156" s="229">
        <v>86.2</v>
      </c>
      <c r="M156" s="229">
        <v>54.588329999999999</v>
      </c>
      <c r="N156" s="1"/>
      <c r="O156" s="1"/>
    </row>
    <row r="157" spans="1:15" ht="12.75" customHeight="1">
      <c r="A157" s="30">
        <v>147</v>
      </c>
      <c r="B157" s="215" t="s">
        <v>100</v>
      </c>
      <c r="C157" s="229">
        <v>2195.65</v>
      </c>
      <c r="D157" s="230">
        <v>2195.8833333333332</v>
      </c>
      <c r="E157" s="230">
        <v>2176.7666666666664</v>
      </c>
      <c r="F157" s="230">
        <v>2157.8833333333332</v>
      </c>
      <c r="G157" s="230">
        <v>2138.7666666666664</v>
      </c>
      <c r="H157" s="230">
        <v>2214.7666666666664</v>
      </c>
      <c r="I157" s="230">
        <v>2233.8833333333332</v>
      </c>
      <c r="J157" s="230">
        <v>2252.7666666666664</v>
      </c>
      <c r="K157" s="229">
        <v>2215</v>
      </c>
      <c r="L157" s="229">
        <v>2177</v>
      </c>
      <c r="M157" s="229">
        <v>1.2826900000000001</v>
      </c>
      <c r="N157" s="1"/>
      <c r="O157" s="1"/>
    </row>
    <row r="158" spans="1:15" ht="12.75" customHeight="1">
      <c r="A158" s="30">
        <v>148</v>
      </c>
      <c r="B158" s="215" t="s">
        <v>101</v>
      </c>
      <c r="C158" s="229">
        <v>211.55</v>
      </c>
      <c r="D158" s="230">
        <v>211.94999999999996</v>
      </c>
      <c r="E158" s="230">
        <v>210.04999999999993</v>
      </c>
      <c r="F158" s="230">
        <v>208.54999999999995</v>
      </c>
      <c r="G158" s="230">
        <v>206.64999999999992</v>
      </c>
      <c r="H158" s="230">
        <v>213.44999999999993</v>
      </c>
      <c r="I158" s="230">
        <v>215.34999999999997</v>
      </c>
      <c r="J158" s="230">
        <v>216.84999999999994</v>
      </c>
      <c r="K158" s="229">
        <v>213.85</v>
      </c>
      <c r="L158" s="229">
        <v>210.45</v>
      </c>
      <c r="M158" s="229">
        <v>11.42529</v>
      </c>
      <c r="N158" s="1"/>
      <c r="O158" s="1"/>
    </row>
    <row r="159" spans="1:15" ht="12.75" customHeight="1">
      <c r="A159" s="30">
        <v>149</v>
      </c>
      <c r="B159" s="215" t="s">
        <v>343</v>
      </c>
      <c r="C159" s="229">
        <v>297.05</v>
      </c>
      <c r="D159" s="230">
        <v>296.78333333333336</v>
      </c>
      <c r="E159" s="230">
        <v>294.2166666666667</v>
      </c>
      <c r="F159" s="230">
        <v>291.38333333333333</v>
      </c>
      <c r="G159" s="230">
        <v>288.81666666666666</v>
      </c>
      <c r="H159" s="230">
        <v>299.61666666666673</v>
      </c>
      <c r="I159" s="230">
        <v>302.18333333333345</v>
      </c>
      <c r="J159" s="230">
        <v>305.01666666666677</v>
      </c>
      <c r="K159" s="229">
        <v>299.35000000000002</v>
      </c>
      <c r="L159" s="229">
        <v>293.95</v>
      </c>
      <c r="M159" s="229">
        <v>1.79583</v>
      </c>
      <c r="N159" s="1"/>
      <c r="O159" s="1"/>
    </row>
    <row r="160" spans="1:15" ht="12.75" customHeight="1">
      <c r="A160" s="30">
        <v>150</v>
      </c>
      <c r="B160" s="215" t="s">
        <v>801</v>
      </c>
      <c r="C160" s="229">
        <v>137.6</v>
      </c>
      <c r="D160" s="230">
        <v>136.33333333333334</v>
      </c>
      <c r="E160" s="230">
        <v>133.76666666666668</v>
      </c>
      <c r="F160" s="230">
        <v>129.93333333333334</v>
      </c>
      <c r="G160" s="230">
        <v>127.36666666666667</v>
      </c>
      <c r="H160" s="230">
        <v>140.16666666666669</v>
      </c>
      <c r="I160" s="230">
        <v>142.73333333333335</v>
      </c>
      <c r="J160" s="230">
        <v>146.56666666666669</v>
      </c>
      <c r="K160" s="229">
        <v>138.9</v>
      </c>
      <c r="L160" s="229">
        <v>132.5</v>
      </c>
      <c r="M160" s="229">
        <v>196.09128000000001</v>
      </c>
      <c r="N160" s="1"/>
      <c r="O160" s="1"/>
    </row>
    <row r="161" spans="1:15" ht="12.75" customHeight="1">
      <c r="A161" s="30">
        <v>151</v>
      </c>
      <c r="B161" s="215" t="s">
        <v>102</v>
      </c>
      <c r="C161" s="229">
        <v>127.3</v>
      </c>
      <c r="D161" s="230">
        <v>127.34999999999998</v>
      </c>
      <c r="E161" s="230">
        <v>126.59999999999997</v>
      </c>
      <c r="F161" s="230">
        <v>125.89999999999999</v>
      </c>
      <c r="G161" s="230">
        <v>125.14999999999998</v>
      </c>
      <c r="H161" s="230">
        <v>128.04999999999995</v>
      </c>
      <c r="I161" s="230">
        <v>128.79999999999998</v>
      </c>
      <c r="J161" s="230">
        <v>129.49999999999994</v>
      </c>
      <c r="K161" s="229">
        <v>128.1</v>
      </c>
      <c r="L161" s="229">
        <v>126.65</v>
      </c>
      <c r="M161" s="229">
        <v>103.21926000000001</v>
      </c>
      <c r="N161" s="1"/>
      <c r="O161" s="1"/>
    </row>
    <row r="162" spans="1:15" ht="12.75" customHeight="1">
      <c r="A162" s="30">
        <v>152</v>
      </c>
      <c r="B162" s="215" t="s">
        <v>770</v>
      </c>
      <c r="C162" s="229">
        <v>312</v>
      </c>
      <c r="D162" s="230">
        <v>312.41666666666669</v>
      </c>
      <c r="E162" s="230">
        <v>308.23333333333335</v>
      </c>
      <c r="F162" s="230">
        <v>304.46666666666664</v>
      </c>
      <c r="G162" s="230">
        <v>300.2833333333333</v>
      </c>
      <c r="H162" s="230">
        <v>316.18333333333339</v>
      </c>
      <c r="I162" s="230">
        <v>320.36666666666667</v>
      </c>
      <c r="J162" s="230">
        <v>324.13333333333344</v>
      </c>
      <c r="K162" s="229">
        <v>316.60000000000002</v>
      </c>
      <c r="L162" s="229">
        <v>308.64999999999998</v>
      </c>
      <c r="M162" s="229">
        <v>5.3543599999999998</v>
      </c>
      <c r="N162" s="1"/>
      <c r="O162" s="1"/>
    </row>
    <row r="163" spans="1:15" ht="12.75" customHeight="1">
      <c r="A163" s="30">
        <v>153</v>
      </c>
      <c r="B163" s="215" t="s">
        <v>344</v>
      </c>
      <c r="C163" s="229">
        <v>4769.6499999999996</v>
      </c>
      <c r="D163" s="230">
        <v>4704.8833333333332</v>
      </c>
      <c r="E163" s="230">
        <v>4609.7666666666664</v>
      </c>
      <c r="F163" s="230">
        <v>4449.8833333333332</v>
      </c>
      <c r="G163" s="230">
        <v>4354.7666666666664</v>
      </c>
      <c r="H163" s="230">
        <v>4864.7666666666664</v>
      </c>
      <c r="I163" s="230">
        <v>4959.8833333333332</v>
      </c>
      <c r="J163" s="230">
        <v>5119.7666666666664</v>
      </c>
      <c r="K163" s="229">
        <v>4800</v>
      </c>
      <c r="L163" s="229">
        <v>4545</v>
      </c>
      <c r="M163" s="229">
        <v>2.13158</v>
      </c>
      <c r="N163" s="1"/>
      <c r="O163" s="1"/>
    </row>
    <row r="164" spans="1:15" ht="12.75" customHeight="1">
      <c r="A164" s="30">
        <v>154</v>
      </c>
      <c r="B164" s="215" t="s">
        <v>345</v>
      </c>
      <c r="C164" s="229">
        <v>802.8</v>
      </c>
      <c r="D164" s="230">
        <v>800.86666666666667</v>
      </c>
      <c r="E164" s="230">
        <v>793.93333333333339</v>
      </c>
      <c r="F164" s="230">
        <v>785.06666666666672</v>
      </c>
      <c r="G164" s="230">
        <v>778.13333333333344</v>
      </c>
      <c r="H164" s="230">
        <v>809.73333333333335</v>
      </c>
      <c r="I164" s="230">
        <v>816.66666666666652</v>
      </c>
      <c r="J164" s="230">
        <v>825.5333333333333</v>
      </c>
      <c r="K164" s="229">
        <v>807.8</v>
      </c>
      <c r="L164" s="229">
        <v>792</v>
      </c>
      <c r="M164" s="229">
        <v>2.0914799999999998</v>
      </c>
      <c r="N164" s="1"/>
      <c r="O164" s="1"/>
    </row>
    <row r="165" spans="1:15" ht="12.75" customHeight="1">
      <c r="A165" s="30">
        <v>155</v>
      </c>
      <c r="B165" s="215" t="s">
        <v>346</v>
      </c>
      <c r="C165" s="229">
        <v>170.8</v>
      </c>
      <c r="D165" s="230">
        <v>171.43333333333331</v>
      </c>
      <c r="E165" s="230">
        <v>169.41666666666663</v>
      </c>
      <c r="F165" s="230">
        <v>168.03333333333333</v>
      </c>
      <c r="G165" s="230">
        <v>166.01666666666665</v>
      </c>
      <c r="H165" s="230">
        <v>172.81666666666661</v>
      </c>
      <c r="I165" s="230">
        <v>174.83333333333331</v>
      </c>
      <c r="J165" s="230">
        <v>176.21666666666658</v>
      </c>
      <c r="K165" s="229">
        <v>173.45</v>
      </c>
      <c r="L165" s="229">
        <v>170.05</v>
      </c>
      <c r="M165" s="229">
        <v>8.5273000000000003</v>
      </c>
      <c r="N165" s="1"/>
      <c r="O165" s="1"/>
    </row>
    <row r="166" spans="1:15" ht="12.75" customHeight="1">
      <c r="A166" s="30">
        <v>156</v>
      </c>
      <c r="B166" s="215" t="s">
        <v>347</v>
      </c>
      <c r="C166" s="229">
        <v>130.05000000000001</v>
      </c>
      <c r="D166" s="230">
        <v>131.1</v>
      </c>
      <c r="E166" s="230">
        <v>128.44999999999999</v>
      </c>
      <c r="F166" s="230">
        <v>126.85</v>
      </c>
      <c r="G166" s="230">
        <v>124.19999999999999</v>
      </c>
      <c r="H166" s="230">
        <v>132.69999999999999</v>
      </c>
      <c r="I166" s="230">
        <v>135.35000000000002</v>
      </c>
      <c r="J166" s="230">
        <v>136.94999999999999</v>
      </c>
      <c r="K166" s="229">
        <v>133.75</v>
      </c>
      <c r="L166" s="229">
        <v>129.5</v>
      </c>
      <c r="M166" s="229">
        <v>21.652760000000001</v>
      </c>
      <c r="N166" s="1"/>
      <c r="O166" s="1"/>
    </row>
    <row r="167" spans="1:15" ht="12.75" customHeight="1">
      <c r="A167" s="30">
        <v>157</v>
      </c>
      <c r="B167" s="215" t="s">
        <v>251</v>
      </c>
      <c r="C167" s="229">
        <v>274.45</v>
      </c>
      <c r="D167" s="230">
        <v>274.93333333333334</v>
      </c>
      <c r="E167" s="230">
        <v>271.41666666666669</v>
      </c>
      <c r="F167" s="230">
        <v>268.38333333333333</v>
      </c>
      <c r="G167" s="230">
        <v>264.86666666666667</v>
      </c>
      <c r="H167" s="230">
        <v>277.9666666666667</v>
      </c>
      <c r="I167" s="230">
        <v>281.48333333333335</v>
      </c>
      <c r="J167" s="230">
        <v>284.51666666666671</v>
      </c>
      <c r="K167" s="229">
        <v>278.45</v>
      </c>
      <c r="L167" s="229">
        <v>271.89999999999998</v>
      </c>
      <c r="M167" s="229">
        <v>11.62106</v>
      </c>
      <c r="N167" s="1"/>
      <c r="O167" s="1"/>
    </row>
    <row r="168" spans="1:15" ht="12.75" customHeight="1">
      <c r="A168" s="30">
        <v>158</v>
      </c>
      <c r="B168" s="215" t="s">
        <v>813</v>
      </c>
      <c r="C168" s="229">
        <v>1275.9000000000001</v>
      </c>
      <c r="D168" s="230">
        <v>1284.6333333333334</v>
      </c>
      <c r="E168" s="230">
        <v>1261.2666666666669</v>
      </c>
      <c r="F168" s="230">
        <v>1246.6333333333334</v>
      </c>
      <c r="G168" s="230">
        <v>1223.2666666666669</v>
      </c>
      <c r="H168" s="230">
        <v>1299.2666666666669</v>
      </c>
      <c r="I168" s="230">
        <v>1322.6333333333332</v>
      </c>
      <c r="J168" s="230">
        <v>1337.2666666666669</v>
      </c>
      <c r="K168" s="229">
        <v>1308</v>
      </c>
      <c r="L168" s="229">
        <v>1270</v>
      </c>
      <c r="M168" s="229">
        <v>0.30425000000000002</v>
      </c>
      <c r="N168" s="1"/>
      <c r="O168" s="1"/>
    </row>
    <row r="169" spans="1:15" ht="12.75" customHeight="1">
      <c r="A169" s="30">
        <v>159</v>
      </c>
      <c r="B169" s="215" t="s">
        <v>103</v>
      </c>
      <c r="C169" s="229">
        <v>104.45</v>
      </c>
      <c r="D169" s="230">
        <v>104.58333333333333</v>
      </c>
      <c r="E169" s="230">
        <v>103.96666666666665</v>
      </c>
      <c r="F169" s="230">
        <v>103.48333333333332</v>
      </c>
      <c r="G169" s="230">
        <v>102.86666666666665</v>
      </c>
      <c r="H169" s="230">
        <v>105.06666666666666</v>
      </c>
      <c r="I169" s="230">
        <v>105.68333333333334</v>
      </c>
      <c r="J169" s="230">
        <v>106.16666666666667</v>
      </c>
      <c r="K169" s="229">
        <v>105.2</v>
      </c>
      <c r="L169" s="229">
        <v>104.1</v>
      </c>
      <c r="M169" s="229">
        <v>52.842199999999998</v>
      </c>
      <c r="N169" s="1"/>
      <c r="O169" s="1"/>
    </row>
    <row r="170" spans="1:15" ht="12.75" customHeight="1">
      <c r="A170" s="30">
        <v>160</v>
      </c>
      <c r="B170" s="215" t="s">
        <v>349</v>
      </c>
      <c r="C170" s="229">
        <v>1457.8</v>
      </c>
      <c r="D170" s="230">
        <v>1464.0833333333333</v>
      </c>
      <c r="E170" s="230">
        <v>1448.7166666666665</v>
      </c>
      <c r="F170" s="230">
        <v>1439.6333333333332</v>
      </c>
      <c r="G170" s="230">
        <v>1424.2666666666664</v>
      </c>
      <c r="H170" s="230">
        <v>1473.1666666666665</v>
      </c>
      <c r="I170" s="230">
        <v>1488.5333333333333</v>
      </c>
      <c r="J170" s="230">
        <v>1497.6166666666666</v>
      </c>
      <c r="K170" s="229">
        <v>1479.45</v>
      </c>
      <c r="L170" s="229">
        <v>1455</v>
      </c>
      <c r="M170" s="229">
        <v>0.72719999999999996</v>
      </c>
      <c r="N170" s="1"/>
      <c r="O170" s="1"/>
    </row>
    <row r="171" spans="1:15" ht="12.75" customHeight="1">
      <c r="A171" s="30">
        <v>161</v>
      </c>
      <c r="B171" s="215" t="s">
        <v>106</v>
      </c>
      <c r="C171" s="229">
        <v>41.55</v>
      </c>
      <c r="D171" s="230">
        <v>41.550000000000004</v>
      </c>
      <c r="E171" s="230">
        <v>41.100000000000009</v>
      </c>
      <c r="F171" s="230">
        <v>40.650000000000006</v>
      </c>
      <c r="G171" s="230">
        <v>40.20000000000001</v>
      </c>
      <c r="H171" s="230">
        <v>42.000000000000007</v>
      </c>
      <c r="I171" s="230">
        <v>42.45000000000001</v>
      </c>
      <c r="J171" s="230">
        <v>42.900000000000006</v>
      </c>
      <c r="K171" s="229">
        <v>42</v>
      </c>
      <c r="L171" s="229">
        <v>41.1</v>
      </c>
      <c r="M171" s="229">
        <v>81.707490000000007</v>
      </c>
      <c r="N171" s="1"/>
      <c r="O171" s="1"/>
    </row>
    <row r="172" spans="1:15" ht="12.75" customHeight="1">
      <c r="A172" s="30">
        <v>162</v>
      </c>
      <c r="B172" s="215" t="s">
        <v>350</v>
      </c>
      <c r="C172" s="229">
        <v>2551</v>
      </c>
      <c r="D172" s="230">
        <v>2555.0499999999997</v>
      </c>
      <c r="E172" s="230">
        <v>2490.1499999999996</v>
      </c>
      <c r="F172" s="230">
        <v>2429.2999999999997</v>
      </c>
      <c r="G172" s="230">
        <v>2364.3999999999996</v>
      </c>
      <c r="H172" s="230">
        <v>2615.8999999999996</v>
      </c>
      <c r="I172" s="230">
        <v>2680.8</v>
      </c>
      <c r="J172" s="230">
        <v>2741.6499999999996</v>
      </c>
      <c r="K172" s="229">
        <v>2619.9499999999998</v>
      </c>
      <c r="L172" s="229">
        <v>2494.1999999999998</v>
      </c>
      <c r="M172" s="229">
        <v>0.95579000000000003</v>
      </c>
      <c r="N172" s="1"/>
      <c r="O172" s="1"/>
    </row>
    <row r="173" spans="1:15" ht="12.75" customHeight="1">
      <c r="A173" s="30">
        <v>163</v>
      </c>
      <c r="B173" s="215" t="s">
        <v>351</v>
      </c>
      <c r="C173" s="229">
        <v>3092.9</v>
      </c>
      <c r="D173" s="230">
        <v>3113.6333333333332</v>
      </c>
      <c r="E173" s="230">
        <v>3059.2666666666664</v>
      </c>
      <c r="F173" s="230">
        <v>3025.6333333333332</v>
      </c>
      <c r="G173" s="230">
        <v>2971.2666666666664</v>
      </c>
      <c r="H173" s="230">
        <v>3147.2666666666664</v>
      </c>
      <c r="I173" s="230">
        <v>3201.6333333333332</v>
      </c>
      <c r="J173" s="230">
        <v>3235.2666666666664</v>
      </c>
      <c r="K173" s="229">
        <v>3168</v>
      </c>
      <c r="L173" s="229">
        <v>3080</v>
      </c>
      <c r="M173" s="229">
        <v>0.10809000000000001</v>
      </c>
      <c r="N173" s="1"/>
      <c r="O173" s="1"/>
    </row>
    <row r="174" spans="1:15" ht="12.75" customHeight="1">
      <c r="A174" s="30">
        <v>164</v>
      </c>
      <c r="B174" s="215" t="s">
        <v>352</v>
      </c>
      <c r="C174" s="229">
        <v>183.4</v>
      </c>
      <c r="D174" s="230">
        <v>184.68333333333331</v>
      </c>
      <c r="E174" s="230">
        <v>181.36666666666662</v>
      </c>
      <c r="F174" s="230">
        <v>179.33333333333331</v>
      </c>
      <c r="G174" s="230">
        <v>176.01666666666662</v>
      </c>
      <c r="H174" s="230">
        <v>186.71666666666661</v>
      </c>
      <c r="I174" s="230">
        <v>190.03333333333327</v>
      </c>
      <c r="J174" s="230">
        <v>192.06666666666661</v>
      </c>
      <c r="K174" s="229">
        <v>188</v>
      </c>
      <c r="L174" s="229">
        <v>182.65</v>
      </c>
      <c r="M174" s="229">
        <v>6.7026599999999998</v>
      </c>
      <c r="N174" s="1"/>
      <c r="O174" s="1"/>
    </row>
    <row r="175" spans="1:15" ht="12.75" customHeight="1">
      <c r="A175" s="30">
        <v>165</v>
      </c>
      <c r="B175" s="215" t="s">
        <v>252</v>
      </c>
      <c r="C175" s="229">
        <v>935.25</v>
      </c>
      <c r="D175" s="230">
        <v>934.76666666666677</v>
      </c>
      <c r="E175" s="230">
        <v>925.58333333333348</v>
      </c>
      <c r="F175" s="230">
        <v>915.91666666666674</v>
      </c>
      <c r="G175" s="230">
        <v>906.73333333333346</v>
      </c>
      <c r="H175" s="230">
        <v>944.43333333333351</v>
      </c>
      <c r="I175" s="230">
        <v>953.61666666666667</v>
      </c>
      <c r="J175" s="230">
        <v>963.28333333333353</v>
      </c>
      <c r="K175" s="229">
        <v>943.95</v>
      </c>
      <c r="L175" s="229">
        <v>925.1</v>
      </c>
      <c r="M175" s="229">
        <v>3.8314599999999999</v>
      </c>
      <c r="N175" s="1"/>
      <c r="O175" s="1"/>
    </row>
    <row r="176" spans="1:15" ht="12.75" customHeight="1">
      <c r="A176" s="30">
        <v>166</v>
      </c>
      <c r="B176" s="215" t="s">
        <v>353</v>
      </c>
      <c r="C176" s="229">
        <v>1393.9</v>
      </c>
      <c r="D176" s="230">
        <v>1396.3333333333333</v>
      </c>
      <c r="E176" s="230">
        <v>1377.6666666666665</v>
      </c>
      <c r="F176" s="230">
        <v>1361.4333333333332</v>
      </c>
      <c r="G176" s="230">
        <v>1342.7666666666664</v>
      </c>
      <c r="H176" s="230">
        <v>1412.5666666666666</v>
      </c>
      <c r="I176" s="230">
        <v>1431.2333333333331</v>
      </c>
      <c r="J176" s="230">
        <v>1447.4666666666667</v>
      </c>
      <c r="K176" s="229">
        <v>1415</v>
      </c>
      <c r="L176" s="229">
        <v>1380.1</v>
      </c>
      <c r="M176" s="229">
        <v>0.99414999999999998</v>
      </c>
      <c r="N176" s="1"/>
      <c r="O176" s="1"/>
    </row>
    <row r="177" spans="1:15" ht="12.75" customHeight="1">
      <c r="A177" s="30">
        <v>167</v>
      </c>
      <c r="B177" s="215" t="s">
        <v>104</v>
      </c>
      <c r="C177" s="229">
        <v>618.04999999999995</v>
      </c>
      <c r="D177" s="230">
        <v>615.93333333333328</v>
      </c>
      <c r="E177" s="230">
        <v>610.86666666666656</v>
      </c>
      <c r="F177" s="230">
        <v>603.68333333333328</v>
      </c>
      <c r="G177" s="230">
        <v>598.61666666666656</v>
      </c>
      <c r="H177" s="230">
        <v>623.11666666666656</v>
      </c>
      <c r="I177" s="230">
        <v>628.18333333333339</v>
      </c>
      <c r="J177" s="230">
        <v>635.36666666666656</v>
      </c>
      <c r="K177" s="229">
        <v>621</v>
      </c>
      <c r="L177" s="229">
        <v>608.75</v>
      </c>
      <c r="M177" s="229">
        <v>7.6406799999999997</v>
      </c>
      <c r="N177" s="1"/>
      <c r="O177" s="1"/>
    </row>
    <row r="178" spans="1:15" ht="12.75" customHeight="1">
      <c r="A178" s="30">
        <v>168</v>
      </c>
      <c r="B178" s="215" t="s">
        <v>814</v>
      </c>
      <c r="C178" s="229">
        <v>1131.3499999999999</v>
      </c>
      <c r="D178" s="230">
        <v>1128.45</v>
      </c>
      <c r="E178" s="230">
        <v>1111.9000000000001</v>
      </c>
      <c r="F178" s="230">
        <v>1092.45</v>
      </c>
      <c r="G178" s="230">
        <v>1075.9000000000001</v>
      </c>
      <c r="H178" s="230">
        <v>1147.9000000000001</v>
      </c>
      <c r="I178" s="230">
        <v>1164.4499999999998</v>
      </c>
      <c r="J178" s="230">
        <v>1183.9000000000001</v>
      </c>
      <c r="K178" s="229">
        <v>1145</v>
      </c>
      <c r="L178" s="229">
        <v>1109</v>
      </c>
      <c r="M178" s="229">
        <v>0.26117000000000001</v>
      </c>
      <c r="N178" s="1"/>
      <c r="O178" s="1"/>
    </row>
    <row r="179" spans="1:15" ht="12.75" customHeight="1">
      <c r="A179" s="30">
        <v>169</v>
      </c>
      <c r="B179" s="215" t="s">
        <v>354</v>
      </c>
      <c r="C179" s="229">
        <v>1686.9</v>
      </c>
      <c r="D179" s="230">
        <v>1695.6666666666667</v>
      </c>
      <c r="E179" s="230">
        <v>1673.2333333333336</v>
      </c>
      <c r="F179" s="230">
        <v>1659.5666666666668</v>
      </c>
      <c r="G179" s="230">
        <v>1637.1333333333337</v>
      </c>
      <c r="H179" s="230">
        <v>1709.3333333333335</v>
      </c>
      <c r="I179" s="230">
        <v>1731.7666666666664</v>
      </c>
      <c r="J179" s="230">
        <v>1745.4333333333334</v>
      </c>
      <c r="K179" s="229">
        <v>1718.1</v>
      </c>
      <c r="L179" s="229">
        <v>1682</v>
      </c>
      <c r="M179" s="229">
        <v>0.45433000000000001</v>
      </c>
      <c r="N179" s="1"/>
      <c r="O179" s="1"/>
    </row>
    <row r="180" spans="1:15" ht="12.75" customHeight="1">
      <c r="A180" s="30">
        <v>170</v>
      </c>
      <c r="B180" s="215" t="s">
        <v>253</v>
      </c>
      <c r="C180" s="229">
        <v>434.5</v>
      </c>
      <c r="D180" s="230">
        <v>436.36666666666662</v>
      </c>
      <c r="E180" s="230">
        <v>431.13333333333321</v>
      </c>
      <c r="F180" s="230">
        <v>427.76666666666659</v>
      </c>
      <c r="G180" s="230">
        <v>422.53333333333319</v>
      </c>
      <c r="H180" s="230">
        <v>439.73333333333323</v>
      </c>
      <c r="I180" s="230">
        <v>444.9666666666667</v>
      </c>
      <c r="J180" s="230">
        <v>448.33333333333326</v>
      </c>
      <c r="K180" s="229">
        <v>441.6</v>
      </c>
      <c r="L180" s="229">
        <v>433</v>
      </c>
      <c r="M180" s="229">
        <v>0.78359999999999996</v>
      </c>
      <c r="N180" s="1"/>
      <c r="O180" s="1"/>
    </row>
    <row r="181" spans="1:15" ht="12.75" customHeight="1">
      <c r="A181" s="30">
        <v>171</v>
      </c>
      <c r="B181" s="215" t="s">
        <v>107</v>
      </c>
      <c r="C181" s="229">
        <v>1052.2</v>
      </c>
      <c r="D181" s="230">
        <v>1056.4666666666665</v>
      </c>
      <c r="E181" s="230">
        <v>1043.9333333333329</v>
      </c>
      <c r="F181" s="230">
        <v>1035.6666666666665</v>
      </c>
      <c r="G181" s="230">
        <v>1023.133333333333</v>
      </c>
      <c r="H181" s="230">
        <v>1064.7333333333329</v>
      </c>
      <c r="I181" s="230">
        <v>1077.2666666666662</v>
      </c>
      <c r="J181" s="230">
        <v>1085.5333333333328</v>
      </c>
      <c r="K181" s="229">
        <v>1069</v>
      </c>
      <c r="L181" s="229">
        <v>1048.2</v>
      </c>
      <c r="M181" s="229">
        <v>8.0327300000000008</v>
      </c>
      <c r="N181" s="1"/>
      <c r="O181" s="1"/>
    </row>
    <row r="182" spans="1:15" ht="12.75" customHeight="1">
      <c r="A182" s="30">
        <v>172</v>
      </c>
      <c r="B182" s="215" t="s">
        <v>254</v>
      </c>
      <c r="C182" s="229">
        <v>474.05</v>
      </c>
      <c r="D182" s="230">
        <v>476.60000000000008</v>
      </c>
      <c r="E182" s="230">
        <v>469.55000000000018</v>
      </c>
      <c r="F182" s="230">
        <v>465.05000000000013</v>
      </c>
      <c r="G182" s="230">
        <v>458.00000000000023</v>
      </c>
      <c r="H182" s="230">
        <v>481.10000000000014</v>
      </c>
      <c r="I182" s="230">
        <v>488.15</v>
      </c>
      <c r="J182" s="230">
        <v>492.65000000000009</v>
      </c>
      <c r="K182" s="229">
        <v>483.65</v>
      </c>
      <c r="L182" s="229">
        <v>472.1</v>
      </c>
      <c r="M182" s="229">
        <v>1.4984900000000001</v>
      </c>
      <c r="N182" s="1"/>
      <c r="O182" s="1"/>
    </row>
    <row r="183" spans="1:15" ht="12.75" customHeight="1">
      <c r="A183" s="30">
        <v>173</v>
      </c>
      <c r="B183" s="215" t="s">
        <v>108</v>
      </c>
      <c r="C183" s="229">
        <v>1414.1</v>
      </c>
      <c r="D183" s="230">
        <v>1420.5666666666668</v>
      </c>
      <c r="E183" s="230">
        <v>1404.1833333333336</v>
      </c>
      <c r="F183" s="230">
        <v>1394.2666666666669</v>
      </c>
      <c r="G183" s="230">
        <v>1377.8833333333337</v>
      </c>
      <c r="H183" s="230">
        <v>1430.4833333333336</v>
      </c>
      <c r="I183" s="230">
        <v>1446.8666666666668</v>
      </c>
      <c r="J183" s="230">
        <v>1456.7833333333335</v>
      </c>
      <c r="K183" s="229">
        <v>1436.95</v>
      </c>
      <c r="L183" s="229">
        <v>1410.65</v>
      </c>
      <c r="M183" s="229">
        <v>3.2875000000000001</v>
      </c>
      <c r="N183" s="1"/>
      <c r="O183" s="1"/>
    </row>
    <row r="184" spans="1:15" ht="12.75" customHeight="1">
      <c r="A184" s="30">
        <v>174</v>
      </c>
      <c r="B184" s="215" t="s">
        <v>109</v>
      </c>
      <c r="C184" s="229">
        <v>284.75</v>
      </c>
      <c r="D184" s="230">
        <v>285.71666666666664</v>
      </c>
      <c r="E184" s="230">
        <v>283.0333333333333</v>
      </c>
      <c r="F184" s="230">
        <v>281.31666666666666</v>
      </c>
      <c r="G184" s="230">
        <v>278.63333333333333</v>
      </c>
      <c r="H184" s="230">
        <v>287.43333333333328</v>
      </c>
      <c r="I184" s="230">
        <v>290.11666666666656</v>
      </c>
      <c r="J184" s="230">
        <v>291.83333333333326</v>
      </c>
      <c r="K184" s="229">
        <v>288.39999999999998</v>
      </c>
      <c r="L184" s="229">
        <v>284</v>
      </c>
      <c r="M184" s="229">
        <v>6.0686</v>
      </c>
      <c r="N184" s="1"/>
      <c r="O184" s="1"/>
    </row>
    <row r="185" spans="1:15" ht="12.75" customHeight="1">
      <c r="A185" s="30">
        <v>175</v>
      </c>
      <c r="B185" s="215" t="s">
        <v>355</v>
      </c>
      <c r="C185" s="229">
        <v>374.9</v>
      </c>
      <c r="D185" s="230">
        <v>378.4666666666667</v>
      </c>
      <c r="E185" s="230">
        <v>368.53333333333342</v>
      </c>
      <c r="F185" s="230">
        <v>362.16666666666674</v>
      </c>
      <c r="G185" s="230">
        <v>352.23333333333346</v>
      </c>
      <c r="H185" s="230">
        <v>384.83333333333337</v>
      </c>
      <c r="I185" s="230">
        <v>394.76666666666665</v>
      </c>
      <c r="J185" s="230">
        <v>401.13333333333333</v>
      </c>
      <c r="K185" s="229">
        <v>388.4</v>
      </c>
      <c r="L185" s="229">
        <v>372.1</v>
      </c>
      <c r="M185" s="229">
        <v>42.839559999999999</v>
      </c>
      <c r="N185" s="1"/>
      <c r="O185" s="1"/>
    </row>
    <row r="186" spans="1:15" ht="12.75" customHeight="1">
      <c r="A186" s="30">
        <v>176</v>
      </c>
      <c r="B186" s="215" t="s">
        <v>110</v>
      </c>
      <c r="C186" s="229">
        <v>1734.5</v>
      </c>
      <c r="D186" s="230">
        <v>1730.3333333333333</v>
      </c>
      <c r="E186" s="230">
        <v>1716.1666666666665</v>
      </c>
      <c r="F186" s="230">
        <v>1697.8333333333333</v>
      </c>
      <c r="G186" s="230">
        <v>1683.6666666666665</v>
      </c>
      <c r="H186" s="230">
        <v>1748.6666666666665</v>
      </c>
      <c r="I186" s="230">
        <v>1762.833333333333</v>
      </c>
      <c r="J186" s="230">
        <v>1781.1666666666665</v>
      </c>
      <c r="K186" s="229">
        <v>1744.5</v>
      </c>
      <c r="L186" s="229">
        <v>1712</v>
      </c>
      <c r="M186" s="229">
        <v>7.6738600000000003</v>
      </c>
      <c r="N186" s="1"/>
      <c r="O186" s="1"/>
    </row>
    <row r="187" spans="1:15" ht="12.75" customHeight="1">
      <c r="A187" s="30">
        <v>177</v>
      </c>
      <c r="B187" s="215" t="s">
        <v>356</v>
      </c>
      <c r="C187" s="229">
        <v>708</v>
      </c>
      <c r="D187" s="230">
        <v>701.80000000000007</v>
      </c>
      <c r="E187" s="230">
        <v>683.70000000000016</v>
      </c>
      <c r="F187" s="230">
        <v>659.40000000000009</v>
      </c>
      <c r="G187" s="230">
        <v>641.30000000000018</v>
      </c>
      <c r="H187" s="230">
        <v>726.10000000000014</v>
      </c>
      <c r="I187" s="230">
        <v>744.2</v>
      </c>
      <c r="J187" s="230">
        <v>768.50000000000011</v>
      </c>
      <c r="K187" s="229">
        <v>719.9</v>
      </c>
      <c r="L187" s="229">
        <v>677.5</v>
      </c>
      <c r="M187" s="229">
        <v>7.92767</v>
      </c>
      <c r="N187" s="1"/>
      <c r="O187" s="1"/>
    </row>
    <row r="188" spans="1:15" ht="12.75" customHeight="1">
      <c r="A188" s="30">
        <v>178</v>
      </c>
      <c r="B188" s="215" t="s">
        <v>849</v>
      </c>
      <c r="C188" s="229">
        <v>325.75</v>
      </c>
      <c r="D188" s="230">
        <v>324.21666666666664</v>
      </c>
      <c r="E188" s="230">
        <v>319.5333333333333</v>
      </c>
      <c r="F188" s="230">
        <v>313.31666666666666</v>
      </c>
      <c r="G188" s="230">
        <v>308.63333333333333</v>
      </c>
      <c r="H188" s="230">
        <v>330.43333333333328</v>
      </c>
      <c r="I188" s="230">
        <v>335.11666666666656</v>
      </c>
      <c r="J188" s="230">
        <v>341.33333333333326</v>
      </c>
      <c r="K188" s="229">
        <v>328.9</v>
      </c>
      <c r="L188" s="229">
        <v>318</v>
      </c>
      <c r="M188" s="229">
        <v>3.4258899999999999</v>
      </c>
      <c r="N188" s="1"/>
      <c r="O188" s="1"/>
    </row>
    <row r="189" spans="1:15" ht="12.75" customHeight="1">
      <c r="A189" s="30">
        <v>179</v>
      </c>
      <c r="B189" s="215" t="s">
        <v>358</v>
      </c>
      <c r="C189" s="229">
        <v>2089.35</v>
      </c>
      <c r="D189" s="230">
        <v>2099.4500000000003</v>
      </c>
      <c r="E189" s="230">
        <v>2069.9000000000005</v>
      </c>
      <c r="F189" s="230">
        <v>2050.4500000000003</v>
      </c>
      <c r="G189" s="230">
        <v>2020.9000000000005</v>
      </c>
      <c r="H189" s="230">
        <v>2118.9000000000005</v>
      </c>
      <c r="I189" s="230">
        <v>2148.4500000000007</v>
      </c>
      <c r="J189" s="230">
        <v>2167.9000000000005</v>
      </c>
      <c r="K189" s="229">
        <v>2129</v>
      </c>
      <c r="L189" s="229">
        <v>2080</v>
      </c>
      <c r="M189" s="229">
        <v>0.14549999999999999</v>
      </c>
      <c r="N189" s="1"/>
      <c r="O189" s="1"/>
    </row>
    <row r="190" spans="1:15" ht="12.75" customHeight="1">
      <c r="A190" s="30">
        <v>180</v>
      </c>
      <c r="B190" s="215" t="s">
        <v>359</v>
      </c>
      <c r="C190" s="229">
        <v>648.79999999999995</v>
      </c>
      <c r="D190" s="230">
        <v>651.15</v>
      </c>
      <c r="E190" s="230">
        <v>645.34999999999991</v>
      </c>
      <c r="F190" s="230">
        <v>641.9</v>
      </c>
      <c r="G190" s="230">
        <v>636.09999999999991</v>
      </c>
      <c r="H190" s="230">
        <v>654.59999999999991</v>
      </c>
      <c r="I190" s="230">
        <v>660.39999999999986</v>
      </c>
      <c r="J190" s="230">
        <v>663.84999999999991</v>
      </c>
      <c r="K190" s="229">
        <v>656.95</v>
      </c>
      <c r="L190" s="229">
        <v>647.70000000000005</v>
      </c>
      <c r="M190" s="229">
        <v>0.52373000000000003</v>
      </c>
      <c r="N190" s="1"/>
      <c r="O190" s="1"/>
    </row>
    <row r="191" spans="1:15" ht="12.75" customHeight="1">
      <c r="A191" s="30">
        <v>181</v>
      </c>
      <c r="B191" s="215" t="s">
        <v>360</v>
      </c>
      <c r="C191" s="229">
        <v>249.85</v>
      </c>
      <c r="D191" s="230">
        <v>252.03333333333333</v>
      </c>
      <c r="E191" s="230">
        <v>246.91666666666669</v>
      </c>
      <c r="F191" s="230">
        <v>243.98333333333335</v>
      </c>
      <c r="G191" s="230">
        <v>238.8666666666667</v>
      </c>
      <c r="H191" s="230">
        <v>254.96666666666667</v>
      </c>
      <c r="I191" s="230">
        <v>260.08333333333326</v>
      </c>
      <c r="J191" s="230">
        <v>263.01666666666665</v>
      </c>
      <c r="K191" s="229">
        <v>257.14999999999998</v>
      </c>
      <c r="L191" s="229">
        <v>249.1</v>
      </c>
      <c r="M191" s="229">
        <v>3.0940300000000001</v>
      </c>
      <c r="N191" s="1"/>
      <c r="O191" s="1"/>
    </row>
    <row r="192" spans="1:15" ht="12.75" customHeight="1">
      <c r="A192" s="30">
        <v>182</v>
      </c>
      <c r="B192" s="215" t="s">
        <v>361</v>
      </c>
      <c r="C192" s="229">
        <v>3192.2</v>
      </c>
      <c r="D192" s="230">
        <v>3235.8166666666671</v>
      </c>
      <c r="E192" s="230">
        <v>3131.6333333333341</v>
      </c>
      <c r="F192" s="230">
        <v>3071.0666666666671</v>
      </c>
      <c r="G192" s="230">
        <v>2966.8833333333341</v>
      </c>
      <c r="H192" s="230">
        <v>3296.3833333333341</v>
      </c>
      <c r="I192" s="230">
        <v>3400.5666666666675</v>
      </c>
      <c r="J192" s="230">
        <v>3461.1333333333341</v>
      </c>
      <c r="K192" s="229">
        <v>3340</v>
      </c>
      <c r="L192" s="229">
        <v>3175.25</v>
      </c>
      <c r="M192" s="229">
        <v>1.50465</v>
      </c>
      <c r="N192" s="1"/>
      <c r="O192" s="1"/>
    </row>
    <row r="193" spans="1:15" ht="12.75" customHeight="1">
      <c r="A193" s="30">
        <v>183</v>
      </c>
      <c r="B193" s="215" t="s">
        <v>111</v>
      </c>
      <c r="C193" s="229">
        <v>475.3</v>
      </c>
      <c r="D193" s="230">
        <v>475.9666666666667</v>
      </c>
      <c r="E193" s="230">
        <v>472.03333333333342</v>
      </c>
      <c r="F193" s="230">
        <v>468.76666666666671</v>
      </c>
      <c r="G193" s="230">
        <v>464.83333333333343</v>
      </c>
      <c r="H193" s="230">
        <v>479.23333333333341</v>
      </c>
      <c r="I193" s="230">
        <v>483.16666666666669</v>
      </c>
      <c r="J193" s="230">
        <v>486.43333333333339</v>
      </c>
      <c r="K193" s="229">
        <v>479.9</v>
      </c>
      <c r="L193" s="229">
        <v>472.7</v>
      </c>
      <c r="M193" s="229">
        <v>9.2302800000000005</v>
      </c>
      <c r="N193" s="1"/>
      <c r="O193" s="1"/>
    </row>
    <row r="194" spans="1:15" ht="12.75" customHeight="1">
      <c r="A194" s="30">
        <v>184</v>
      </c>
      <c r="B194" s="215" t="s">
        <v>362</v>
      </c>
      <c r="C194" s="229">
        <v>582.95000000000005</v>
      </c>
      <c r="D194" s="230">
        <v>584.95000000000005</v>
      </c>
      <c r="E194" s="230">
        <v>580.30000000000007</v>
      </c>
      <c r="F194" s="230">
        <v>577.65</v>
      </c>
      <c r="G194" s="230">
        <v>573</v>
      </c>
      <c r="H194" s="230">
        <v>587.60000000000014</v>
      </c>
      <c r="I194" s="230">
        <v>592.25000000000023</v>
      </c>
      <c r="J194" s="230">
        <v>594.9000000000002</v>
      </c>
      <c r="K194" s="229">
        <v>589.6</v>
      </c>
      <c r="L194" s="229">
        <v>582.29999999999995</v>
      </c>
      <c r="M194" s="229">
        <v>4.617</v>
      </c>
      <c r="N194" s="1"/>
      <c r="O194" s="1"/>
    </row>
    <row r="195" spans="1:15" ht="12.75" customHeight="1">
      <c r="A195" s="30">
        <v>185</v>
      </c>
      <c r="B195" s="215" t="s">
        <v>363</v>
      </c>
      <c r="C195" s="229">
        <v>111.3</v>
      </c>
      <c r="D195" s="230">
        <v>111.46666666666665</v>
      </c>
      <c r="E195" s="230">
        <v>110.48333333333331</v>
      </c>
      <c r="F195" s="230">
        <v>109.66666666666666</v>
      </c>
      <c r="G195" s="230">
        <v>108.68333333333331</v>
      </c>
      <c r="H195" s="230">
        <v>112.2833333333333</v>
      </c>
      <c r="I195" s="230">
        <v>113.26666666666665</v>
      </c>
      <c r="J195" s="230">
        <v>114.0833333333333</v>
      </c>
      <c r="K195" s="229">
        <v>112.45</v>
      </c>
      <c r="L195" s="229">
        <v>110.65</v>
      </c>
      <c r="M195" s="229">
        <v>10.66215</v>
      </c>
      <c r="N195" s="1"/>
      <c r="O195" s="1"/>
    </row>
    <row r="196" spans="1:15" ht="12.75" customHeight="1">
      <c r="A196" s="30">
        <v>186</v>
      </c>
      <c r="B196" s="215" t="s">
        <v>364</v>
      </c>
      <c r="C196" s="229">
        <v>161.9</v>
      </c>
      <c r="D196" s="230">
        <v>162.25</v>
      </c>
      <c r="E196" s="230">
        <v>160.30000000000001</v>
      </c>
      <c r="F196" s="230">
        <v>158.70000000000002</v>
      </c>
      <c r="G196" s="230">
        <v>156.75000000000003</v>
      </c>
      <c r="H196" s="230">
        <v>163.85</v>
      </c>
      <c r="I196" s="230">
        <v>165.79999999999998</v>
      </c>
      <c r="J196" s="230">
        <v>167.39999999999998</v>
      </c>
      <c r="K196" s="229">
        <v>164.2</v>
      </c>
      <c r="L196" s="229">
        <v>160.65</v>
      </c>
      <c r="M196" s="229">
        <v>21.451090000000001</v>
      </c>
      <c r="N196" s="1"/>
      <c r="O196" s="1"/>
    </row>
    <row r="197" spans="1:15" ht="12.75" customHeight="1">
      <c r="A197" s="30">
        <v>187</v>
      </c>
      <c r="B197" s="215" t="s">
        <v>255</v>
      </c>
      <c r="C197" s="229">
        <v>296.60000000000002</v>
      </c>
      <c r="D197" s="230">
        <v>298.61666666666662</v>
      </c>
      <c r="E197" s="230">
        <v>293.03333333333325</v>
      </c>
      <c r="F197" s="230">
        <v>289.46666666666664</v>
      </c>
      <c r="G197" s="230">
        <v>283.88333333333327</v>
      </c>
      <c r="H197" s="230">
        <v>302.18333333333322</v>
      </c>
      <c r="I197" s="230">
        <v>307.76666666666659</v>
      </c>
      <c r="J197" s="230">
        <v>311.3333333333332</v>
      </c>
      <c r="K197" s="229">
        <v>304.2</v>
      </c>
      <c r="L197" s="229">
        <v>295.05</v>
      </c>
      <c r="M197" s="229">
        <v>5.9967899999999998</v>
      </c>
      <c r="N197" s="1"/>
      <c r="O197" s="1"/>
    </row>
    <row r="198" spans="1:15" ht="12.75" customHeight="1">
      <c r="A198" s="30">
        <v>188</v>
      </c>
      <c r="B198" s="215" t="s">
        <v>366</v>
      </c>
      <c r="C198" s="229">
        <v>1294.7</v>
      </c>
      <c r="D198" s="230">
        <v>1303.7833333333335</v>
      </c>
      <c r="E198" s="230">
        <v>1276.166666666667</v>
      </c>
      <c r="F198" s="230">
        <v>1257.6333333333334</v>
      </c>
      <c r="G198" s="230">
        <v>1230.0166666666669</v>
      </c>
      <c r="H198" s="230">
        <v>1322.3166666666671</v>
      </c>
      <c r="I198" s="230">
        <v>1349.9333333333334</v>
      </c>
      <c r="J198" s="230">
        <v>1368.4666666666672</v>
      </c>
      <c r="K198" s="229">
        <v>1331.4</v>
      </c>
      <c r="L198" s="229">
        <v>1285.25</v>
      </c>
      <c r="M198" s="229">
        <v>6.4495100000000001</v>
      </c>
      <c r="N198" s="1"/>
      <c r="O198" s="1"/>
    </row>
    <row r="199" spans="1:15" ht="12.75" customHeight="1">
      <c r="A199" s="30">
        <v>189</v>
      </c>
      <c r="B199" s="215" t="s">
        <v>113</v>
      </c>
      <c r="C199" s="229">
        <v>1138.3</v>
      </c>
      <c r="D199" s="230">
        <v>1140.9333333333334</v>
      </c>
      <c r="E199" s="230">
        <v>1133.3666666666668</v>
      </c>
      <c r="F199" s="230">
        <v>1128.4333333333334</v>
      </c>
      <c r="G199" s="230">
        <v>1120.8666666666668</v>
      </c>
      <c r="H199" s="230">
        <v>1145.8666666666668</v>
      </c>
      <c r="I199" s="230">
        <v>1153.4333333333334</v>
      </c>
      <c r="J199" s="230">
        <v>1158.3666666666668</v>
      </c>
      <c r="K199" s="229">
        <v>1148.5</v>
      </c>
      <c r="L199" s="229">
        <v>1136</v>
      </c>
      <c r="M199" s="229">
        <v>14.35758</v>
      </c>
      <c r="N199" s="1"/>
      <c r="O199" s="1"/>
    </row>
    <row r="200" spans="1:15" ht="12.75" customHeight="1">
      <c r="A200" s="30">
        <v>190</v>
      </c>
      <c r="B200" s="215" t="s">
        <v>115</v>
      </c>
      <c r="C200" s="229">
        <v>1963.1</v>
      </c>
      <c r="D200" s="230">
        <v>1964.6666666666667</v>
      </c>
      <c r="E200" s="230">
        <v>1951.4333333333334</v>
      </c>
      <c r="F200" s="230">
        <v>1939.7666666666667</v>
      </c>
      <c r="G200" s="230">
        <v>1926.5333333333333</v>
      </c>
      <c r="H200" s="230">
        <v>1976.3333333333335</v>
      </c>
      <c r="I200" s="230">
        <v>1989.5666666666666</v>
      </c>
      <c r="J200" s="230">
        <v>2001.2333333333336</v>
      </c>
      <c r="K200" s="229">
        <v>1977.9</v>
      </c>
      <c r="L200" s="229">
        <v>1953</v>
      </c>
      <c r="M200" s="229">
        <v>5.0046600000000003</v>
      </c>
      <c r="N200" s="1"/>
      <c r="O200" s="1"/>
    </row>
    <row r="201" spans="1:15" ht="12.75" customHeight="1">
      <c r="A201" s="30">
        <v>191</v>
      </c>
      <c r="B201" s="215" t="s">
        <v>116</v>
      </c>
      <c r="C201" s="229">
        <v>1604.4</v>
      </c>
      <c r="D201" s="230">
        <v>1607.7833333333335</v>
      </c>
      <c r="E201" s="230">
        <v>1599.0666666666671</v>
      </c>
      <c r="F201" s="230">
        <v>1593.7333333333336</v>
      </c>
      <c r="G201" s="230">
        <v>1585.0166666666671</v>
      </c>
      <c r="H201" s="230">
        <v>1613.116666666667</v>
      </c>
      <c r="I201" s="230">
        <v>1621.8333333333337</v>
      </c>
      <c r="J201" s="230">
        <v>1627.166666666667</v>
      </c>
      <c r="K201" s="229">
        <v>1616.5</v>
      </c>
      <c r="L201" s="229">
        <v>1602.45</v>
      </c>
      <c r="M201" s="229">
        <v>93.48621</v>
      </c>
      <c r="N201" s="1"/>
      <c r="O201" s="1"/>
    </row>
    <row r="202" spans="1:15" ht="12.75" customHeight="1">
      <c r="A202" s="30">
        <v>192</v>
      </c>
      <c r="B202" s="215" t="s">
        <v>117</v>
      </c>
      <c r="C202" s="229">
        <v>574.15</v>
      </c>
      <c r="D202" s="230">
        <v>576.0333333333333</v>
      </c>
      <c r="E202" s="230">
        <v>571.11666666666656</v>
      </c>
      <c r="F202" s="230">
        <v>568.08333333333326</v>
      </c>
      <c r="G202" s="230">
        <v>563.16666666666652</v>
      </c>
      <c r="H202" s="230">
        <v>579.06666666666661</v>
      </c>
      <c r="I202" s="230">
        <v>583.98333333333335</v>
      </c>
      <c r="J202" s="230">
        <v>587.01666666666665</v>
      </c>
      <c r="K202" s="229">
        <v>580.95000000000005</v>
      </c>
      <c r="L202" s="229">
        <v>573</v>
      </c>
      <c r="M202" s="229">
        <v>22.305289999999999</v>
      </c>
      <c r="N202" s="1"/>
      <c r="O202" s="1"/>
    </row>
    <row r="203" spans="1:15" ht="12.75" customHeight="1">
      <c r="A203" s="30">
        <v>193</v>
      </c>
      <c r="B203" s="215" t="s">
        <v>367</v>
      </c>
      <c r="C203" s="229">
        <v>67.5</v>
      </c>
      <c r="D203" s="230">
        <v>66.866666666666674</v>
      </c>
      <c r="E203" s="230">
        <v>65.583333333333343</v>
      </c>
      <c r="F203" s="230">
        <v>63.666666666666671</v>
      </c>
      <c r="G203" s="230">
        <v>62.38333333333334</v>
      </c>
      <c r="H203" s="230">
        <v>68.783333333333346</v>
      </c>
      <c r="I203" s="230">
        <v>70.066666666666677</v>
      </c>
      <c r="J203" s="230">
        <v>71.983333333333348</v>
      </c>
      <c r="K203" s="229">
        <v>68.150000000000006</v>
      </c>
      <c r="L203" s="229">
        <v>64.95</v>
      </c>
      <c r="M203" s="229">
        <v>133.45652000000001</v>
      </c>
      <c r="N203" s="1"/>
      <c r="O203" s="1"/>
    </row>
    <row r="204" spans="1:15" ht="12.75" customHeight="1">
      <c r="A204" s="30">
        <v>194</v>
      </c>
      <c r="B204" s="215" t="s">
        <v>815</v>
      </c>
      <c r="C204" s="229">
        <v>665.45</v>
      </c>
      <c r="D204" s="230">
        <v>660.81666666666672</v>
      </c>
      <c r="E204" s="230">
        <v>649.63333333333344</v>
      </c>
      <c r="F204" s="230">
        <v>633.81666666666672</v>
      </c>
      <c r="G204" s="230">
        <v>622.63333333333344</v>
      </c>
      <c r="H204" s="230">
        <v>676.63333333333344</v>
      </c>
      <c r="I204" s="230">
        <v>687.81666666666661</v>
      </c>
      <c r="J204" s="230">
        <v>703.63333333333344</v>
      </c>
      <c r="K204" s="229">
        <v>672</v>
      </c>
      <c r="L204" s="229">
        <v>645</v>
      </c>
      <c r="M204" s="229">
        <v>5.03545</v>
      </c>
      <c r="N204" s="1"/>
      <c r="O204" s="1"/>
    </row>
    <row r="205" spans="1:15" ht="12.75" customHeight="1">
      <c r="A205" s="30">
        <v>195</v>
      </c>
      <c r="B205" s="215" t="s">
        <v>368</v>
      </c>
      <c r="C205" s="229">
        <v>928.45</v>
      </c>
      <c r="D205" s="230">
        <v>934.1</v>
      </c>
      <c r="E205" s="230">
        <v>920.55000000000007</v>
      </c>
      <c r="F205" s="230">
        <v>912.65000000000009</v>
      </c>
      <c r="G205" s="230">
        <v>899.10000000000014</v>
      </c>
      <c r="H205" s="230">
        <v>942</v>
      </c>
      <c r="I205" s="230">
        <v>955.55</v>
      </c>
      <c r="J205" s="230">
        <v>963.44999999999993</v>
      </c>
      <c r="K205" s="229">
        <v>947.65</v>
      </c>
      <c r="L205" s="229">
        <v>926.2</v>
      </c>
      <c r="M205" s="229">
        <v>2.0185200000000001</v>
      </c>
      <c r="N205" s="1"/>
      <c r="O205" s="1"/>
    </row>
    <row r="206" spans="1:15" ht="12.75" customHeight="1">
      <c r="A206" s="30">
        <v>196</v>
      </c>
      <c r="B206" s="215" t="s">
        <v>369</v>
      </c>
      <c r="C206" s="229">
        <v>879.85</v>
      </c>
      <c r="D206" s="230">
        <v>880.54999999999984</v>
      </c>
      <c r="E206" s="230">
        <v>873.09999999999968</v>
      </c>
      <c r="F206" s="230">
        <v>866.3499999999998</v>
      </c>
      <c r="G206" s="230">
        <v>858.89999999999964</v>
      </c>
      <c r="H206" s="230">
        <v>887.29999999999973</v>
      </c>
      <c r="I206" s="230">
        <v>894.74999999999977</v>
      </c>
      <c r="J206" s="230">
        <v>901.49999999999977</v>
      </c>
      <c r="K206" s="229">
        <v>888</v>
      </c>
      <c r="L206" s="229">
        <v>873.8</v>
      </c>
      <c r="M206" s="229">
        <v>7.2209999999999996E-2</v>
      </c>
      <c r="N206" s="1"/>
      <c r="O206" s="1"/>
    </row>
    <row r="207" spans="1:15" ht="12.75" customHeight="1">
      <c r="A207" s="30">
        <v>197</v>
      </c>
      <c r="B207" s="215" t="s">
        <v>112</v>
      </c>
      <c r="C207" s="229">
        <v>1347.2</v>
      </c>
      <c r="D207" s="230">
        <v>1342.6833333333334</v>
      </c>
      <c r="E207" s="230">
        <v>1331.5166666666669</v>
      </c>
      <c r="F207" s="230">
        <v>1315.8333333333335</v>
      </c>
      <c r="G207" s="230">
        <v>1304.666666666667</v>
      </c>
      <c r="H207" s="230">
        <v>1358.3666666666668</v>
      </c>
      <c r="I207" s="230">
        <v>1369.5333333333333</v>
      </c>
      <c r="J207" s="230">
        <v>1385.2166666666667</v>
      </c>
      <c r="K207" s="229">
        <v>1353.85</v>
      </c>
      <c r="L207" s="229">
        <v>1327</v>
      </c>
      <c r="M207" s="229">
        <v>9.5399499999999993</v>
      </c>
      <c r="N207" s="1"/>
      <c r="O207" s="1"/>
    </row>
    <row r="208" spans="1:15" ht="12.75" customHeight="1">
      <c r="A208" s="30">
        <v>198</v>
      </c>
      <c r="B208" s="215" t="s">
        <v>118</v>
      </c>
      <c r="C208" s="229">
        <v>2870.6</v>
      </c>
      <c r="D208" s="230">
        <v>2885.1333333333332</v>
      </c>
      <c r="E208" s="230">
        <v>2850.4666666666662</v>
      </c>
      <c r="F208" s="230">
        <v>2830.333333333333</v>
      </c>
      <c r="G208" s="230">
        <v>2795.6666666666661</v>
      </c>
      <c r="H208" s="230">
        <v>2905.2666666666664</v>
      </c>
      <c r="I208" s="230">
        <v>2939.9333333333334</v>
      </c>
      <c r="J208" s="230">
        <v>2960.0666666666666</v>
      </c>
      <c r="K208" s="229">
        <v>2919.8</v>
      </c>
      <c r="L208" s="229">
        <v>2865</v>
      </c>
      <c r="M208" s="229">
        <v>6.2062499999999998</v>
      </c>
      <c r="N208" s="1"/>
      <c r="O208" s="1"/>
    </row>
    <row r="209" spans="1:15" ht="12.75" customHeight="1">
      <c r="A209" s="30">
        <v>199</v>
      </c>
      <c r="B209" s="215" t="s">
        <v>764</v>
      </c>
      <c r="C209" s="229">
        <v>321.89999999999998</v>
      </c>
      <c r="D209" s="230">
        <v>323.63333333333333</v>
      </c>
      <c r="E209" s="230">
        <v>318.26666666666665</v>
      </c>
      <c r="F209" s="230">
        <v>314.63333333333333</v>
      </c>
      <c r="G209" s="230">
        <v>309.26666666666665</v>
      </c>
      <c r="H209" s="230">
        <v>327.26666666666665</v>
      </c>
      <c r="I209" s="230">
        <v>332.63333333333333</v>
      </c>
      <c r="J209" s="230">
        <v>336.26666666666665</v>
      </c>
      <c r="K209" s="229">
        <v>329</v>
      </c>
      <c r="L209" s="229">
        <v>320</v>
      </c>
      <c r="M209" s="229">
        <v>8.4953599999999998</v>
      </c>
      <c r="N209" s="1"/>
      <c r="O209" s="1"/>
    </row>
    <row r="210" spans="1:15" ht="12.75" customHeight="1">
      <c r="A210" s="30">
        <v>200</v>
      </c>
      <c r="B210" s="215" t="s">
        <v>120</v>
      </c>
      <c r="C210" s="229">
        <v>419.7</v>
      </c>
      <c r="D210" s="230">
        <v>421.36666666666662</v>
      </c>
      <c r="E210" s="230">
        <v>416.73333333333323</v>
      </c>
      <c r="F210" s="230">
        <v>413.76666666666659</v>
      </c>
      <c r="G210" s="230">
        <v>409.13333333333321</v>
      </c>
      <c r="H210" s="230">
        <v>424.33333333333326</v>
      </c>
      <c r="I210" s="230">
        <v>428.96666666666658</v>
      </c>
      <c r="J210" s="230">
        <v>431.93333333333328</v>
      </c>
      <c r="K210" s="229">
        <v>426</v>
      </c>
      <c r="L210" s="229">
        <v>418.4</v>
      </c>
      <c r="M210" s="229">
        <v>80.397090000000006</v>
      </c>
      <c r="N210" s="1"/>
      <c r="O210" s="1"/>
    </row>
    <row r="211" spans="1:15" ht="12.75" customHeight="1">
      <c r="A211" s="30">
        <v>201</v>
      </c>
      <c r="B211" s="215" t="s">
        <v>771</v>
      </c>
      <c r="C211" s="229">
        <v>1123.95</v>
      </c>
      <c r="D211" s="230">
        <v>1130.9833333333333</v>
      </c>
      <c r="E211" s="230">
        <v>1113.9666666666667</v>
      </c>
      <c r="F211" s="230">
        <v>1103.9833333333333</v>
      </c>
      <c r="G211" s="230">
        <v>1086.9666666666667</v>
      </c>
      <c r="H211" s="230">
        <v>1140.9666666666667</v>
      </c>
      <c r="I211" s="230">
        <v>1157.9833333333336</v>
      </c>
      <c r="J211" s="230">
        <v>1167.9666666666667</v>
      </c>
      <c r="K211" s="229">
        <v>1148</v>
      </c>
      <c r="L211" s="229">
        <v>1121</v>
      </c>
      <c r="M211" s="229">
        <v>0.18565000000000001</v>
      </c>
      <c r="N211" s="1"/>
      <c r="O211" s="1"/>
    </row>
    <row r="212" spans="1:15" ht="12.75" customHeight="1">
      <c r="A212" s="30">
        <v>202</v>
      </c>
      <c r="B212" s="215" t="s">
        <v>256</v>
      </c>
      <c r="C212" s="229">
        <v>3283.5</v>
      </c>
      <c r="D212" s="230">
        <v>3261.6</v>
      </c>
      <c r="E212" s="230">
        <v>3197.2</v>
      </c>
      <c r="F212" s="230">
        <v>3110.9</v>
      </c>
      <c r="G212" s="230">
        <v>3046.5</v>
      </c>
      <c r="H212" s="230">
        <v>3347.8999999999996</v>
      </c>
      <c r="I212" s="230">
        <v>3412.3</v>
      </c>
      <c r="J212" s="230">
        <v>3498.5999999999995</v>
      </c>
      <c r="K212" s="229">
        <v>3326</v>
      </c>
      <c r="L212" s="229">
        <v>3175.3</v>
      </c>
      <c r="M212" s="229">
        <v>23.92484</v>
      </c>
      <c r="N212" s="1"/>
      <c r="O212" s="1"/>
    </row>
    <row r="213" spans="1:15" ht="12.75" customHeight="1">
      <c r="A213" s="30">
        <v>203</v>
      </c>
      <c r="B213" s="215" t="s">
        <v>371</v>
      </c>
      <c r="C213" s="229">
        <v>114.35</v>
      </c>
      <c r="D213" s="230">
        <v>114.48333333333333</v>
      </c>
      <c r="E213" s="230">
        <v>113.61666666666667</v>
      </c>
      <c r="F213" s="230">
        <v>112.88333333333334</v>
      </c>
      <c r="G213" s="230">
        <v>112.01666666666668</v>
      </c>
      <c r="H213" s="230">
        <v>115.21666666666667</v>
      </c>
      <c r="I213" s="230">
        <v>116.08333333333331</v>
      </c>
      <c r="J213" s="230">
        <v>116.81666666666666</v>
      </c>
      <c r="K213" s="229">
        <v>115.35</v>
      </c>
      <c r="L213" s="229">
        <v>113.75</v>
      </c>
      <c r="M213" s="229">
        <v>31.376799999999999</v>
      </c>
      <c r="N213" s="1"/>
      <c r="O213" s="1"/>
    </row>
    <row r="214" spans="1:15" ht="12.75" customHeight="1">
      <c r="A214" s="30">
        <v>204</v>
      </c>
      <c r="B214" s="215" t="s">
        <v>121</v>
      </c>
      <c r="C214" s="229">
        <v>256.5</v>
      </c>
      <c r="D214" s="230">
        <v>256.2166666666667</v>
      </c>
      <c r="E214" s="230">
        <v>253.58333333333337</v>
      </c>
      <c r="F214" s="230">
        <v>250.66666666666669</v>
      </c>
      <c r="G214" s="230">
        <v>248.03333333333336</v>
      </c>
      <c r="H214" s="230">
        <v>259.13333333333338</v>
      </c>
      <c r="I214" s="230">
        <v>261.76666666666671</v>
      </c>
      <c r="J214" s="230">
        <v>264.68333333333339</v>
      </c>
      <c r="K214" s="229">
        <v>258.85000000000002</v>
      </c>
      <c r="L214" s="229">
        <v>253.3</v>
      </c>
      <c r="M214" s="229">
        <v>27.289729999999999</v>
      </c>
      <c r="N214" s="1"/>
      <c r="O214" s="1"/>
    </row>
    <row r="215" spans="1:15" ht="12.75" customHeight="1">
      <c r="A215" s="30">
        <v>205</v>
      </c>
      <c r="B215" s="215" t="s">
        <v>122</v>
      </c>
      <c r="C215" s="229">
        <v>2695.8</v>
      </c>
      <c r="D215" s="230">
        <v>2700.65</v>
      </c>
      <c r="E215" s="230">
        <v>2679.3</v>
      </c>
      <c r="F215" s="230">
        <v>2662.8</v>
      </c>
      <c r="G215" s="230">
        <v>2641.4500000000003</v>
      </c>
      <c r="H215" s="230">
        <v>2717.15</v>
      </c>
      <c r="I215" s="230">
        <v>2738.4999999999995</v>
      </c>
      <c r="J215" s="230">
        <v>2755</v>
      </c>
      <c r="K215" s="229">
        <v>2722</v>
      </c>
      <c r="L215" s="229">
        <v>2684.15</v>
      </c>
      <c r="M215" s="229">
        <v>10.001899999999999</v>
      </c>
      <c r="N215" s="1"/>
      <c r="O215" s="1"/>
    </row>
    <row r="216" spans="1:15" ht="12.75" customHeight="1">
      <c r="A216" s="30">
        <v>206</v>
      </c>
      <c r="B216" s="215" t="s">
        <v>257</v>
      </c>
      <c r="C216" s="229">
        <v>306.89999999999998</v>
      </c>
      <c r="D216" s="230">
        <v>307.43333333333334</v>
      </c>
      <c r="E216" s="230">
        <v>304.9666666666667</v>
      </c>
      <c r="F216" s="230">
        <v>303.03333333333336</v>
      </c>
      <c r="G216" s="230">
        <v>300.56666666666672</v>
      </c>
      <c r="H216" s="230">
        <v>309.36666666666667</v>
      </c>
      <c r="I216" s="230">
        <v>311.83333333333326</v>
      </c>
      <c r="J216" s="230">
        <v>313.76666666666665</v>
      </c>
      <c r="K216" s="229">
        <v>309.89999999999998</v>
      </c>
      <c r="L216" s="229">
        <v>305.5</v>
      </c>
      <c r="M216" s="229">
        <v>4.2109199999999998</v>
      </c>
      <c r="N216" s="1"/>
      <c r="O216" s="1"/>
    </row>
    <row r="217" spans="1:15" ht="12.75" customHeight="1">
      <c r="A217" s="30">
        <v>207</v>
      </c>
      <c r="B217" s="215" t="s">
        <v>285</v>
      </c>
      <c r="C217" s="229">
        <v>3874.4</v>
      </c>
      <c r="D217" s="230">
        <v>3895.7999999999997</v>
      </c>
      <c r="E217" s="230">
        <v>3828.5999999999995</v>
      </c>
      <c r="F217" s="230">
        <v>3782.7999999999997</v>
      </c>
      <c r="G217" s="230">
        <v>3715.5999999999995</v>
      </c>
      <c r="H217" s="230">
        <v>3941.5999999999995</v>
      </c>
      <c r="I217" s="230">
        <v>4008.7999999999993</v>
      </c>
      <c r="J217" s="230">
        <v>4054.5999999999995</v>
      </c>
      <c r="K217" s="229">
        <v>3963</v>
      </c>
      <c r="L217" s="229">
        <v>3850</v>
      </c>
      <c r="M217" s="229">
        <v>0.16055</v>
      </c>
      <c r="N217" s="1"/>
      <c r="O217" s="1"/>
    </row>
    <row r="218" spans="1:15" ht="12.75" customHeight="1">
      <c r="A218" s="30">
        <v>208</v>
      </c>
      <c r="B218" s="215" t="s">
        <v>772</v>
      </c>
      <c r="C218" s="229">
        <v>768.25</v>
      </c>
      <c r="D218" s="230">
        <v>768.08333333333337</v>
      </c>
      <c r="E218" s="230">
        <v>760.16666666666674</v>
      </c>
      <c r="F218" s="230">
        <v>752.08333333333337</v>
      </c>
      <c r="G218" s="230">
        <v>744.16666666666674</v>
      </c>
      <c r="H218" s="230">
        <v>776.16666666666674</v>
      </c>
      <c r="I218" s="230">
        <v>784.08333333333348</v>
      </c>
      <c r="J218" s="230">
        <v>792.16666666666674</v>
      </c>
      <c r="K218" s="229">
        <v>776</v>
      </c>
      <c r="L218" s="229">
        <v>760</v>
      </c>
      <c r="M218" s="229">
        <v>3.2563800000000001</v>
      </c>
      <c r="N218" s="1"/>
      <c r="O218" s="1"/>
    </row>
    <row r="219" spans="1:15" ht="12.75" customHeight="1">
      <c r="A219" s="30">
        <v>209</v>
      </c>
      <c r="B219" s="215" t="s">
        <v>372</v>
      </c>
      <c r="C219" s="229">
        <v>41132.5</v>
      </c>
      <c r="D219" s="230">
        <v>41267</v>
      </c>
      <c r="E219" s="230">
        <v>40835.5</v>
      </c>
      <c r="F219" s="230">
        <v>40538.5</v>
      </c>
      <c r="G219" s="230">
        <v>40107</v>
      </c>
      <c r="H219" s="230">
        <v>41564</v>
      </c>
      <c r="I219" s="230">
        <v>41995.5</v>
      </c>
      <c r="J219" s="230">
        <v>42292.5</v>
      </c>
      <c r="K219" s="229">
        <v>41698.5</v>
      </c>
      <c r="L219" s="229">
        <v>40970</v>
      </c>
      <c r="M219" s="229">
        <v>3.977E-2</v>
      </c>
      <c r="N219" s="1"/>
      <c r="O219" s="1"/>
    </row>
    <row r="220" spans="1:15" ht="12.75" customHeight="1">
      <c r="A220" s="30">
        <v>210</v>
      </c>
      <c r="B220" s="215" t="s">
        <v>373</v>
      </c>
      <c r="C220" s="229">
        <v>61.8</v>
      </c>
      <c r="D220" s="230">
        <v>61.766666666666659</v>
      </c>
      <c r="E220" s="230">
        <v>61.133333333333319</v>
      </c>
      <c r="F220" s="230">
        <v>60.466666666666661</v>
      </c>
      <c r="G220" s="230">
        <v>59.833333333333321</v>
      </c>
      <c r="H220" s="230">
        <v>62.433333333333316</v>
      </c>
      <c r="I220" s="230">
        <v>63.066666666666656</v>
      </c>
      <c r="J220" s="230">
        <v>63.733333333333313</v>
      </c>
      <c r="K220" s="229">
        <v>62.4</v>
      </c>
      <c r="L220" s="229">
        <v>61.1</v>
      </c>
      <c r="M220" s="229">
        <v>156.78637000000001</v>
      </c>
      <c r="N220" s="1"/>
      <c r="O220" s="1"/>
    </row>
    <row r="221" spans="1:15" ht="12.75" customHeight="1">
      <c r="A221" s="30">
        <v>211</v>
      </c>
      <c r="B221" s="215" t="s">
        <v>114</v>
      </c>
      <c r="C221" s="229">
        <v>2644.8</v>
      </c>
      <c r="D221" s="230">
        <v>2649.5666666666671</v>
      </c>
      <c r="E221" s="230">
        <v>2637.233333333334</v>
      </c>
      <c r="F221" s="230">
        <v>2629.666666666667</v>
      </c>
      <c r="G221" s="230">
        <v>2617.3333333333339</v>
      </c>
      <c r="H221" s="230">
        <v>2657.1333333333341</v>
      </c>
      <c r="I221" s="230">
        <v>2669.4666666666672</v>
      </c>
      <c r="J221" s="230">
        <v>2677.0333333333342</v>
      </c>
      <c r="K221" s="229">
        <v>2661.9</v>
      </c>
      <c r="L221" s="229">
        <v>2642</v>
      </c>
      <c r="M221" s="229">
        <v>47.149709999999999</v>
      </c>
      <c r="N221" s="1"/>
      <c r="O221" s="1"/>
    </row>
    <row r="222" spans="1:15" ht="12.75" customHeight="1">
      <c r="A222" s="30">
        <v>212</v>
      </c>
      <c r="B222" s="215" t="s">
        <v>124</v>
      </c>
      <c r="C222" s="229">
        <v>946.75</v>
      </c>
      <c r="D222" s="230">
        <v>947.18333333333339</v>
      </c>
      <c r="E222" s="230">
        <v>942.56666666666683</v>
      </c>
      <c r="F222" s="230">
        <v>938.38333333333344</v>
      </c>
      <c r="G222" s="230">
        <v>933.76666666666688</v>
      </c>
      <c r="H222" s="230">
        <v>951.36666666666679</v>
      </c>
      <c r="I222" s="230">
        <v>955.98333333333335</v>
      </c>
      <c r="J222" s="230">
        <v>960.16666666666674</v>
      </c>
      <c r="K222" s="229">
        <v>951.8</v>
      </c>
      <c r="L222" s="229">
        <v>943</v>
      </c>
      <c r="M222" s="229">
        <v>107.51684</v>
      </c>
      <c r="N222" s="1"/>
      <c r="O222" s="1"/>
    </row>
    <row r="223" spans="1:15" ht="12.75" customHeight="1">
      <c r="A223" s="30">
        <v>213</v>
      </c>
      <c r="B223" s="215" t="s">
        <v>125</v>
      </c>
      <c r="C223" s="229">
        <v>1226.25</v>
      </c>
      <c r="D223" s="230">
        <v>1229.8333333333333</v>
      </c>
      <c r="E223" s="230">
        <v>1216.4666666666665</v>
      </c>
      <c r="F223" s="230">
        <v>1206.6833333333332</v>
      </c>
      <c r="G223" s="230">
        <v>1193.3166666666664</v>
      </c>
      <c r="H223" s="230">
        <v>1239.6166666666666</v>
      </c>
      <c r="I223" s="230">
        <v>1252.9833333333333</v>
      </c>
      <c r="J223" s="230">
        <v>1262.7666666666667</v>
      </c>
      <c r="K223" s="229">
        <v>1243.2</v>
      </c>
      <c r="L223" s="229">
        <v>1220.05</v>
      </c>
      <c r="M223" s="229">
        <v>3.4254699999999998</v>
      </c>
      <c r="N223" s="1"/>
      <c r="O223" s="1"/>
    </row>
    <row r="224" spans="1:15" ht="12.75" customHeight="1">
      <c r="A224" s="30">
        <v>214</v>
      </c>
      <c r="B224" s="215" t="s">
        <v>126</v>
      </c>
      <c r="C224" s="229">
        <v>485.75</v>
      </c>
      <c r="D224" s="230">
        <v>481.7</v>
      </c>
      <c r="E224" s="230">
        <v>476.4</v>
      </c>
      <c r="F224" s="230">
        <v>467.05</v>
      </c>
      <c r="G224" s="230">
        <v>461.75</v>
      </c>
      <c r="H224" s="230">
        <v>491.04999999999995</v>
      </c>
      <c r="I224" s="230">
        <v>496.35</v>
      </c>
      <c r="J224" s="230">
        <v>505.69999999999993</v>
      </c>
      <c r="K224" s="229">
        <v>487</v>
      </c>
      <c r="L224" s="229">
        <v>472.35</v>
      </c>
      <c r="M224" s="229">
        <v>24.60361</v>
      </c>
      <c r="N224" s="1"/>
      <c r="O224" s="1"/>
    </row>
    <row r="225" spans="1:15" ht="12.75" customHeight="1">
      <c r="A225" s="30">
        <v>215</v>
      </c>
      <c r="B225" s="215" t="s">
        <v>258</v>
      </c>
      <c r="C225" s="229">
        <v>516.29999999999995</v>
      </c>
      <c r="D225" s="230">
        <v>512.5333333333333</v>
      </c>
      <c r="E225" s="230">
        <v>505.36666666666656</v>
      </c>
      <c r="F225" s="230">
        <v>494.43333333333328</v>
      </c>
      <c r="G225" s="230">
        <v>487.26666666666654</v>
      </c>
      <c r="H225" s="230">
        <v>523.46666666666658</v>
      </c>
      <c r="I225" s="230">
        <v>530.63333333333333</v>
      </c>
      <c r="J225" s="230">
        <v>541.56666666666661</v>
      </c>
      <c r="K225" s="229">
        <v>519.70000000000005</v>
      </c>
      <c r="L225" s="229">
        <v>501.6</v>
      </c>
      <c r="M225" s="229">
        <v>5.8556499999999998</v>
      </c>
      <c r="N225" s="1"/>
      <c r="O225" s="1"/>
    </row>
    <row r="226" spans="1:15" ht="12.75" customHeight="1">
      <c r="A226" s="30">
        <v>216</v>
      </c>
      <c r="B226" s="215" t="s">
        <v>375</v>
      </c>
      <c r="C226" s="229">
        <v>55.9</v>
      </c>
      <c r="D226" s="230">
        <v>56.166666666666664</v>
      </c>
      <c r="E226" s="230">
        <v>55.333333333333329</v>
      </c>
      <c r="F226" s="230">
        <v>54.766666666666666</v>
      </c>
      <c r="G226" s="230">
        <v>53.93333333333333</v>
      </c>
      <c r="H226" s="230">
        <v>56.733333333333327</v>
      </c>
      <c r="I226" s="230">
        <v>57.566666666666656</v>
      </c>
      <c r="J226" s="230">
        <v>58.133333333333326</v>
      </c>
      <c r="K226" s="229">
        <v>57</v>
      </c>
      <c r="L226" s="229">
        <v>55.6</v>
      </c>
      <c r="M226" s="229">
        <v>95.207710000000006</v>
      </c>
      <c r="N226" s="1"/>
      <c r="O226" s="1"/>
    </row>
    <row r="227" spans="1:15" ht="12.75" customHeight="1">
      <c r="A227" s="30">
        <v>217</v>
      </c>
      <c r="B227" s="215" t="s">
        <v>128</v>
      </c>
      <c r="C227" s="229">
        <v>73.7</v>
      </c>
      <c r="D227" s="230">
        <v>73.616666666666674</v>
      </c>
      <c r="E227" s="230">
        <v>73.133333333333354</v>
      </c>
      <c r="F227" s="230">
        <v>72.566666666666677</v>
      </c>
      <c r="G227" s="230">
        <v>72.083333333333357</v>
      </c>
      <c r="H227" s="230">
        <v>74.183333333333351</v>
      </c>
      <c r="I227" s="230">
        <v>74.666666666666671</v>
      </c>
      <c r="J227" s="230">
        <v>75.233333333333348</v>
      </c>
      <c r="K227" s="229">
        <v>74.099999999999994</v>
      </c>
      <c r="L227" s="229">
        <v>73.05</v>
      </c>
      <c r="M227" s="229">
        <v>297.09631000000002</v>
      </c>
      <c r="N227" s="1"/>
      <c r="O227" s="1"/>
    </row>
    <row r="228" spans="1:15" ht="12.75" customHeight="1">
      <c r="A228" s="30">
        <v>218</v>
      </c>
      <c r="B228" s="215" t="s">
        <v>376</v>
      </c>
      <c r="C228" s="229">
        <v>100</v>
      </c>
      <c r="D228" s="230">
        <v>99.866666666666674</v>
      </c>
      <c r="E228" s="230">
        <v>99.083333333333343</v>
      </c>
      <c r="F228" s="230">
        <v>98.166666666666671</v>
      </c>
      <c r="G228" s="230">
        <v>97.38333333333334</v>
      </c>
      <c r="H228" s="230">
        <v>100.78333333333335</v>
      </c>
      <c r="I228" s="230">
        <v>101.56666666666668</v>
      </c>
      <c r="J228" s="230">
        <v>102.48333333333335</v>
      </c>
      <c r="K228" s="229">
        <v>100.65</v>
      </c>
      <c r="L228" s="229">
        <v>98.95</v>
      </c>
      <c r="M228" s="229">
        <v>53.40925</v>
      </c>
      <c r="N228" s="1"/>
      <c r="O228" s="1"/>
    </row>
    <row r="229" spans="1:15" ht="12.75" customHeight="1">
      <c r="A229" s="30">
        <v>219</v>
      </c>
      <c r="B229" s="215" t="s">
        <v>377</v>
      </c>
      <c r="C229" s="229">
        <v>799.95</v>
      </c>
      <c r="D229" s="230">
        <v>806.15</v>
      </c>
      <c r="E229" s="230">
        <v>791.84999999999991</v>
      </c>
      <c r="F229" s="230">
        <v>783.74999999999989</v>
      </c>
      <c r="G229" s="230">
        <v>769.44999999999982</v>
      </c>
      <c r="H229" s="230">
        <v>814.25</v>
      </c>
      <c r="I229" s="230">
        <v>828.55</v>
      </c>
      <c r="J229" s="230">
        <v>836.65000000000009</v>
      </c>
      <c r="K229" s="229">
        <v>820.45</v>
      </c>
      <c r="L229" s="229">
        <v>798.05</v>
      </c>
      <c r="M229" s="229">
        <v>0.27639999999999998</v>
      </c>
      <c r="N229" s="1"/>
      <c r="O229" s="1"/>
    </row>
    <row r="230" spans="1:15" ht="12.75" customHeight="1">
      <c r="A230" s="30">
        <v>220</v>
      </c>
      <c r="B230" s="215" t="s">
        <v>378</v>
      </c>
      <c r="C230" s="229">
        <v>470.5</v>
      </c>
      <c r="D230" s="230">
        <v>473.08333333333331</v>
      </c>
      <c r="E230" s="230">
        <v>462.41666666666663</v>
      </c>
      <c r="F230" s="230">
        <v>454.33333333333331</v>
      </c>
      <c r="G230" s="230">
        <v>443.66666666666663</v>
      </c>
      <c r="H230" s="230">
        <v>481.16666666666663</v>
      </c>
      <c r="I230" s="230">
        <v>491.83333333333326</v>
      </c>
      <c r="J230" s="230">
        <v>499.91666666666663</v>
      </c>
      <c r="K230" s="229">
        <v>483.75</v>
      </c>
      <c r="L230" s="229">
        <v>465</v>
      </c>
      <c r="M230" s="229">
        <v>9.2212499999999995</v>
      </c>
      <c r="N230" s="1"/>
      <c r="O230" s="1"/>
    </row>
    <row r="231" spans="1:15" ht="12.75" customHeight="1">
      <c r="A231" s="30">
        <v>221</v>
      </c>
      <c r="B231" s="215" t="s">
        <v>379</v>
      </c>
      <c r="C231" s="229">
        <v>28.65</v>
      </c>
      <c r="D231" s="230">
        <v>28.816666666666666</v>
      </c>
      <c r="E231" s="230">
        <v>28.333333333333332</v>
      </c>
      <c r="F231" s="230">
        <v>28.016666666666666</v>
      </c>
      <c r="G231" s="230">
        <v>27.533333333333331</v>
      </c>
      <c r="H231" s="230">
        <v>29.133333333333333</v>
      </c>
      <c r="I231" s="230">
        <v>29.616666666666667</v>
      </c>
      <c r="J231" s="230">
        <v>29.933333333333334</v>
      </c>
      <c r="K231" s="229">
        <v>29.3</v>
      </c>
      <c r="L231" s="229">
        <v>28.5</v>
      </c>
      <c r="M231" s="229">
        <v>63.517490000000002</v>
      </c>
      <c r="N231" s="1"/>
      <c r="O231" s="1"/>
    </row>
    <row r="232" spans="1:15" ht="12.75" customHeight="1">
      <c r="A232" s="30">
        <v>222</v>
      </c>
      <c r="B232" s="215" t="s">
        <v>137</v>
      </c>
      <c r="C232" s="229">
        <v>440.65</v>
      </c>
      <c r="D232" s="230">
        <v>442.5333333333333</v>
      </c>
      <c r="E232" s="230">
        <v>438.21666666666658</v>
      </c>
      <c r="F232" s="230">
        <v>435.7833333333333</v>
      </c>
      <c r="G232" s="230">
        <v>431.46666666666658</v>
      </c>
      <c r="H232" s="230">
        <v>444.96666666666658</v>
      </c>
      <c r="I232" s="230">
        <v>449.2833333333333</v>
      </c>
      <c r="J232" s="230">
        <v>451.71666666666658</v>
      </c>
      <c r="K232" s="229">
        <v>446.85</v>
      </c>
      <c r="L232" s="229">
        <v>440.1</v>
      </c>
      <c r="M232" s="229">
        <v>71.521789999999996</v>
      </c>
      <c r="N232" s="1"/>
      <c r="O232" s="1"/>
    </row>
    <row r="233" spans="1:15" ht="12.75" customHeight="1">
      <c r="A233" s="30">
        <v>223</v>
      </c>
      <c r="B233" s="215" t="s">
        <v>381</v>
      </c>
      <c r="C233" s="229">
        <v>108.7</v>
      </c>
      <c r="D233" s="230">
        <v>107.89999999999999</v>
      </c>
      <c r="E233" s="230">
        <v>106.29999999999998</v>
      </c>
      <c r="F233" s="230">
        <v>103.89999999999999</v>
      </c>
      <c r="G233" s="230">
        <v>102.29999999999998</v>
      </c>
      <c r="H233" s="230">
        <v>110.29999999999998</v>
      </c>
      <c r="I233" s="230">
        <v>111.89999999999998</v>
      </c>
      <c r="J233" s="230">
        <v>114.29999999999998</v>
      </c>
      <c r="K233" s="229">
        <v>109.5</v>
      </c>
      <c r="L233" s="229">
        <v>105.5</v>
      </c>
      <c r="M233" s="229">
        <v>9.8592200000000005</v>
      </c>
      <c r="N233" s="1"/>
      <c r="O233" s="1"/>
    </row>
    <row r="234" spans="1:15" ht="12.75" customHeight="1">
      <c r="A234" s="30">
        <v>224</v>
      </c>
      <c r="B234" s="215" t="s">
        <v>382</v>
      </c>
      <c r="C234" s="229">
        <v>217.9</v>
      </c>
      <c r="D234" s="230">
        <v>218.44999999999996</v>
      </c>
      <c r="E234" s="230">
        <v>213.64999999999992</v>
      </c>
      <c r="F234" s="230">
        <v>209.39999999999995</v>
      </c>
      <c r="G234" s="230">
        <v>204.59999999999991</v>
      </c>
      <c r="H234" s="230">
        <v>222.69999999999993</v>
      </c>
      <c r="I234" s="230">
        <v>227.49999999999994</v>
      </c>
      <c r="J234" s="230">
        <v>231.74999999999994</v>
      </c>
      <c r="K234" s="229">
        <v>223.25</v>
      </c>
      <c r="L234" s="229">
        <v>214.2</v>
      </c>
      <c r="M234" s="229">
        <v>91.391559999999998</v>
      </c>
      <c r="N234" s="1"/>
      <c r="O234" s="1"/>
    </row>
    <row r="235" spans="1:15" ht="12.75" customHeight="1">
      <c r="A235" s="30">
        <v>225</v>
      </c>
      <c r="B235" s="215" t="s">
        <v>123</v>
      </c>
      <c r="C235" s="229">
        <v>114.2</v>
      </c>
      <c r="D235" s="230">
        <v>114.23333333333333</v>
      </c>
      <c r="E235" s="230">
        <v>112.96666666666667</v>
      </c>
      <c r="F235" s="230">
        <v>111.73333333333333</v>
      </c>
      <c r="G235" s="230">
        <v>110.46666666666667</v>
      </c>
      <c r="H235" s="230">
        <v>115.46666666666667</v>
      </c>
      <c r="I235" s="230">
        <v>116.73333333333335</v>
      </c>
      <c r="J235" s="230">
        <v>117.96666666666667</v>
      </c>
      <c r="K235" s="229">
        <v>115.5</v>
      </c>
      <c r="L235" s="229">
        <v>113</v>
      </c>
      <c r="M235" s="229">
        <v>82.251360000000005</v>
      </c>
      <c r="N235" s="1"/>
      <c r="O235" s="1"/>
    </row>
    <row r="236" spans="1:15" ht="12.75" customHeight="1">
      <c r="A236" s="30">
        <v>226</v>
      </c>
      <c r="B236" s="215" t="s">
        <v>383</v>
      </c>
      <c r="C236" s="229">
        <v>69.650000000000006</v>
      </c>
      <c r="D236" s="230">
        <v>70.11666666666666</v>
      </c>
      <c r="E236" s="230">
        <v>68.933333333333323</v>
      </c>
      <c r="F236" s="230">
        <v>68.216666666666669</v>
      </c>
      <c r="G236" s="230">
        <v>67.033333333333331</v>
      </c>
      <c r="H236" s="230">
        <v>70.833333333333314</v>
      </c>
      <c r="I236" s="230">
        <v>72.016666666666652</v>
      </c>
      <c r="J236" s="230">
        <v>72.733333333333306</v>
      </c>
      <c r="K236" s="229">
        <v>71.3</v>
      </c>
      <c r="L236" s="229">
        <v>69.400000000000006</v>
      </c>
      <c r="M236" s="229">
        <v>76.566249999999997</v>
      </c>
      <c r="N236" s="1"/>
      <c r="O236" s="1"/>
    </row>
    <row r="237" spans="1:15" ht="12.75" customHeight="1">
      <c r="A237" s="30">
        <v>227</v>
      </c>
      <c r="B237" s="215" t="s">
        <v>259</v>
      </c>
      <c r="C237" s="229">
        <v>5618.95</v>
      </c>
      <c r="D237" s="230">
        <v>5649.9666666666672</v>
      </c>
      <c r="E237" s="230">
        <v>5549.9833333333345</v>
      </c>
      <c r="F237" s="230">
        <v>5481.0166666666673</v>
      </c>
      <c r="G237" s="230">
        <v>5381.0333333333347</v>
      </c>
      <c r="H237" s="230">
        <v>5718.9333333333343</v>
      </c>
      <c r="I237" s="230">
        <v>5818.9166666666679</v>
      </c>
      <c r="J237" s="230">
        <v>5887.8833333333341</v>
      </c>
      <c r="K237" s="229">
        <v>5749.95</v>
      </c>
      <c r="L237" s="229">
        <v>5581</v>
      </c>
      <c r="M237" s="229">
        <v>1.00102</v>
      </c>
      <c r="N237" s="1"/>
      <c r="O237" s="1"/>
    </row>
    <row r="238" spans="1:15" ht="12.75" customHeight="1">
      <c r="A238" s="30">
        <v>228</v>
      </c>
      <c r="B238" s="215" t="s">
        <v>384</v>
      </c>
      <c r="C238" s="229">
        <v>278.89999999999998</v>
      </c>
      <c r="D238" s="230">
        <v>280.8</v>
      </c>
      <c r="E238" s="230">
        <v>276.20000000000005</v>
      </c>
      <c r="F238" s="230">
        <v>273.50000000000006</v>
      </c>
      <c r="G238" s="230">
        <v>268.90000000000009</v>
      </c>
      <c r="H238" s="230">
        <v>283.5</v>
      </c>
      <c r="I238" s="230">
        <v>288.10000000000002</v>
      </c>
      <c r="J238" s="230">
        <v>290.79999999999995</v>
      </c>
      <c r="K238" s="229">
        <v>285.39999999999998</v>
      </c>
      <c r="L238" s="229">
        <v>278.10000000000002</v>
      </c>
      <c r="M238" s="229">
        <v>13.27979</v>
      </c>
      <c r="N238" s="1"/>
      <c r="O238" s="1"/>
    </row>
    <row r="239" spans="1:15" ht="12.75" customHeight="1">
      <c r="A239" s="30">
        <v>229</v>
      </c>
      <c r="B239" s="215" t="s">
        <v>385</v>
      </c>
      <c r="C239" s="229">
        <v>153.19999999999999</v>
      </c>
      <c r="D239" s="230">
        <v>153.21666666666667</v>
      </c>
      <c r="E239" s="230">
        <v>152.48333333333335</v>
      </c>
      <c r="F239" s="230">
        <v>151.76666666666668</v>
      </c>
      <c r="G239" s="230">
        <v>151.03333333333336</v>
      </c>
      <c r="H239" s="230">
        <v>153.93333333333334</v>
      </c>
      <c r="I239" s="230">
        <v>154.66666666666663</v>
      </c>
      <c r="J239" s="230">
        <v>155.38333333333333</v>
      </c>
      <c r="K239" s="229">
        <v>153.94999999999999</v>
      </c>
      <c r="L239" s="229">
        <v>152.5</v>
      </c>
      <c r="M239" s="229">
        <v>29.19012</v>
      </c>
      <c r="N239" s="1"/>
      <c r="O239" s="1"/>
    </row>
    <row r="240" spans="1:15" ht="12.75" customHeight="1">
      <c r="A240" s="30">
        <v>230</v>
      </c>
      <c r="B240" s="215" t="s">
        <v>130</v>
      </c>
      <c r="C240" s="229">
        <v>389.8</v>
      </c>
      <c r="D240" s="230">
        <v>392.43333333333334</v>
      </c>
      <c r="E240" s="230">
        <v>385.61666666666667</v>
      </c>
      <c r="F240" s="230">
        <v>381.43333333333334</v>
      </c>
      <c r="G240" s="230">
        <v>374.61666666666667</v>
      </c>
      <c r="H240" s="230">
        <v>396.61666666666667</v>
      </c>
      <c r="I240" s="230">
        <v>403.43333333333339</v>
      </c>
      <c r="J240" s="230">
        <v>407.61666666666667</v>
      </c>
      <c r="K240" s="229">
        <v>399.25</v>
      </c>
      <c r="L240" s="229">
        <v>388.25</v>
      </c>
      <c r="M240" s="229">
        <v>45.93591</v>
      </c>
      <c r="N240" s="1"/>
      <c r="O240" s="1"/>
    </row>
    <row r="241" spans="1:15" ht="12.75" customHeight="1">
      <c r="A241" s="30">
        <v>231</v>
      </c>
      <c r="B241" s="215" t="s">
        <v>135</v>
      </c>
      <c r="C241" s="229">
        <v>89.25</v>
      </c>
      <c r="D241" s="230">
        <v>89.3</v>
      </c>
      <c r="E241" s="230">
        <v>88.6</v>
      </c>
      <c r="F241" s="230">
        <v>87.95</v>
      </c>
      <c r="G241" s="230">
        <v>87.25</v>
      </c>
      <c r="H241" s="230">
        <v>89.949999999999989</v>
      </c>
      <c r="I241" s="230">
        <v>90.65</v>
      </c>
      <c r="J241" s="230">
        <v>91.299999999999983</v>
      </c>
      <c r="K241" s="229">
        <v>90</v>
      </c>
      <c r="L241" s="229">
        <v>88.65</v>
      </c>
      <c r="M241" s="229">
        <v>92.270049999999998</v>
      </c>
      <c r="N241" s="1"/>
      <c r="O241" s="1"/>
    </row>
    <row r="242" spans="1:15" ht="12.75" customHeight="1">
      <c r="A242" s="30">
        <v>232</v>
      </c>
      <c r="B242" s="215" t="s">
        <v>386</v>
      </c>
      <c r="C242" s="229">
        <v>25.05</v>
      </c>
      <c r="D242" s="230">
        <v>25.150000000000002</v>
      </c>
      <c r="E242" s="230">
        <v>24.900000000000006</v>
      </c>
      <c r="F242" s="230">
        <v>24.750000000000004</v>
      </c>
      <c r="G242" s="230">
        <v>24.500000000000007</v>
      </c>
      <c r="H242" s="230">
        <v>25.300000000000004</v>
      </c>
      <c r="I242" s="230">
        <v>25.549999999999997</v>
      </c>
      <c r="J242" s="230">
        <v>25.700000000000003</v>
      </c>
      <c r="K242" s="229">
        <v>25.4</v>
      </c>
      <c r="L242" s="229">
        <v>25</v>
      </c>
      <c r="M242" s="229">
        <v>63.191200000000002</v>
      </c>
      <c r="N242" s="1"/>
      <c r="O242" s="1"/>
    </row>
    <row r="243" spans="1:15" ht="12.75" customHeight="1">
      <c r="A243" s="30">
        <v>233</v>
      </c>
      <c r="B243" s="215" t="s">
        <v>136</v>
      </c>
      <c r="C243" s="229">
        <v>643.65</v>
      </c>
      <c r="D243" s="230">
        <v>642.33333333333337</v>
      </c>
      <c r="E243" s="230">
        <v>637.31666666666672</v>
      </c>
      <c r="F243" s="230">
        <v>630.98333333333335</v>
      </c>
      <c r="G243" s="230">
        <v>625.9666666666667</v>
      </c>
      <c r="H243" s="230">
        <v>648.66666666666674</v>
      </c>
      <c r="I243" s="230">
        <v>653.68333333333339</v>
      </c>
      <c r="J243" s="230">
        <v>660.01666666666677</v>
      </c>
      <c r="K243" s="229">
        <v>647.35</v>
      </c>
      <c r="L243" s="229">
        <v>636</v>
      </c>
      <c r="M243" s="229">
        <v>16.199480000000001</v>
      </c>
      <c r="N243" s="1"/>
      <c r="O243" s="1"/>
    </row>
    <row r="244" spans="1:15" ht="12.75" customHeight="1">
      <c r="A244" s="30">
        <v>234</v>
      </c>
      <c r="B244" s="215" t="s">
        <v>767</v>
      </c>
      <c r="C244" s="229">
        <v>31.8</v>
      </c>
      <c r="D244" s="230">
        <v>31.900000000000002</v>
      </c>
      <c r="E244" s="230">
        <v>31.650000000000006</v>
      </c>
      <c r="F244" s="230">
        <v>31.500000000000004</v>
      </c>
      <c r="G244" s="230">
        <v>31.250000000000007</v>
      </c>
      <c r="H244" s="230">
        <v>32.050000000000004</v>
      </c>
      <c r="I244" s="230">
        <v>32.299999999999997</v>
      </c>
      <c r="J244" s="230">
        <v>32.450000000000003</v>
      </c>
      <c r="K244" s="229">
        <v>32.15</v>
      </c>
      <c r="L244" s="229">
        <v>31.75</v>
      </c>
      <c r="M244" s="229">
        <v>236.79376999999999</v>
      </c>
      <c r="N244" s="1"/>
      <c r="O244" s="1"/>
    </row>
    <row r="245" spans="1:15" ht="12.75" customHeight="1">
      <c r="A245" s="30">
        <v>235</v>
      </c>
      <c r="B245" s="215" t="s">
        <v>773</v>
      </c>
      <c r="C245" s="229">
        <v>1472.8</v>
      </c>
      <c r="D245" s="230">
        <v>1477.9333333333334</v>
      </c>
      <c r="E245" s="230">
        <v>1461.8666666666668</v>
      </c>
      <c r="F245" s="230">
        <v>1450.9333333333334</v>
      </c>
      <c r="G245" s="230">
        <v>1434.8666666666668</v>
      </c>
      <c r="H245" s="230">
        <v>1488.8666666666668</v>
      </c>
      <c r="I245" s="230">
        <v>1504.9333333333334</v>
      </c>
      <c r="J245" s="230">
        <v>1515.8666666666668</v>
      </c>
      <c r="K245" s="229">
        <v>1494</v>
      </c>
      <c r="L245" s="229">
        <v>1467</v>
      </c>
      <c r="M245" s="229">
        <v>0.78893999999999997</v>
      </c>
      <c r="N245" s="1"/>
      <c r="O245" s="1"/>
    </row>
    <row r="246" spans="1:15" ht="12.75" customHeight="1">
      <c r="A246" s="30">
        <v>236</v>
      </c>
      <c r="B246" s="215" t="s">
        <v>387</v>
      </c>
      <c r="C246" s="229">
        <v>333.35</v>
      </c>
      <c r="D246" s="230">
        <v>338.56666666666666</v>
      </c>
      <c r="E246" s="230">
        <v>326.08333333333331</v>
      </c>
      <c r="F246" s="230">
        <v>318.81666666666666</v>
      </c>
      <c r="G246" s="230">
        <v>306.33333333333331</v>
      </c>
      <c r="H246" s="230">
        <v>345.83333333333331</v>
      </c>
      <c r="I246" s="230">
        <v>358.31666666666666</v>
      </c>
      <c r="J246" s="230">
        <v>365.58333333333331</v>
      </c>
      <c r="K246" s="229">
        <v>351.05</v>
      </c>
      <c r="L246" s="229">
        <v>331.3</v>
      </c>
      <c r="M246" s="229">
        <v>4.2643199999999997</v>
      </c>
      <c r="N246" s="1"/>
      <c r="O246" s="1"/>
    </row>
    <row r="247" spans="1:15" ht="12.75" customHeight="1">
      <c r="A247" s="30">
        <v>237</v>
      </c>
      <c r="B247" s="215" t="s">
        <v>129</v>
      </c>
      <c r="C247" s="229">
        <v>463.55</v>
      </c>
      <c r="D247" s="230">
        <v>461.73333333333329</v>
      </c>
      <c r="E247" s="230">
        <v>458.96666666666658</v>
      </c>
      <c r="F247" s="230">
        <v>454.38333333333327</v>
      </c>
      <c r="G247" s="230">
        <v>451.61666666666656</v>
      </c>
      <c r="H247" s="230">
        <v>466.31666666666661</v>
      </c>
      <c r="I247" s="230">
        <v>469.08333333333337</v>
      </c>
      <c r="J247" s="230">
        <v>473.66666666666663</v>
      </c>
      <c r="K247" s="229">
        <v>464.5</v>
      </c>
      <c r="L247" s="229">
        <v>457.15</v>
      </c>
      <c r="M247" s="229">
        <v>10.998939999999999</v>
      </c>
      <c r="N247" s="1"/>
      <c r="O247" s="1"/>
    </row>
    <row r="248" spans="1:15" ht="12.75" customHeight="1">
      <c r="A248" s="30">
        <v>238</v>
      </c>
      <c r="B248" s="215" t="s">
        <v>133</v>
      </c>
      <c r="C248" s="229">
        <v>157.65</v>
      </c>
      <c r="D248" s="230">
        <v>158.98333333333335</v>
      </c>
      <c r="E248" s="230">
        <v>155.76666666666671</v>
      </c>
      <c r="F248" s="230">
        <v>153.88333333333335</v>
      </c>
      <c r="G248" s="230">
        <v>150.66666666666671</v>
      </c>
      <c r="H248" s="230">
        <v>160.8666666666667</v>
      </c>
      <c r="I248" s="230">
        <v>164.08333333333334</v>
      </c>
      <c r="J248" s="230">
        <v>165.9666666666667</v>
      </c>
      <c r="K248" s="229">
        <v>162.19999999999999</v>
      </c>
      <c r="L248" s="229">
        <v>157.1</v>
      </c>
      <c r="M248" s="229">
        <v>94.858860000000007</v>
      </c>
      <c r="N248" s="1"/>
      <c r="O248" s="1"/>
    </row>
    <row r="249" spans="1:15" ht="12.75" customHeight="1">
      <c r="A249" s="30">
        <v>239</v>
      </c>
      <c r="B249" s="215" t="s">
        <v>132</v>
      </c>
      <c r="C249" s="229">
        <v>1301.8</v>
      </c>
      <c r="D249" s="230">
        <v>1296.9666666666667</v>
      </c>
      <c r="E249" s="230">
        <v>1287.4833333333333</v>
      </c>
      <c r="F249" s="230">
        <v>1273.1666666666667</v>
      </c>
      <c r="G249" s="230">
        <v>1263.6833333333334</v>
      </c>
      <c r="H249" s="230">
        <v>1311.2833333333333</v>
      </c>
      <c r="I249" s="230">
        <v>1320.7666666666669</v>
      </c>
      <c r="J249" s="230">
        <v>1335.0833333333333</v>
      </c>
      <c r="K249" s="229">
        <v>1306.45</v>
      </c>
      <c r="L249" s="229">
        <v>1282.6500000000001</v>
      </c>
      <c r="M249" s="229">
        <v>30.403739999999999</v>
      </c>
      <c r="N249" s="1"/>
      <c r="O249" s="1"/>
    </row>
    <row r="250" spans="1:15" ht="12.75" customHeight="1">
      <c r="A250" s="30">
        <v>240</v>
      </c>
      <c r="B250" s="215" t="s">
        <v>388</v>
      </c>
      <c r="C250" s="229">
        <v>15.1</v>
      </c>
      <c r="D250" s="230">
        <v>15.25</v>
      </c>
      <c r="E250" s="230">
        <v>14.9</v>
      </c>
      <c r="F250" s="230">
        <v>14.700000000000001</v>
      </c>
      <c r="G250" s="230">
        <v>14.350000000000001</v>
      </c>
      <c r="H250" s="230">
        <v>15.45</v>
      </c>
      <c r="I250" s="230">
        <v>15.8</v>
      </c>
      <c r="J250" s="230">
        <v>15.999999999999998</v>
      </c>
      <c r="K250" s="229">
        <v>15.6</v>
      </c>
      <c r="L250" s="229">
        <v>15.05</v>
      </c>
      <c r="M250" s="229">
        <v>71.857969999999995</v>
      </c>
      <c r="N250" s="1"/>
      <c r="O250" s="1"/>
    </row>
    <row r="251" spans="1:15" ht="12.75" customHeight="1">
      <c r="A251" s="30">
        <v>241</v>
      </c>
      <c r="B251" s="215" t="s">
        <v>162</v>
      </c>
      <c r="C251" s="229">
        <v>4136.8999999999996</v>
      </c>
      <c r="D251" s="230">
        <v>4186.8499999999995</v>
      </c>
      <c r="E251" s="230">
        <v>4073.7999999999993</v>
      </c>
      <c r="F251" s="230">
        <v>4010.7</v>
      </c>
      <c r="G251" s="230">
        <v>3897.6499999999996</v>
      </c>
      <c r="H251" s="230">
        <v>4249.9499999999989</v>
      </c>
      <c r="I251" s="230">
        <v>4363</v>
      </c>
      <c r="J251" s="230">
        <v>4426.0999999999985</v>
      </c>
      <c r="K251" s="229">
        <v>4299.8999999999996</v>
      </c>
      <c r="L251" s="229">
        <v>4123.75</v>
      </c>
      <c r="M251" s="229">
        <v>6.5277700000000003</v>
      </c>
      <c r="N251" s="1"/>
      <c r="O251" s="1"/>
    </row>
    <row r="252" spans="1:15" ht="12.75" customHeight="1">
      <c r="A252" s="30">
        <v>242</v>
      </c>
      <c r="B252" s="215" t="s">
        <v>134</v>
      </c>
      <c r="C252" s="229">
        <v>1304.5</v>
      </c>
      <c r="D252" s="230">
        <v>1303.75</v>
      </c>
      <c r="E252" s="230">
        <v>1298.05</v>
      </c>
      <c r="F252" s="230">
        <v>1291.5999999999999</v>
      </c>
      <c r="G252" s="230">
        <v>1285.8999999999999</v>
      </c>
      <c r="H252" s="230">
        <v>1310.2</v>
      </c>
      <c r="I252" s="230">
        <v>1315.8999999999999</v>
      </c>
      <c r="J252" s="230">
        <v>1322.3500000000001</v>
      </c>
      <c r="K252" s="229">
        <v>1309.45</v>
      </c>
      <c r="L252" s="229">
        <v>1297.3</v>
      </c>
      <c r="M252" s="229">
        <v>50.025530000000003</v>
      </c>
      <c r="N252" s="1"/>
      <c r="O252" s="1"/>
    </row>
    <row r="253" spans="1:15" ht="12.75" customHeight="1">
      <c r="A253" s="30">
        <v>243</v>
      </c>
      <c r="B253" s="215" t="s">
        <v>389</v>
      </c>
      <c r="C253" s="229">
        <v>597.35</v>
      </c>
      <c r="D253" s="230">
        <v>597.63333333333333</v>
      </c>
      <c r="E253" s="230">
        <v>592.31666666666661</v>
      </c>
      <c r="F253" s="230">
        <v>587.2833333333333</v>
      </c>
      <c r="G253" s="230">
        <v>581.96666666666658</v>
      </c>
      <c r="H253" s="230">
        <v>602.66666666666663</v>
      </c>
      <c r="I253" s="230">
        <v>607.98333333333346</v>
      </c>
      <c r="J253" s="230">
        <v>613.01666666666665</v>
      </c>
      <c r="K253" s="229">
        <v>602.95000000000005</v>
      </c>
      <c r="L253" s="229">
        <v>592.6</v>
      </c>
      <c r="M253" s="229">
        <v>4.0363600000000002</v>
      </c>
      <c r="N253" s="1"/>
      <c r="O253" s="1"/>
    </row>
    <row r="254" spans="1:15" ht="12.75" customHeight="1">
      <c r="A254" s="30">
        <v>244</v>
      </c>
      <c r="B254" s="215" t="s">
        <v>131</v>
      </c>
      <c r="C254" s="229">
        <v>2402.75</v>
      </c>
      <c r="D254" s="230">
        <v>2399.0833333333335</v>
      </c>
      <c r="E254" s="230">
        <v>2379.666666666667</v>
      </c>
      <c r="F254" s="230">
        <v>2356.5833333333335</v>
      </c>
      <c r="G254" s="230">
        <v>2337.166666666667</v>
      </c>
      <c r="H254" s="230">
        <v>2422.166666666667</v>
      </c>
      <c r="I254" s="230">
        <v>2441.5833333333339</v>
      </c>
      <c r="J254" s="230">
        <v>2464.666666666667</v>
      </c>
      <c r="K254" s="229">
        <v>2418.5</v>
      </c>
      <c r="L254" s="229">
        <v>2376</v>
      </c>
      <c r="M254" s="229">
        <v>8.8038799999999995</v>
      </c>
      <c r="N254" s="1"/>
      <c r="O254" s="1"/>
    </row>
    <row r="255" spans="1:15" ht="12.75" customHeight="1">
      <c r="A255" s="30">
        <v>245</v>
      </c>
      <c r="B255" s="215" t="s">
        <v>260</v>
      </c>
      <c r="C255" s="229">
        <v>725.3</v>
      </c>
      <c r="D255" s="230">
        <v>717.35</v>
      </c>
      <c r="E255" s="230">
        <v>708.1</v>
      </c>
      <c r="F255" s="230">
        <v>690.9</v>
      </c>
      <c r="G255" s="230">
        <v>681.65</v>
      </c>
      <c r="H255" s="230">
        <v>734.55000000000007</v>
      </c>
      <c r="I255" s="230">
        <v>743.80000000000007</v>
      </c>
      <c r="J255" s="230">
        <v>761.00000000000011</v>
      </c>
      <c r="K255" s="229">
        <v>726.6</v>
      </c>
      <c r="L255" s="229">
        <v>700.15</v>
      </c>
      <c r="M255" s="229">
        <v>7.4135299999999997</v>
      </c>
      <c r="N255" s="1"/>
      <c r="O255" s="1"/>
    </row>
    <row r="256" spans="1:15" ht="12.75" customHeight="1">
      <c r="A256" s="30">
        <v>246</v>
      </c>
      <c r="B256" s="215" t="s">
        <v>390</v>
      </c>
      <c r="C256" s="229">
        <v>2119.0500000000002</v>
      </c>
      <c r="D256" s="230">
        <v>2118.9666666666667</v>
      </c>
      <c r="E256" s="230">
        <v>2101.0333333333333</v>
      </c>
      <c r="F256" s="230">
        <v>2083.0166666666664</v>
      </c>
      <c r="G256" s="230">
        <v>2065.083333333333</v>
      </c>
      <c r="H256" s="230">
        <v>2136.9833333333336</v>
      </c>
      <c r="I256" s="230">
        <v>2154.916666666667</v>
      </c>
      <c r="J256" s="230">
        <v>2172.9333333333338</v>
      </c>
      <c r="K256" s="229">
        <v>2136.9</v>
      </c>
      <c r="L256" s="229">
        <v>2100.9499999999998</v>
      </c>
      <c r="M256" s="229">
        <v>0.34844999999999998</v>
      </c>
      <c r="N256" s="1"/>
      <c r="O256" s="1"/>
    </row>
    <row r="257" spans="1:15" ht="12.75" customHeight="1">
      <c r="A257" s="30">
        <v>247</v>
      </c>
      <c r="B257" s="215" t="s">
        <v>391</v>
      </c>
      <c r="C257" s="229">
        <v>3208.4</v>
      </c>
      <c r="D257" s="230">
        <v>3200.7166666666667</v>
      </c>
      <c r="E257" s="230">
        <v>3181.4333333333334</v>
      </c>
      <c r="F257" s="230">
        <v>3154.4666666666667</v>
      </c>
      <c r="G257" s="230">
        <v>3135.1833333333334</v>
      </c>
      <c r="H257" s="230">
        <v>3227.6833333333334</v>
      </c>
      <c r="I257" s="230">
        <v>3246.9666666666672</v>
      </c>
      <c r="J257" s="230">
        <v>3273.9333333333334</v>
      </c>
      <c r="K257" s="229">
        <v>3220</v>
      </c>
      <c r="L257" s="229">
        <v>3173.75</v>
      </c>
      <c r="M257" s="229">
        <v>1.9040900000000001</v>
      </c>
      <c r="N257" s="1"/>
      <c r="O257" s="1"/>
    </row>
    <row r="258" spans="1:15" ht="12.75" customHeight="1">
      <c r="A258" s="30">
        <v>248</v>
      </c>
      <c r="B258" s="215" t="s">
        <v>850</v>
      </c>
      <c r="C258" s="229">
        <v>804.25</v>
      </c>
      <c r="D258" s="230">
        <v>807.7833333333333</v>
      </c>
      <c r="E258" s="230">
        <v>797.46666666666658</v>
      </c>
      <c r="F258" s="230">
        <v>790.68333333333328</v>
      </c>
      <c r="G258" s="230">
        <v>780.36666666666656</v>
      </c>
      <c r="H258" s="230">
        <v>814.56666666666661</v>
      </c>
      <c r="I258" s="230">
        <v>824.88333333333321</v>
      </c>
      <c r="J258" s="230">
        <v>831.66666666666663</v>
      </c>
      <c r="K258" s="229">
        <v>818.1</v>
      </c>
      <c r="L258" s="229">
        <v>801</v>
      </c>
      <c r="M258" s="229">
        <v>2.3168799999999998</v>
      </c>
      <c r="N258" s="1"/>
      <c r="O258" s="1"/>
    </row>
    <row r="259" spans="1:15" ht="12.75" customHeight="1">
      <c r="A259" s="30">
        <v>249</v>
      </c>
      <c r="B259" s="215" t="s">
        <v>392</v>
      </c>
      <c r="C259" s="229">
        <v>722.15</v>
      </c>
      <c r="D259" s="230">
        <v>718.91666666666663</v>
      </c>
      <c r="E259" s="230">
        <v>712.23333333333323</v>
      </c>
      <c r="F259" s="230">
        <v>702.31666666666661</v>
      </c>
      <c r="G259" s="230">
        <v>695.63333333333321</v>
      </c>
      <c r="H259" s="230">
        <v>728.83333333333326</v>
      </c>
      <c r="I259" s="230">
        <v>735.51666666666665</v>
      </c>
      <c r="J259" s="230">
        <v>745.43333333333328</v>
      </c>
      <c r="K259" s="229">
        <v>725.6</v>
      </c>
      <c r="L259" s="229">
        <v>709</v>
      </c>
      <c r="M259" s="229">
        <v>2.7376999999999998</v>
      </c>
      <c r="N259" s="1"/>
      <c r="O259" s="1"/>
    </row>
    <row r="260" spans="1:15" ht="12.75" customHeight="1">
      <c r="A260" s="30">
        <v>250</v>
      </c>
      <c r="B260" s="215" t="s">
        <v>393</v>
      </c>
      <c r="C260" s="229">
        <v>331.45</v>
      </c>
      <c r="D260" s="230">
        <v>332.23333333333335</v>
      </c>
      <c r="E260" s="230">
        <v>329.7166666666667</v>
      </c>
      <c r="F260" s="230">
        <v>327.98333333333335</v>
      </c>
      <c r="G260" s="230">
        <v>325.4666666666667</v>
      </c>
      <c r="H260" s="230">
        <v>333.9666666666667</v>
      </c>
      <c r="I260" s="230">
        <v>336.48333333333335</v>
      </c>
      <c r="J260" s="230">
        <v>338.2166666666667</v>
      </c>
      <c r="K260" s="229">
        <v>334.75</v>
      </c>
      <c r="L260" s="229">
        <v>330.5</v>
      </c>
      <c r="M260" s="229">
        <v>3.9055399999999998</v>
      </c>
      <c r="N260" s="1"/>
      <c r="O260" s="1"/>
    </row>
    <row r="261" spans="1:15" ht="12.75" customHeight="1">
      <c r="A261" s="30">
        <v>251</v>
      </c>
      <c r="B261" s="215" t="s">
        <v>394</v>
      </c>
      <c r="C261" s="229">
        <v>72.150000000000006</v>
      </c>
      <c r="D261" s="230">
        <v>72.25</v>
      </c>
      <c r="E261" s="230">
        <v>71.5</v>
      </c>
      <c r="F261" s="230">
        <v>70.849999999999994</v>
      </c>
      <c r="G261" s="230">
        <v>70.099999999999994</v>
      </c>
      <c r="H261" s="230">
        <v>72.900000000000006</v>
      </c>
      <c r="I261" s="230">
        <v>73.650000000000006</v>
      </c>
      <c r="J261" s="230">
        <v>74.300000000000011</v>
      </c>
      <c r="K261" s="229">
        <v>73</v>
      </c>
      <c r="L261" s="229">
        <v>71.599999999999994</v>
      </c>
      <c r="M261" s="229">
        <v>22.671749999999999</v>
      </c>
      <c r="N261" s="1"/>
      <c r="O261" s="1"/>
    </row>
    <row r="262" spans="1:15" ht="12.75" customHeight="1">
      <c r="A262" s="30">
        <v>252</v>
      </c>
      <c r="B262" s="215" t="s">
        <v>261</v>
      </c>
      <c r="C262" s="229">
        <v>249.6</v>
      </c>
      <c r="D262" s="230">
        <v>251.08333333333334</v>
      </c>
      <c r="E262" s="230">
        <v>247.51666666666668</v>
      </c>
      <c r="F262" s="230">
        <v>245.43333333333334</v>
      </c>
      <c r="G262" s="230">
        <v>241.86666666666667</v>
      </c>
      <c r="H262" s="230">
        <v>253.16666666666669</v>
      </c>
      <c r="I262" s="230">
        <v>256.73333333333335</v>
      </c>
      <c r="J262" s="230">
        <v>258.81666666666672</v>
      </c>
      <c r="K262" s="229">
        <v>254.65</v>
      </c>
      <c r="L262" s="229">
        <v>249</v>
      </c>
      <c r="M262" s="229">
        <v>9.3992199999999997</v>
      </c>
      <c r="N262" s="1"/>
      <c r="O262" s="1"/>
    </row>
    <row r="263" spans="1:15" ht="12.75" customHeight="1">
      <c r="A263" s="30">
        <v>253</v>
      </c>
      <c r="B263" s="215" t="s">
        <v>139</v>
      </c>
      <c r="C263" s="229">
        <v>712.15</v>
      </c>
      <c r="D263" s="230">
        <v>709.7166666666667</v>
      </c>
      <c r="E263" s="230">
        <v>705.43333333333339</v>
      </c>
      <c r="F263" s="230">
        <v>698.7166666666667</v>
      </c>
      <c r="G263" s="230">
        <v>694.43333333333339</v>
      </c>
      <c r="H263" s="230">
        <v>716.43333333333339</v>
      </c>
      <c r="I263" s="230">
        <v>720.7166666666667</v>
      </c>
      <c r="J263" s="230">
        <v>727.43333333333339</v>
      </c>
      <c r="K263" s="229">
        <v>714</v>
      </c>
      <c r="L263" s="229">
        <v>703</v>
      </c>
      <c r="M263" s="229">
        <v>24.542829999999999</v>
      </c>
      <c r="N263" s="1"/>
      <c r="O263" s="1"/>
    </row>
    <row r="264" spans="1:15" ht="12.75" customHeight="1">
      <c r="A264" s="30">
        <v>254</v>
      </c>
      <c r="B264" s="215" t="s">
        <v>395</v>
      </c>
      <c r="C264" s="229">
        <v>100.75</v>
      </c>
      <c r="D264" s="230">
        <v>101.23333333333333</v>
      </c>
      <c r="E264" s="230">
        <v>100.01666666666667</v>
      </c>
      <c r="F264" s="230">
        <v>99.283333333333331</v>
      </c>
      <c r="G264" s="230">
        <v>98.066666666666663</v>
      </c>
      <c r="H264" s="230">
        <v>101.96666666666667</v>
      </c>
      <c r="I264" s="230">
        <v>103.18333333333334</v>
      </c>
      <c r="J264" s="230">
        <v>103.91666666666667</v>
      </c>
      <c r="K264" s="229">
        <v>102.45</v>
      </c>
      <c r="L264" s="229">
        <v>100.5</v>
      </c>
      <c r="M264" s="229">
        <v>6.6688400000000003</v>
      </c>
      <c r="N264" s="1"/>
      <c r="O264" s="1"/>
    </row>
    <row r="265" spans="1:15" ht="12.75" customHeight="1">
      <c r="A265" s="30">
        <v>255</v>
      </c>
      <c r="B265" s="215" t="s">
        <v>396</v>
      </c>
      <c r="C265" s="229">
        <v>284.25</v>
      </c>
      <c r="D265" s="230">
        <v>287.8</v>
      </c>
      <c r="E265" s="230">
        <v>280.05</v>
      </c>
      <c r="F265" s="230">
        <v>275.85000000000002</v>
      </c>
      <c r="G265" s="230">
        <v>268.10000000000002</v>
      </c>
      <c r="H265" s="230">
        <v>292</v>
      </c>
      <c r="I265" s="230">
        <v>299.75</v>
      </c>
      <c r="J265" s="230">
        <v>303.95</v>
      </c>
      <c r="K265" s="229">
        <v>295.55</v>
      </c>
      <c r="L265" s="229">
        <v>283.60000000000002</v>
      </c>
      <c r="M265" s="229">
        <v>4.2932800000000002</v>
      </c>
      <c r="N265" s="1"/>
      <c r="O265" s="1"/>
    </row>
    <row r="266" spans="1:15" ht="12.75" customHeight="1">
      <c r="A266" s="30">
        <v>256</v>
      </c>
      <c r="B266" s="215" t="s">
        <v>138</v>
      </c>
      <c r="C266" s="229">
        <v>525.95000000000005</v>
      </c>
      <c r="D266" s="230">
        <v>524.66666666666663</v>
      </c>
      <c r="E266" s="230">
        <v>519.33333333333326</v>
      </c>
      <c r="F266" s="230">
        <v>512.71666666666658</v>
      </c>
      <c r="G266" s="230">
        <v>507.38333333333321</v>
      </c>
      <c r="H266" s="230">
        <v>531.2833333333333</v>
      </c>
      <c r="I266" s="230">
        <v>536.61666666666656</v>
      </c>
      <c r="J266" s="230">
        <v>543.23333333333335</v>
      </c>
      <c r="K266" s="229">
        <v>530</v>
      </c>
      <c r="L266" s="229">
        <v>518.04999999999995</v>
      </c>
      <c r="M266" s="229">
        <v>31.612590000000001</v>
      </c>
      <c r="N266" s="1"/>
      <c r="O266" s="1"/>
    </row>
    <row r="267" spans="1:15" ht="12.75" customHeight="1">
      <c r="A267" s="30">
        <v>257</v>
      </c>
      <c r="B267" s="215" t="s">
        <v>140</v>
      </c>
      <c r="C267" s="229">
        <v>494</v>
      </c>
      <c r="D267" s="230">
        <v>494.43333333333334</v>
      </c>
      <c r="E267" s="230">
        <v>492.36666666666667</v>
      </c>
      <c r="F267" s="230">
        <v>490.73333333333335</v>
      </c>
      <c r="G267" s="230">
        <v>488.66666666666669</v>
      </c>
      <c r="H267" s="230">
        <v>496.06666666666666</v>
      </c>
      <c r="I267" s="230">
        <v>498.13333333333338</v>
      </c>
      <c r="J267" s="230">
        <v>499.76666666666665</v>
      </c>
      <c r="K267" s="229">
        <v>496.5</v>
      </c>
      <c r="L267" s="229">
        <v>492.8</v>
      </c>
      <c r="M267" s="229">
        <v>7.7995799999999997</v>
      </c>
      <c r="N267" s="1"/>
      <c r="O267" s="1"/>
    </row>
    <row r="268" spans="1:15" ht="12.75" customHeight="1">
      <c r="A268" s="30">
        <v>258</v>
      </c>
      <c r="B268" s="215" t="s">
        <v>774</v>
      </c>
      <c r="C268" s="229">
        <v>405.2</v>
      </c>
      <c r="D268" s="230">
        <v>405.73333333333329</v>
      </c>
      <c r="E268" s="230">
        <v>402.06666666666661</v>
      </c>
      <c r="F268" s="230">
        <v>398.93333333333334</v>
      </c>
      <c r="G268" s="230">
        <v>395.26666666666665</v>
      </c>
      <c r="H268" s="230">
        <v>408.86666666666656</v>
      </c>
      <c r="I268" s="230">
        <v>412.53333333333319</v>
      </c>
      <c r="J268" s="230">
        <v>415.66666666666652</v>
      </c>
      <c r="K268" s="229">
        <v>409.4</v>
      </c>
      <c r="L268" s="229">
        <v>402.6</v>
      </c>
      <c r="M268" s="229">
        <v>3.40028</v>
      </c>
      <c r="N268" s="1"/>
      <c r="O268" s="1"/>
    </row>
    <row r="269" spans="1:15" ht="12.75" customHeight="1">
      <c r="A269" s="30">
        <v>259</v>
      </c>
      <c r="B269" s="215" t="s">
        <v>775</v>
      </c>
      <c r="C269" s="229">
        <v>337.95</v>
      </c>
      <c r="D269" s="230">
        <v>337.3</v>
      </c>
      <c r="E269" s="230">
        <v>335.1</v>
      </c>
      <c r="F269" s="230">
        <v>332.25</v>
      </c>
      <c r="G269" s="230">
        <v>330.05</v>
      </c>
      <c r="H269" s="230">
        <v>340.15000000000003</v>
      </c>
      <c r="I269" s="230">
        <v>342.34999999999997</v>
      </c>
      <c r="J269" s="230">
        <v>345.20000000000005</v>
      </c>
      <c r="K269" s="229">
        <v>339.5</v>
      </c>
      <c r="L269" s="229">
        <v>334.45</v>
      </c>
      <c r="M269" s="229">
        <v>1.2779799999999999</v>
      </c>
      <c r="N269" s="1"/>
      <c r="O269" s="1"/>
    </row>
    <row r="270" spans="1:15" ht="12.75" customHeight="1">
      <c r="A270" s="30">
        <v>260</v>
      </c>
      <c r="B270" s="215" t="s">
        <v>397</v>
      </c>
      <c r="C270" s="229">
        <v>716.35</v>
      </c>
      <c r="D270" s="230">
        <v>723.7833333333333</v>
      </c>
      <c r="E270" s="230">
        <v>701.56666666666661</v>
      </c>
      <c r="F270" s="230">
        <v>686.7833333333333</v>
      </c>
      <c r="G270" s="230">
        <v>664.56666666666661</v>
      </c>
      <c r="H270" s="230">
        <v>738.56666666666661</v>
      </c>
      <c r="I270" s="230">
        <v>760.7833333333333</v>
      </c>
      <c r="J270" s="230">
        <v>775.56666666666661</v>
      </c>
      <c r="K270" s="229">
        <v>746</v>
      </c>
      <c r="L270" s="229">
        <v>709</v>
      </c>
      <c r="M270" s="229">
        <v>5.7408799999999998</v>
      </c>
      <c r="N270" s="1"/>
      <c r="O270" s="1"/>
    </row>
    <row r="271" spans="1:15" ht="12.75" customHeight="1">
      <c r="A271" s="30">
        <v>261</v>
      </c>
      <c r="B271" s="215" t="s">
        <v>398</v>
      </c>
      <c r="C271" s="229">
        <v>208.1</v>
      </c>
      <c r="D271" s="230">
        <v>207.61666666666667</v>
      </c>
      <c r="E271" s="230">
        <v>205.13333333333335</v>
      </c>
      <c r="F271" s="230">
        <v>202.16666666666669</v>
      </c>
      <c r="G271" s="230">
        <v>199.68333333333337</v>
      </c>
      <c r="H271" s="230">
        <v>210.58333333333334</v>
      </c>
      <c r="I271" s="230">
        <v>213.06666666666669</v>
      </c>
      <c r="J271" s="230">
        <v>216.03333333333333</v>
      </c>
      <c r="K271" s="229">
        <v>210.1</v>
      </c>
      <c r="L271" s="229">
        <v>204.65</v>
      </c>
      <c r="M271" s="229">
        <v>4.9219200000000001</v>
      </c>
      <c r="N271" s="1"/>
      <c r="O271" s="1"/>
    </row>
    <row r="272" spans="1:15" ht="12.75" customHeight="1">
      <c r="A272" s="30">
        <v>262</v>
      </c>
      <c r="B272" s="215" t="s">
        <v>399</v>
      </c>
      <c r="C272" s="229">
        <v>611.25</v>
      </c>
      <c r="D272" s="230">
        <v>602.81666666666672</v>
      </c>
      <c r="E272" s="230">
        <v>590.73333333333346</v>
      </c>
      <c r="F272" s="230">
        <v>570.2166666666667</v>
      </c>
      <c r="G272" s="230">
        <v>558.13333333333344</v>
      </c>
      <c r="H272" s="230">
        <v>623.33333333333348</v>
      </c>
      <c r="I272" s="230">
        <v>635.41666666666674</v>
      </c>
      <c r="J272" s="230">
        <v>655.93333333333351</v>
      </c>
      <c r="K272" s="229">
        <v>614.9</v>
      </c>
      <c r="L272" s="229">
        <v>582.29999999999995</v>
      </c>
      <c r="M272" s="229">
        <v>8.4186399999999999</v>
      </c>
      <c r="N272" s="1"/>
      <c r="O272" s="1"/>
    </row>
    <row r="273" spans="1:15" ht="12.75" customHeight="1">
      <c r="A273" s="30">
        <v>263</v>
      </c>
      <c r="B273" s="215" t="s">
        <v>400</v>
      </c>
      <c r="C273" s="229">
        <v>2115.0500000000002</v>
      </c>
      <c r="D273" s="230">
        <v>2118.3333333333335</v>
      </c>
      <c r="E273" s="230">
        <v>2091.9666666666672</v>
      </c>
      <c r="F273" s="230">
        <v>2068.8833333333337</v>
      </c>
      <c r="G273" s="230">
        <v>2042.5166666666673</v>
      </c>
      <c r="H273" s="230">
        <v>2141.416666666667</v>
      </c>
      <c r="I273" s="230">
        <v>2167.7833333333328</v>
      </c>
      <c r="J273" s="230">
        <v>2190.8666666666668</v>
      </c>
      <c r="K273" s="229">
        <v>2144.6999999999998</v>
      </c>
      <c r="L273" s="229">
        <v>2095.25</v>
      </c>
      <c r="M273" s="229">
        <v>1.5326500000000001</v>
      </c>
      <c r="N273" s="1"/>
      <c r="O273" s="1"/>
    </row>
    <row r="274" spans="1:15" ht="12.75" customHeight="1">
      <c r="A274" s="30">
        <v>264</v>
      </c>
      <c r="B274" s="215" t="s">
        <v>401</v>
      </c>
      <c r="C274" s="229">
        <v>245.75</v>
      </c>
      <c r="D274" s="230">
        <v>248.96666666666667</v>
      </c>
      <c r="E274" s="230">
        <v>241.03333333333336</v>
      </c>
      <c r="F274" s="230">
        <v>236.31666666666669</v>
      </c>
      <c r="G274" s="230">
        <v>228.38333333333338</v>
      </c>
      <c r="H274" s="230">
        <v>253.68333333333334</v>
      </c>
      <c r="I274" s="230">
        <v>261.61666666666667</v>
      </c>
      <c r="J274" s="230">
        <v>266.33333333333331</v>
      </c>
      <c r="K274" s="229">
        <v>256.89999999999998</v>
      </c>
      <c r="L274" s="229">
        <v>244.25</v>
      </c>
      <c r="M274" s="229">
        <v>4.6840799999999998</v>
      </c>
      <c r="N274" s="1"/>
      <c r="O274" s="1"/>
    </row>
    <row r="275" spans="1:15" ht="12.75" customHeight="1">
      <c r="A275" s="30">
        <v>265</v>
      </c>
      <c r="B275" s="215" t="s">
        <v>402</v>
      </c>
      <c r="C275" s="229">
        <v>1115.5999999999999</v>
      </c>
      <c r="D275" s="230">
        <v>1123.9666666666665</v>
      </c>
      <c r="E275" s="230">
        <v>1103.633333333333</v>
      </c>
      <c r="F275" s="230">
        <v>1091.6666666666665</v>
      </c>
      <c r="G275" s="230">
        <v>1071.333333333333</v>
      </c>
      <c r="H275" s="230">
        <v>1135.9333333333329</v>
      </c>
      <c r="I275" s="230">
        <v>1156.2666666666664</v>
      </c>
      <c r="J275" s="230">
        <v>1168.2333333333329</v>
      </c>
      <c r="K275" s="229">
        <v>1144.3</v>
      </c>
      <c r="L275" s="229">
        <v>1112</v>
      </c>
      <c r="M275" s="229">
        <v>12.467599999999999</v>
      </c>
      <c r="N275" s="1"/>
      <c r="O275" s="1"/>
    </row>
    <row r="276" spans="1:15" ht="12.75" customHeight="1">
      <c r="A276" s="30">
        <v>266</v>
      </c>
      <c r="B276" s="215" t="s">
        <v>403</v>
      </c>
      <c r="C276" s="229">
        <v>363.6</v>
      </c>
      <c r="D276" s="230">
        <v>366.83333333333331</v>
      </c>
      <c r="E276" s="230">
        <v>359.21666666666664</v>
      </c>
      <c r="F276" s="230">
        <v>354.83333333333331</v>
      </c>
      <c r="G276" s="230">
        <v>347.21666666666664</v>
      </c>
      <c r="H276" s="230">
        <v>371.21666666666664</v>
      </c>
      <c r="I276" s="230">
        <v>378.83333333333331</v>
      </c>
      <c r="J276" s="230">
        <v>383.21666666666664</v>
      </c>
      <c r="K276" s="229">
        <v>374.45</v>
      </c>
      <c r="L276" s="229">
        <v>362.45</v>
      </c>
      <c r="M276" s="229">
        <v>4.2419099999999998</v>
      </c>
      <c r="N276" s="1"/>
      <c r="O276" s="1"/>
    </row>
    <row r="277" spans="1:15" ht="12.75" customHeight="1">
      <c r="A277" s="30">
        <v>267</v>
      </c>
      <c r="B277" s="215" t="s">
        <v>404</v>
      </c>
      <c r="C277" s="229">
        <v>1259.45</v>
      </c>
      <c r="D277" s="230">
        <v>1266.4166666666667</v>
      </c>
      <c r="E277" s="230">
        <v>1248.0333333333335</v>
      </c>
      <c r="F277" s="230">
        <v>1236.6166666666668</v>
      </c>
      <c r="G277" s="230">
        <v>1218.2333333333336</v>
      </c>
      <c r="H277" s="230">
        <v>1277.8333333333335</v>
      </c>
      <c r="I277" s="230">
        <v>1296.2166666666667</v>
      </c>
      <c r="J277" s="230">
        <v>1307.6333333333334</v>
      </c>
      <c r="K277" s="229">
        <v>1284.8</v>
      </c>
      <c r="L277" s="229">
        <v>1255</v>
      </c>
      <c r="M277" s="229">
        <v>1.3370899999999999</v>
      </c>
      <c r="N277" s="1"/>
      <c r="O277" s="1"/>
    </row>
    <row r="278" spans="1:15" ht="12.75" customHeight="1">
      <c r="A278" s="30">
        <v>268</v>
      </c>
      <c r="B278" s="215" t="s">
        <v>405</v>
      </c>
      <c r="C278" s="229">
        <v>522.85</v>
      </c>
      <c r="D278" s="230">
        <v>523.93333333333339</v>
      </c>
      <c r="E278" s="230">
        <v>508.91666666666674</v>
      </c>
      <c r="F278" s="230">
        <v>494.98333333333335</v>
      </c>
      <c r="G278" s="230">
        <v>479.9666666666667</v>
      </c>
      <c r="H278" s="230">
        <v>537.86666666666679</v>
      </c>
      <c r="I278" s="230">
        <v>552.88333333333344</v>
      </c>
      <c r="J278" s="230">
        <v>566.81666666666683</v>
      </c>
      <c r="K278" s="229">
        <v>538.95000000000005</v>
      </c>
      <c r="L278" s="229">
        <v>510</v>
      </c>
      <c r="M278" s="229">
        <v>13.39701</v>
      </c>
      <c r="N278" s="1"/>
      <c r="O278" s="1"/>
    </row>
    <row r="279" spans="1:15" ht="12.75" customHeight="1">
      <c r="A279" s="30">
        <v>269</v>
      </c>
      <c r="B279" s="215" t="s">
        <v>776</v>
      </c>
      <c r="C279" s="229">
        <v>111.2</v>
      </c>
      <c r="D279" s="230">
        <v>111.63333333333333</v>
      </c>
      <c r="E279" s="230">
        <v>109.91666666666666</v>
      </c>
      <c r="F279" s="230">
        <v>108.63333333333333</v>
      </c>
      <c r="G279" s="230">
        <v>106.91666666666666</v>
      </c>
      <c r="H279" s="230">
        <v>112.91666666666666</v>
      </c>
      <c r="I279" s="230">
        <v>114.63333333333333</v>
      </c>
      <c r="J279" s="230">
        <v>115.91666666666666</v>
      </c>
      <c r="K279" s="229">
        <v>113.35</v>
      </c>
      <c r="L279" s="229">
        <v>110.35</v>
      </c>
      <c r="M279" s="229">
        <v>32.263379999999998</v>
      </c>
      <c r="N279" s="1"/>
      <c r="O279" s="1"/>
    </row>
    <row r="280" spans="1:15" ht="12.75" customHeight="1">
      <c r="A280" s="30">
        <v>270</v>
      </c>
      <c r="B280" s="215" t="s">
        <v>406</v>
      </c>
      <c r="C280" s="229">
        <v>427.85</v>
      </c>
      <c r="D280" s="230">
        <v>428.3</v>
      </c>
      <c r="E280" s="230">
        <v>424.65000000000003</v>
      </c>
      <c r="F280" s="230">
        <v>421.45000000000005</v>
      </c>
      <c r="G280" s="230">
        <v>417.80000000000007</v>
      </c>
      <c r="H280" s="230">
        <v>431.5</v>
      </c>
      <c r="I280" s="230">
        <v>435.15</v>
      </c>
      <c r="J280" s="230">
        <v>438.34999999999997</v>
      </c>
      <c r="K280" s="229">
        <v>431.95</v>
      </c>
      <c r="L280" s="229">
        <v>425.1</v>
      </c>
      <c r="M280" s="229">
        <v>1.0873600000000001</v>
      </c>
      <c r="N280" s="1"/>
      <c r="O280" s="1"/>
    </row>
    <row r="281" spans="1:15" ht="12.75" customHeight="1">
      <c r="A281" s="30">
        <v>271</v>
      </c>
      <c r="B281" s="215" t="s">
        <v>407</v>
      </c>
      <c r="C281" s="229">
        <v>108.3</v>
      </c>
      <c r="D281" s="230">
        <v>108.10000000000001</v>
      </c>
      <c r="E281" s="230">
        <v>107.50000000000001</v>
      </c>
      <c r="F281" s="230">
        <v>106.7</v>
      </c>
      <c r="G281" s="230">
        <v>106.10000000000001</v>
      </c>
      <c r="H281" s="230">
        <v>108.90000000000002</v>
      </c>
      <c r="I281" s="230">
        <v>109.50000000000001</v>
      </c>
      <c r="J281" s="230">
        <v>110.30000000000003</v>
      </c>
      <c r="K281" s="229">
        <v>108.7</v>
      </c>
      <c r="L281" s="229">
        <v>107.3</v>
      </c>
      <c r="M281" s="229">
        <v>14.14893</v>
      </c>
      <c r="N281" s="1"/>
      <c r="O281" s="1"/>
    </row>
    <row r="282" spans="1:15" ht="12.75" customHeight="1">
      <c r="A282" s="30">
        <v>272</v>
      </c>
      <c r="B282" s="215" t="s">
        <v>408</v>
      </c>
      <c r="C282" s="229">
        <v>530.35</v>
      </c>
      <c r="D282" s="230">
        <v>531.81666666666672</v>
      </c>
      <c r="E282" s="230">
        <v>525.68333333333339</v>
      </c>
      <c r="F282" s="230">
        <v>521.01666666666665</v>
      </c>
      <c r="G282" s="230">
        <v>514.88333333333333</v>
      </c>
      <c r="H282" s="230">
        <v>536.48333333333346</v>
      </c>
      <c r="I282" s="230">
        <v>542.6166666666669</v>
      </c>
      <c r="J282" s="230">
        <v>547.28333333333353</v>
      </c>
      <c r="K282" s="229">
        <v>537.95000000000005</v>
      </c>
      <c r="L282" s="229">
        <v>527.15</v>
      </c>
      <c r="M282" s="229">
        <v>1.74278</v>
      </c>
      <c r="N282" s="1"/>
      <c r="O282" s="1"/>
    </row>
    <row r="283" spans="1:15" ht="12.75" customHeight="1">
      <c r="A283" s="30">
        <v>273</v>
      </c>
      <c r="B283" s="215" t="s">
        <v>141</v>
      </c>
      <c r="C283" s="229">
        <v>1924.9</v>
      </c>
      <c r="D283" s="230">
        <v>1932.8833333333332</v>
      </c>
      <c r="E283" s="230">
        <v>1914.2666666666664</v>
      </c>
      <c r="F283" s="230">
        <v>1903.6333333333332</v>
      </c>
      <c r="G283" s="230">
        <v>1885.0166666666664</v>
      </c>
      <c r="H283" s="230">
        <v>1943.5166666666664</v>
      </c>
      <c r="I283" s="230">
        <v>1962.1333333333332</v>
      </c>
      <c r="J283" s="230">
        <v>1972.7666666666664</v>
      </c>
      <c r="K283" s="229">
        <v>1951.5</v>
      </c>
      <c r="L283" s="229">
        <v>1922.25</v>
      </c>
      <c r="M283" s="229">
        <v>24.059090000000001</v>
      </c>
      <c r="N283" s="1"/>
      <c r="O283" s="1"/>
    </row>
    <row r="284" spans="1:15" ht="12.75" customHeight="1">
      <c r="A284" s="30">
        <v>274</v>
      </c>
      <c r="B284" s="215" t="s">
        <v>761</v>
      </c>
      <c r="C284" s="229">
        <v>1541.65</v>
      </c>
      <c r="D284" s="230">
        <v>1548.1000000000001</v>
      </c>
      <c r="E284" s="230">
        <v>1512.5000000000002</v>
      </c>
      <c r="F284" s="230">
        <v>1483.3500000000001</v>
      </c>
      <c r="G284" s="230">
        <v>1447.7500000000002</v>
      </c>
      <c r="H284" s="230">
        <v>1577.2500000000002</v>
      </c>
      <c r="I284" s="230">
        <v>1612.8500000000001</v>
      </c>
      <c r="J284" s="230">
        <v>1642.0000000000002</v>
      </c>
      <c r="K284" s="229">
        <v>1583.7</v>
      </c>
      <c r="L284" s="229">
        <v>1518.95</v>
      </c>
      <c r="M284" s="229">
        <v>0.61216000000000004</v>
      </c>
      <c r="N284" s="1"/>
      <c r="O284" s="1"/>
    </row>
    <row r="285" spans="1:15" ht="12.75" customHeight="1">
      <c r="A285" s="30">
        <v>275</v>
      </c>
      <c r="B285" s="215" t="s">
        <v>142</v>
      </c>
      <c r="C285" s="229">
        <v>105.05</v>
      </c>
      <c r="D285" s="230">
        <v>105.31666666666668</v>
      </c>
      <c r="E285" s="230">
        <v>103.63333333333335</v>
      </c>
      <c r="F285" s="230">
        <v>102.21666666666668</v>
      </c>
      <c r="G285" s="230">
        <v>100.53333333333336</v>
      </c>
      <c r="H285" s="230">
        <v>106.73333333333335</v>
      </c>
      <c r="I285" s="230">
        <v>108.41666666666666</v>
      </c>
      <c r="J285" s="230">
        <v>109.83333333333334</v>
      </c>
      <c r="K285" s="229">
        <v>107</v>
      </c>
      <c r="L285" s="229">
        <v>103.9</v>
      </c>
      <c r="M285" s="229">
        <v>244.92750000000001</v>
      </c>
      <c r="N285" s="1"/>
      <c r="O285" s="1"/>
    </row>
    <row r="286" spans="1:15" ht="12.75" customHeight="1">
      <c r="A286" s="30">
        <v>276</v>
      </c>
      <c r="B286" s="215" t="s">
        <v>146</v>
      </c>
      <c r="C286" s="229">
        <v>3925.8</v>
      </c>
      <c r="D286" s="230">
        <v>3939.1166666666668</v>
      </c>
      <c r="E286" s="230">
        <v>3903.2333333333336</v>
      </c>
      <c r="F286" s="230">
        <v>3880.666666666667</v>
      </c>
      <c r="G286" s="230">
        <v>3844.7833333333338</v>
      </c>
      <c r="H286" s="230">
        <v>3961.6833333333334</v>
      </c>
      <c r="I286" s="230">
        <v>3997.5666666666666</v>
      </c>
      <c r="J286" s="230">
        <v>4020.1333333333332</v>
      </c>
      <c r="K286" s="229">
        <v>3975</v>
      </c>
      <c r="L286" s="229">
        <v>3916.55</v>
      </c>
      <c r="M286" s="229">
        <v>1.3749400000000001</v>
      </c>
      <c r="N286" s="1"/>
      <c r="O286" s="1"/>
    </row>
    <row r="287" spans="1:15" ht="12.75" customHeight="1">
      <c r="A287" s="30">
        <v>277</v>
      </c>
      <c r="B287" s="215" t="s">
        <v>144</v>
      </c>
      <c r="C287" s="229">
        <v>375.8</v>
      </c>
      <c r="D287" s="230">
        <v>377.68333333333339</v>
      </c>
      <c r="E287" s="230">
        <v>373.21666666666681</v>
      </c>
      <c r="F287" s="230">
        <v>370.63333333333344</v>
      </c>
      <c r="G287" s="230">
        <v>366.16666666666686</v>
      </c>
      <c r="H287" s="230">
        <v>380.26666666666677</v>
      </c>
      <c r="I287" s="230">
        <v>384.73333333333335</v>
      </c>
      <c r="J287" s="230">
        <v>387.31666666666672</v>
      </c>
      <c r="K287" s="229">
        <v>382.15</v>
      </c>
      <c r="L287" s="229">
        <v>375.1</v>
      </c>
      <c r="M287" s="229">
        <v>23.236450000000001</v>
      </c>
      <c r="N287" s="1"/>
      <c r="O287" s="1"/>
    </row>
    <row r="288" spans="1:15" ht="12.75" customHeight="1">
      <c r="A288" s="30">
        <v>278</v>
      </c>
      <c r="B288" s="215" t="s">
        <v>862</v>
      </c>
      <c r="C288" s="229">
        <v>4943.2</v>
      </c>
      <c r="D288" s="230">
        <v>4967.75</v>
      </c>
      <c r="E288" s="230">
        <v>4905.55</v>
      </c>
      <c r="F288" s="230">
        <v>4867.9000000000005</v>
      </c>
      <c r="G288" s="230">
        <v>4805.7000000000007</v>
      </c>
      <c r="H288" s="230">
        <v>5005.3999999999996</v>
      </c>
      <c r="I288" s="230">
        <v>5067.6000000000004</v>
      </c>
      <c r="J288" s="230">
        <v>5105.2499999999991</v>
      </c>
      <c r="K288" s="229">
        <v>5029.95</v>
      </c>
      <c r="L288" s="229">
        <v>4930.1000000000004</v>
      </c>
      <c r="M288" s="229">
        <v>1.5681700000000001</v>
      </c>
      <c r="N288" s="1"/>
      <c r="O288" s="1"/>
    </row>
    <row r="289" spans="1:15" ht="12.75" customHeight="1">
      <c r="A289" s="30">
        <v>279</v>
      </c>
      <c r="B289" s="215" t="s">
        <v>409</v>
      </c>
      <c r="C289" s="229">
        <v>11483.55</v>
      </c>
      <c r="D289" s="230">
        <v>11509.516666666668</v>
      </c>
      <c r="E289" s="230">
        <v>11429.033333333336</v>
      </c>
      <c r="F289" s="230">
        <v>11374.516666666668</v>
      </c>
      <c r="G289" s="230">
        <v>11294.033333333336</v>
      </c>
      <c r="H289" s="230">
        <v>11564.033333333336</v>
      </c>
      <c r="I289" s="230">
        <v>11644.51666666667</v>
      </c>
      <c r="J289" s="230">
        <v>11699.033333333336</v>
      </c>
      <c r="K289" s="229">
        <v>11590</v>
      </c>
      <c r="L289" s="229">
        <v>11455</v>
      </c>
      <c r="M289" s="229">
        <v>2.6179999999999998E-2</v>
      </c>
      <c r="N289" s="1"/>
      <c r="O289" s="1"/>
    </row>
    <row r="290" spans="1:15" ht="12.75" customHeight="1">
      <c r="A290" s="30">
        <v>280</v>
      </c>
      <c r="B290" s="215" t="s">
        <v>145</v>
      </c>
      <c r="C290" s="229">
        <v>2268.3000000000002</v>
      </c>
      <c r="D290" s="230">
        <v>2260.3666666666668</v>
      </c>
      <c r="E290" s="230">
        <v>2247.9333333333334</v>
      </c>
      <c r="F290" s="230">
        <v>2227.5666666666666</v>
      </c>
      <c r="G290" s="230">
        <v>2215.1333333333332</v>
      </c>
      <c r="H290" s="230">
        <v>2280.7333333333336</v>
      </c>
      <c r="I290" s="230">
        <v>2293.166666666667</v>
      </c>
      <c r="J290" s="230">
        <v>2313.5333333333338</v>
      </c>
      <c r="K290" s="229">
        <v>2272.8000000000002</v>
      </c>
      <c r="L290" s="229">
        <v>2240</v>
      </c>
      <c r="M290" s="229">
        <v>23.449439999999999</v>
      </c>
      <c r="N290" s="1"/>
      <c r="O290" s="1"/>
    </row>
    <row r="291" spans="1:15" ht="12.75" customHeight="1">
      <c r="A291" s="30">
        <v>281</v>
      </c>
      <c r="B291" s="215" t="s">
        <v>816</v>
      </c>
      <c r="C291" s="229">
        <v>339.1</v>
      </c>
      <c r="D291" s="230">
        <v>337.93333333333334</v>
      </c>
      <c r="E291" s="230">
        <v>334.16666666666669</v>
      </c>
      <c r="F291" s="230">
        <v>329.23333333333335</v>
      </c>
      <c r="G291" s="230">
        <v>325.4666666666667</v>
      </c>
      <c r="H291" s="230">
        <v>342.86666666666667</v>
      </c>
      <c r="I291" s="230">
        <v>346.63333333333333</v>
      </c>
      <c r="J291" s="230">
        <v>351.56666666666666</v>
      </c>
      <c r="K291" s="229">
        <v>341.7</v>
      </c>
      <c r="L291" s="229">
        <v>333</v>
      </c>
      <c r="M291" s="229">
        <v>4.1151499999999999</v>
      </c>
      <c r="N291" s="1"/>
      <c r="O291" s="1"/>
    </row>
    <row r="292" spans="1:15" ht="12.75" customHeight="1">
      <c r="A292" s="30">
        <v>282</v>
      </c>
      <c r="B292" s="215" t="s">
        <v>262</v>
      </c>
      <c r="C292" s="229">
        <v>341.65</v>
      </c>
      <c r="D292" s="230">
        <v>343.83333333333331</v>
      </c>
      <c r="E292" s="230">
        <v>338.31666666666661</v>
      </c>
      <c r="F292" s="230">
        <v>334.98333333333329</v>
      </c>
      <c r="G292" s="230">
        <v>329.46666666666658</v>
      </c>
      <c r="H292" s="230">
        <v>347.16666666666663</v>
      </c>
      <c r="I292" s="230">
        <v>352.68333333333339</v>
      </c>
      <c r="J292" s="230">
        <v>356.01666666666665</v>
      </c>
      <c r="K292" s="229">
        <v>349.35</v>
      </c>
      <c r="L292" s="229">
        <v>340.5</v>
      </c>
      <c r="M292" s="229">
        <v>16.212949999999999</v>
      </c>
      <c r="N292" s="1"/>
      <c r="O292" s="1"/>
    </row>
    <row r="293" spans="1:15" ht="12.75" customHeight="1">
      <c r="A293" s="30">
        <v>283</v>
      </c>
      <c r="B293" s="215" t="s">
        <v>778</v>
      </c>
      <c r="C293" s="229">
        <v>260.55</v>
      </c>
      <c r="D293" s="230">
        <v>261.05</v>
      </c>
      <c r="E293" s="230">
        <v>259.5</v>
      </c>
      <c r="F293" s="230">
        <v>258.45</v>
      </c>
      <c r="G293" s="230">
        <v>256.89999999999998</v>
      </c>
      <c r="H293" s="230">
        <v>262.10000000000002</v>
      </c>
      <c r="I293" s="230">
        <v>263.65000000000009</v>
      </c>
      <c r="J293" s="230">
        <v>264.70000000000005</v>
      </c>
      <c r="K293" s="229">
        <v>262.60000000000002</v>
      </c>
      <c r="L293" s="229">
        <v>260</v>
      </c>
      <c r="M293" s="229">
        <v>3.2442099999999998</v>
      </c>
      <c r="N293" s="1"/>
      <c r="O293" s="1"/>
    </row>
    <row r="294" spans="1:15" ht="12.75" customHeight="1">
      <c r="A294" s="30">
        <v>284</v>
      </c>
      <c r="B294" s="215" t="s">
        <v>868</v>
      </c>
      <c r="C294" s="229">
        <v>93.85</v>
      </c>
      <c r="D294" s="230">
        <v>93.966666666666654</v>
      </c>
      <c r="E294" s="230">
        <v>93.233333333333306</v>
      </c>
      <c r="F294" s="230">
        <v>92.616666666666646</v>
      </c>
      <c r="G294" s="230">
        <v>91.883333333333297</v>
      </c>
      <c r="H294" s="230">
        <v>94.583333333333314</v>
      </c>
      <c r="I294" s="230">
        <v>95.316666666666663</v>
      </c>
      <c r="J294" s="230">
        <v>95.933333333333323</v>
      </c>
      <c r="K294" s="229">
        <v>94.7</v>
      </c>
      <c r="L294" s="229">
        <v>93.35</v>
      </c>
      <c r="M294" s="229">
        <v>60.602339999999998</v>
      </c>
      <c r="N294" s="1"/>
      <c r="O294" s="1"/>
    </row>
    <row r="295" spans="1:15" ht="12.75" customHeight="1">
      <c r="A295" s="30">
        <v>285</v>
      </c>
      <c r="B295" s="215" t="s">
        <v>842</v>
      </c>
      <c r="C295" s="229">
        <v>596.6</v>
      </c>
      <c r="D295" s="230">
        <v>598.18333333333328</v>
      </c>
      <c r="E295" s="230">
        <v>594.36666666666656</v>
      </c>
      <c r="F295" s="230">
        <v>592.13333333333333</v>
      </c>
      <c r="G295" s="230">
        <v>588.31666666666661</v>
      </c>
      <c r="H295" s="230">
        <v>600.41666666666652</v>
      </c>
      <c r="I295" s="230">
        <v>604.23333333333335</v>
      </c>
      <c r="J295" s="230">
        <v>606.46666666666647</v>
      </c>
      <c r="K295" s="229">
        <v>602</v>
      </c>
      <c r="L295" s="229">
        <v>595.95000000000005</v>
      </c>
      <c r="M295" s="229">
        <v>6.4113600000000002</v>
      </c>
      <c r="N295" s="1"/>
      <c r="O295" s="1"/>
    </row>
    <row r="296" spans="1:15" ht="12.75" customHeight="1">
      <c r="A296" s="30">
        <v>286</v>
      </c>
      <c r="B296" s="215" t="s">
        <v>410</v>
      </c>
      <c r="C296" s="229">
        <v>3990.35</v>
      </c>
      <c r="D296" s="230">
        <v>3998.0666666666671</v>
      </c>
      <c r="E296" s="230">
        <v>3971.1333333333341</v>
      </c>
      <c r="F296" s="230">
        <v>3951.916666666667</v>
      </c>
      <c r="G296" s="230">
        <v>3924.983333333334</v>
      </c>
      <c r="H296" s="230">
        <v>4017.2833333333342</v>
      </c>
      <c r="I296" s="230">
        <v>4044.2166666666676</v>
      </c>
      <c r="J296" s="230">
        <v>4063.4333333333343</v>
      </c>
      <c r="K296" s="229">
        <v>4025</v>
      </c>
      <c r="L296" s="229">
        <v>3978.85</v>
      </c>
      <c r="M296" s="229">
        <v>0.13392000000000001</v>
      </c>
      <c r="N296" s="1"/>
      <c r="O296" s="1"/>
    </row>
    <row r="297" spans="1:15" ht="12.75" customHeight="1">
      <c r="A297" s="30">
        <v>287</v>
      </c>
      <c r="B297" s="215" t="s">
        <v>147</v>
      </c>
      <c r="C297" s="229">
        <v>820.3</v>
      </c>
      <c r="D297" s="230">
        <v>823.2166666666667</v>
      </c>
      <c r="E297" s="230">
        <v>815.08333333333337</v>
      </c>
      <c r="F297" s="230">
        <v>809.86666666666667</v>
      </c>
      <c r="G297" s="230">
        <v>801.73333333333335</v>
      </c>
      <c r="H297" s="230">
        <v>828.43333333333339</v>
      </c>
      <c r="I297" s="230">
        <v>836.56666666666661</v>
      </c>
      <c r="J297" s="230">
        <v>841.78333333333342</v>
      </c>
      <c r="K297" s="229">
        <v>831.35</v>
      </c>
      <c r="L297" s="229">
        <v>818</v>
      </c>
      <c r="M297" s="229">
        <v>14.87359</v>
      </c>
      <c r="N297" s="1"/>
      <c r="O297" s="1"/>
    </row>
    <row r="298" spans="1:15" ht="12.75" customHeight="1">
      <c r="A298" s="30">
        <v>288</v>
      </c>
      <c r="B298" s="215" t="s">
        <v>411</v>
      </c>
      <c r="C298" s="229">
        <v>1516.6</v>
      </c>
      <c r="D298" s="230">
        <v>1515.55</v>
      </c>
      <c r="E298" s="230">
        <v>1502.3</v>
      </c>
      <c r="F298" s="230">
        <v>1488</v>
      </c>
      <c r="G298" s="230">
        <v>1474.75</v>
      </c>
      <c r="H298" s="230">
        <v>1529.85</v>
      </c>
      <c r="I298" s="230">
        <v>1543.1</v>
      </c>
      <c r="J298" s="230">
        <v>1557.3999999999999</v>
      </c>
      <c r="K298" s="229">
        <v>1528.8</v>
      </c>
      <c r="L298" s="229">
        <v>1501.25</v>
      </c>
      <c r="M298" s="229">
        <v>0.45394000000000001</v>
      </c>
      <c r="N298" s="1"/>
      <c r="O298" s="1"/>
    </row>
    <row r="299" spans="1:15" ht="12.75" customHeight="1">
      <c r="A299" s="30">
        <v>289</v>
      </c>
      <c r="B299" s="215" t="s">
        <v>412</v>
      </c>
      <c r="C299" s="229">
        <v>30.65</v>
      </c>
      <c r="D299" s="230">
        <v>30.650000000000002</v>
      </c>
      <c r="E299" s="230">
        <v>30.250000000000004</v>
      </c>
      <c r="F299" s="230">
        <v>29.85</v>
      </c>
      <c r="G299" s="230">
        <v>29.450000000000003</v>
      </c>
      <c r="H299" s="230">
        <v>31.050000000000004</v>
      </c>
      <c r="I299" s="230">
        <v>31.450000000000003</v>
      </c>
      <c r="J299" s="230">
        <v>31.850000000000005</v>
      </c>
      <c r="K299" s="229">
        <v>31.05</v>
      </c>
      <c r="L299" s="229">
        <v>30.25</v>
      </c>
      <c r="M299" s="229">
        <v>13.5138</v>
      </c>
      <c r="N299" s="1"/>
      <c r="O299" s="1"/>
    </row>
    <row r="300" spans="1:15" ht="12.75" customHeight="1">
      <c r="A300" s="30">
        <v>290</v>
      </c>
      <c r="B300" s="215" t="s">
        <v>413</v>
      </c>
      <c r="C300" s="229">
        <v>160.19999999999999</v>
      </c>
      <c r="D300" s="230">
        <v>160.9</v>
      </c>
      <c r="E300" s="230">
        <v>159.30000000000001</v>
      </c>
      <c r="F300" s="230">
        <v>158.4</v>
      </c>
      <c r="G300" s="230">
        <v>156.80000000000001</v>
      </c>
      <c r="H300" s="230">
        <v>161.80000000000001</v>
      </c>
      <c r="I300" s="230">
        <v>163.39999999999998</v>
      </c>
      <c r="J300" s="230">
        <v>164.3</v>
      </c>
      <c r="K300" s="229">
        <v>162.5</v>
      </c>
      <c r="L300" s="229">
        <v>160</v>
      </c>
      <c r="M300" s="229">
        <v>1.3749499999999999</v>
      </c>
      <c r="N300" s="1"/>
      <c r="O300" s="1"/>
    </row>
    <row r="301" spans="1:15" ht="12.75" customHeight="1">
      <c r="A301" s="30">
        <v>291</v>
      </c>
      <c r="B301" s="215" t="s">
        <v>158</v>
      </c>
      <c r="C301" s="229">
        <v>96797.45</v>
      </c>
      <c r="D301" s="230">
        <v>96829.183333333334</v>
      </c>
      <c r="E301" s="230">
        <v>96470.416666666672</v>
      </c>
      <c r="F301" s="230">
        <v>96143.383333333331</v>
      </c>
      <c r="G301" s="230">
        <v>95784.616666666669</v>
      </c>
      <c r="H301" s="230">
        <v>97156.216666666674</v>
      </c>
      <c r="I301" s="230">
        <v>97514.983333333337</v>
      </c>
      <c r="J301" s="230">
        <v>97842.016666666677</v>
      </c>
      <c r="K301" s="229">
        <v>97187.95</v>
      </c>
      <c r="L301" s="229">
        <v>96502.15</v>
      </c>
      <c r="M301" s="229">
        <v>3.0030000000000001E-2</v>
      </c>
      <c r="N301" s="1"/>
      <c r="O301" s="1"/>
    </row>
    <row r="302" spans="1:15" ht="12.75" customHeight="1">
      <c r="A302" s="30">
        <v>292</v>
      </c>
      <c r="B302" s="215" t="s">
        <v>817</v>
      </c>
      <c r="C302" s="229">
        <v>1895.55</v>
      </c>
      <c r="D302" s="230">
        <v>1919.4333333333334</v>
      </c>
      <c r="E302" s="230">
        <v>1848.8666666666668</v>
      </c>
      <c r="F302" s="230">
        <v>1802.1833333333334</v>
      </c>
      <c r="G302" s="230">
        <v>1731.6166666666668</v>
      </c>
      <c r="H302" s="230">
        <v>1966.1166666666668</v>
      </c>
      <c r="I302" s="230">
        <v>2036.6833333333334</v>
      </c>
      <c r="J302" s="230">
        <v>2083.3666666666668</v>
      </c>
      <c r="K302" s="229">
        <v>1990</v>
      </c>
      <c r="L302" s="229">
        <v>1872.75</v>
      </c>
      <c r="M302" s="229">
        <v>14.392569999999999</v>
      </c>
      <c r="N302" s="1"/>
      <c r="O302" s="1"/>
    </row>
    <row r="303" spans="1:15" ht="12.75" customHeight="1">
      <c r="A303" s="30">
        <v>293</v>
      </c>
      <c r="B303" s="215" t="s">
        <v>777</v>
      </c>
      <c r="C303" s="229">
        <v>556.35</v>
      </c>
      <c r="D303" s="230">
        <v>552.40000000000009</v>
      </c>
      <c r="E303" s="230">
        <v>540.35000000000014</v>
      </c>
      <c r="F303" s="230">
        <v>524.35</v>
      </c>
      <c r="G303" s="230">
        <v>512.30000000000007</v>
      </c>
      <c r="H303" s="230">
        <v>568.4000000000002</v>
      </c>
      <c r="I303" s="230">
        <v>580.45000000000016</v>
      </c>
      <c r="J303" s="230">
        <v>596.45000000000027</v>
      </c>
      <c r="K303" s="229">
        <v>564.45000000000005</v>
      </c>
      <c r="L303" s="229">
        <v>536.4</v>
      </c>
      <c r="M303" s="229">
        <v>11.14988</v>
      </c>
      <c r="N303" s="1"/>
      <c r="O303" s="1"/>
    </row>
    <row r="304" spans="1:15" ht="12.75" customHeight="1">
      <c r="A304" s="30">
        <v>294</v>
      </c>
      <c r="B304" s="215" t="s">
        <v>156</v>
      </c>
      <c r="C304" s="229">
        <v>1028.9000000000001</v>
      </c>
      <c r="D304" s="230">
        <v>1033.8500000000001</v>
      </c>
      <c r="E304" s="230">
        <v>1020.7500000000002</v>
      </c>
      <c r="F304" s="230">
        <v>1012.6000000000001</v>
      </c>
      <c r="G304" s="230">
        <v>999.50000000000023</v>
      </c>
      <c r="H304" s="230">
        <v>1042.0000000000002</v>
      </c>
      <c r="I304" s="230">
        <v>1055.1000000000001</v>
      </c>
      <c r="J304" s="230">
        <v>1063.2500000000002</v>
      </c>
      <c r="K304" s="229">
        <v>1046.95</v>
      </c>
      <c r="L304" s="229">
        <v>1025.7</v>
      </c>
      <c r="M304" s="229">
        <v>2.3947600000000002</v>
      </c>
      <c r="N304" s="1"/>
      <c r="O304" s="1"/>
    </row>
    <row r="305" spans="1:15" ht="12.75" customHeight="1">
      <c r="A305" s="30">
        <v>295</v>
      </c>
      <c r="B305" s="215" t="s">
        <v>149</v>
      </c>
      <c r="C305" s="229">
        <v>301</v>
      </c>
      <c r="D305" s="230">
        <v>301.7</v>
      </c>
      <c r="E305" s="230">
        <v>298.39999999999998</v>
      </c>
      <c r="F305" s="230">
        <v>295.8</v>
      </c>
      <c r="G305" s="230">
        <v>292.5</v>
      </c>
      <c r="H305" s="230">
        <v>304.29999999999995</v>
      </c>
      <c r="I305" s="230">
        <v>307.60000000000002</v>
      </c>
      <c r="J305" s="230">
        <v>310.19999999999993</v>
      </c>
      <c r="K305" s="229">
        <v>305</v>
      </c>
      <c r="L305" s="229">
        <v>299.10000000000002</v>
      </c>
      <c r="M305" s="229">
        <v>57.121839999999999</v>
      </c>
      <c r="N305" s="1"/>
      <c r="O305" s="1"/>
    </row>
    <row r="306" spans="1:15" ht="12.75" customHeight="1">
      <c r="A306" s="30">
        <v>296</v>
      </c>
      <c r="B306" s="215" t="s">
        <v>148</v>
      </c>
      <c r="C306" s="229">
        <v>1395.4</v>
      </c>
      <c r="D306" s="230">
        <v>1380.9166666666667</v>
      </c>
      <c r="E306" s="230">
        <v>1360.8333333333335</v>
      </c>
      <c r="F306" s="230">
        <v>1326.2666666666667</v>
      </c>
      <c r="G306" s="230">
        <v>1306.1833333333334</v>
      </c>
      <c r="H306" s="230">
        <v>1415.4833333333336</v>
      </c>
      <c r="I306" s="230">
        <v>1435.5666666666671</v>
      </c>
      <c r="J306" s="230">
        <v>1470.1333333333337</v>
      </c>
      <c r="K306" s="229">
        <v>1401</v>
      </c>
      <c r="L306" s="229">
        <v>1346.35</v>
      </c>
      <c r="M306" s="229">
        <v>51.052930000000003</v>
      </c>
      <c r="N306" s="1"/>
      <c r="O306" s="1"/>
    </row>
    <row r="307" spans="1:15" ht="12.75" customHeight="1">
      <c r="A307" s="30">
        <v>297</v>
      </c>
      <c r="B307" s="215" t="s">
        <v>414</v>
      </c>
      <c r="C307" s="229">
        <v>458.8</v>
      </c>
      <c r="D307" s="230">
        <v>461.90000000000003</v>
      </c>
      <c r="E307" s="230">
        <v>453.10000000000008</v>
      </c>
      <c r="F307" s="230">
        <v>447.40000000000003</v>
      </c>
      <c r="G307" s="230">
        <v>438.60000000000008</v>
      </c>
      <c r="H307" s="230">
        <v>467.60000000000008</v>
      </c>
      <c r="I307" s="230">
        <v>476.40000000000003</v>
      </c>
      <c r="J307" s="230">
        <v>482.10000000000008</v>
      </c>
      <c r="K307" s="229">
        <v>470.7</v>
      </c>
      <c r="L307" s="229">
        <v>456.2</v>
      </c>
      <c r="M307" s="229">
        <v>7.4700499999999996</v>
      </c>
      <c r="N307" s="1"/>
      <c r="O307" s="1"/>
    </row>
    <row r="308" spans="1:15" ht="12.75" customHeight="1">
      <c r="A308" s="30">
        <v>298</v>
      </c>
      <c r="B308" s="215" t="s">
        <v>415</v>
      </c>
      <c r="C308" s="229">
        <v>301.10000000000002</v>
      </c>
      <c r="D308" s="230">
        <v>305.66666666666669</v>
      </c>
      <c r="E308" s="230">
        <v>295.53333333333336</v>
      </c>
      <c r="F308" s="230">
        <v>289.9666666666667</v>
      </c>
      <c r="G308" s="230">
        <v>279.83333333333337</v>
      </c>
      <c r="H308" s="230">
        <v>311.23333333333335</v>
      </c>
      <c r="I308" s="230">
        <v>321.36666666666667</v>
      </c>
      <c r="J308" s="230">
        <v>326.93333333333334</v>
      </c>
      <c r="K308" s="229">
        <v>315.8</v>
      </c>
      <c r="L308" s="229">
        <v>300.10000000000002</v>
      </c>
      <c r="M308" s="229">
        <v>6.5279400000000001</v>
      </c>
      <c r="N308" s="1"/>
      <c r="O308" s="1"/>
    </row>
    <row r="309" spans="1:15" ht="12.75" customHeight="1">
      <c r="A309" s="30">
        <v>299</v>
      </c>
      <c r="B309" s="215" t="s">
        <v>851</v>
      </c>
      <c r="C309" s="229">
        <v>448.55</v>
      </c>
      <c r="D309" s="230">
        <v>453.36666666666662</v>
      </c>
      <c r="E309" s="230">
        <v>440.28333333333325</v>
      </c>
      <c r="F309" s="230">
        <v>432.01666666666665</v>
      </c>
      <c r="G309" s="230">
        <v>418.93333333333328</v>
      </c>
      <c r="H309" s="230">
        <v>461.63333333333321</v>
      </c>
      <c r="I309" s="230">
        <v>474.71666666666658</v>
      </c>
      <c r="J309" s="230">
        <v>482.98333333333318</v>
      </c>
      <c r="K309" s="229">
        <v>466.45</v>
      </c>
      <c r="L309" s="229">
        <v>445.1</v>
      </c>
      <c r="M309" s="229">
        <v>5.8619500000000002</v>
      </c>
      <c r="N309" s="1"/>
      <c r="O309" s="1"/>
    </row>
    <row r="310" spans="1:15" ht="12.75" customHeight="1">
      <c r="A310" s="30">
        <v>300</v>
      </c>
      <c r="B310" s="215" t="s">
        <v>416</v>
      </c>
      <c r="C310" s="229">
        <v>364.95</v>
      </c>
      <c r="D310" s="230">
        <v>366.98333333333335</v>
      </c>
      <c r="E310" s="230">
        <v>361.9666666666667</v>
      </c>
      <c r="F310" s="230">
        <v>358.98333333333335</v>
      </c>
      <c r="G310" s="230">
        <v>353.9666666666667</v>
      </c>
      <c r="H310" s="230">
        <v>369.9666666666667</v>
      </c>
      <c r="I310" s="230">
        <v>374.98333333333335</v>
      </c>
      <c r="J310" s="230">
        <v>377.9666666666667</v>
      </c>
      <c r="K310" s="229">
        <v>372</v>
      </c>
      <c r="L310" s="229">
        <v>364</v>
      </c>
      <c r="M310" s="229">
        <v>0.96172000000000002</v>
      </c>
      <c r="N310" s="1"/>
      <c r="O310" s="1"/>
    </row>
    <row r="311" spans="1:15" ht="12.75" customHeight="1">
      <c r="A311" s="30">
        <v>301</v>
      </c>
      <c r="B311" s="215" t="s">
        <v>150</v>
      </c>
      <c r="C311" s="229">
        <v>110.5</v>
      </c>
      <c r="D311" s="230">
        <v>111.3</v>
      </c>
      <c r="E311" s="230">
        <v>109.3</v>
      </c>
      <c r="F311" s="230">
        <v>108.1</v>
      </c>
      <c r="G311" s="230">
        <v>106.1</v>
      </c>
      <c r="H311" s="230">
        <v>112.5</v>
      </c>
      <c r="I311" s="230">
        <v>114.5</v>
      </c>
      <c r="J311" s="230">
        <v>115.7</v>
      </c>
      <c r="K311" s="229">
        <v>113.3</v>
      </c>
      <c r="L311" s="229">
        <v>110.1</v>
      </c>
      <c r="M311" s="229">
        <v>162.77489</v>
      </c>
      <c r="N311" s="1"/>
      <c r="O311" s="1"/>
    </row>
    <row r="312" spans="1:15" ht="12.75" customHeight="1">
      <c r="A312" s="30">
        <v>302</v>
      </c>
      <c r="B312" s="215" t="s">
        <v>417</v>
      </c>
      <c r="C312" s="229">
        <v>66</v>
      </c>
      <c r="D312" s="230">
        <v>65.95</v>
      </c>
      <c r="E312" s="230">
        <v>64.850000000000009</v>
      </c>
      <c r="F312" s="230">
        <v>63.7</v>
      </c>
      <c r="G312" s="230">
        <v>62.600000000000009</v>
      </c>
      <c r="H312" s="230">
        <v>67.100000000000009</v>
      </c>
      <c r="I312" s="230">
        <v>68.2</v>
      </c>
      <c r="J312" s="230">
        <v>69.350000000000009</v>
      </c>
      <c r="K312" s="229">
        <v>67.05</v>
      </c>
      <c r="L312" s="229">
        <v>64.8</v>
      </c>
      <c r="M312" s="229">
        <v>64.003739999999993</v>
      </c>
      <c r="N312" s="1"/>
      <c r="O312" s="1"/>
    </row>
    <row r="313" spans="1:15" ht="12.75" customHeight="1">
      <c r="A313" s="30">
        <v>303</v>
      </c>
      <c r="B313" s="215" t="s">
        <v>151</v>
      </c>
      <c r="C313" s="229">
        <v>547.15</v>
      </c>
      <c r="D313" s="230">
        <v>548.5333333333333</v>
      </c>
      <c r="E313" s="230">
        <v>543.61666666666656</v>
      </c>
      <c r="F313" s="230">
        <v>540.08333333333326</v>
      </c>
      <c r="G313" s="230">
        <v>535.16666666666652</v>
      </c>
      <c r="H313" s="230">
        <v>552.06666666666661</v>
      </c>
      <c r="I313" s="230">
        <v>556.98333333333335</v>
      </c>
      <c r="J313" s="230">
        <v>560.51666666666665</v>
      </c>
      <c r="K313" s="229">
        <v>553.45000000000005</v>
      </c>
      <c r="L313" s="229">
        <v>545</v>
      </c>
      <c r="M313" s="229">
        <v>5.9995099999999999</v>
      </c>
      <c r="N313" s="1"/>
      <c r="O313" s="1"/>
    </row>
    <row r="314" spans="1:15" ht="12.75" customHeight="1">
      <c r="A314" s="30">
        <v>304</v>
      </c>
      <c r="B314" s="215" t="s">
        <v>152</v>
      </c>
      <c r="C314" s="229">
        <v>9582.1</v>
      </c>
      <c r="D314" s="230">
        <v>9570.2166666666653</v>
      </c>
      <c r="E314" s="230">
        <v>9500.4333333333307</v>
      </c>
      <c r="F314" s="230">
        <v>9418.7666666666646</v>
      </c>
      <c r="G314" s="230">
        <v>9348.9833333333299</v>
      </c>
      <c r="H314" s="230">
        <v>9651.8833333333314</v>
      </c>
      <c r="I314" s="230">
        <v>9721.6666666666679</v>
      </c>
      <c r="J314" s="230">
        <v>9803.3333333333321</v>
      </c>
      <c r="K314" s="229">
        <v>9640</v>
      </c>
      <c r="L314" s="229">
        <v>9488.5499999999993</v>
      </c>
      <c r="M314" s="229">
        <v>4.3464900000000002</v>
      </c>
      <c r="N314" s="1"/>
      <c r="O314" s="1"/>
    </row>
    <row r="315" spans="1:15" ht="12.75" customHeight="1">
      <c r="A315" s="30">
        <v>305</v>
      </c>
      <c r="B315" s="215" t="s">
        <v>779</v>
      </c>
      <c r="C315" s="229">
        <v>2043.55</v>
      </c>
      <c r="D315" s="230">
        <v>2063.15</v>
      </c>
      <c r="E315" s="230">
        <v>2011.4</v>
      </c>
      <c r="F315" s="230">
        <v>1979.25</v>
      </c>
      <c r="G315" s="230">
        <v>1927.5</v>
      </c>
      <c r="H315" s="230">
        <v>2095.3000000000002</v>
      </c>
      <c r="I315" s="230">
        <v>2147.0500000000002</v>
      </c>
      <c r="J315" s="230">
        <v>2179.2000000000003</v>
      </c>
      <c r="K315" s="229">
        <v>2114.9</v>
      </c>
      <c r="L315" s="229">
        <v>2031</v>
      </c>
      <c r="M315" s="229">
        <v>1.2468600000000001</v>
      </c>
      <c r="N315" s="1"/>
      <c r="O315" s="1"/>
    </row>
    <row r="316" spans="1:15" ht="12.75" customHeight="1">
      <c r="A316" s="30">
        <v>306</v>
      </c>
      <c r="B316" s="215" t="s">
        <v>155</v>
      </c>
      <c r="C316" s="229">
        <v>692.25</v>
      </c>
      <c r="D316" s="230">
        <v>692.31666666666661</v>
      </c>
      <c r="E316" s="230">
        <v>684.98333333333323</v>
      </c>
      <c r="F316" s="230">
        <v>677.71666666666658</v>
      </c>
      <c r="G316" s="230">
        <v>670.38333333333321</v>
      </c>
      <c r="H316" s="230">
        <v>699.58333333333326</v>
      </c>
      <c r="I316" s="230">
        <v>706.91666666666674</v>
      </c>
      <c r="J316" s="230">
        <v>714.18333333333328</v>
      </c>
      <c r="K316" s="229">
        <v>699.65</v>
      </c>
      <c r="L316" s="229">
        <v>685.05</v>
      </c>
      <c r="M316" s="229">
        <v>4.8143700000000003</v>
      </c>
      <c r="N316" s="1"/>
      <c r="O316" s="1"/>
    </row>
    <row r="317" spans="1:15" ht="12.75" customHeight="1">
      <c r="A317" s="30">
        <v>307</v>
      </c>
      <c r="B317" s="215" t="s">
        <v>418</v>
      </c>
      <c r="C317" s="229">
        <v>519.04999999999995</v>
      </c>
      <c r="D317" s="230">
        <v>523.81666666666661</v>
      </c>
      <c r="E317" s="230">
        <v>510.23333333333323</v>
      </c>
      <c r="F317" s="230">
        <v>501.41666666666663</v>
      </c>
      <c r="G317" s="230">
        <v>487.83333333333326</v>
      </c>
      <c r="H317" s="230">
        <v>532.63333333333321</v>
      </c>
      <c r="I317" s="230">
        <v>546.2166666666667</v>
      </c>
      <c r="J317" s="230">
        <v>555.03333333333319</v>
      </c>
      <c r="K317" s="229">
        <v>537.4</v>
      </c>
      <c r="L317" s="229">
        <v>515</v>
      </c>
      <c r="M317" s="229">
        <v>22.128399999999999</v>
      </c>
      <c r="N317" s="1"/>
      <c r="O317" s="1"/>
    </row>
    <row r="318" spans="1:15" ht="12.75" customHeight="1">
      <c r="A318" s="30">
        <v>308</v>
      </c>
      <c r="B318" s="215" t="s">
        <v>419</v>
      </c>
      <c r="C318" s="229">
        <v>986.1</v>
      </c>
      <c r="D318" s="230">
        <v>944.16666666666663</v>
      </c>
      <c r="E318" s="230">
        <v>882.33333333333326</v>
      </c>
      <c r="F318" s="230">
        <v>778.56666666666661</v>
      </c>
      <c r="G318" s="230">
        <v>716.73333333333323</v>
      </c>
      <c r="H318" s="230">
        <v>1047.9333333333334</v>
      </c>
      <c r="I318" s="230">
        <v>1109.7666666666664</v>
      </c>
      <c r="J318" s="230">
        <v>1213.5333333333333</v>
      </c>
      <c r="K318" s="229">
        <v>1006</v>
      </c>
      <c r="L318" s="229">
        <v>840.4</v>
      </c>
      <c r="M318" s="229">
        <v>233.17935</v>
      </c>
      <c r="N318" s="1"/>
      <c r="O318" s="1"/>
    </row>
    <row r="319" spans="1:15" ht="12.75" customHeight="1">
      <c r="A319" s="30">
        <v>309</v>
      </c>
      <c r="B319" s="215" t="s">
        <v>818</v>
      </c>
      <c r="C319" s="229">
        <v>805.75</v>
      </c>
      <c r="D319" s="230">
        <v>805.98333333333323</v>
      </c>
      <c r="E319" s="230">
        <v>794.96666666666647</v>
      </c>
      <c r="F319" s="230">
        <v>784.18333333333328</v>
      </c>
      <c r="G319" s="230">
        <v>773.16666666666652</v>
      </c>
      <c r="H319" s="230">
        <v>816.76666666666642</v>
      </c>
      <c r="I319" s="230">
        <v>827.78333333333308</v>
      </c>
      <c r="J319" s="230">
        <v>838.56666666666638</v>
      </c>
      <c r="K319" s="229">
        <v>817</v>
      </c>
      <c r="L319" s="229">
        <v>795.2</v>
      </c>
      <c r="M319" s="229">
        <v>0.99380999999999997</v>
      </c>
      <c r="N319" s="1"/>
      <c r="O319" s="1"/>
    </row>
    <row r="320" spans="1:15" ht="12.75" customHeight="1">
      <c r="A320" s="30">
        <v>310</v>
      </c>
      <c r="B320" s="215" t="s">
        <v>819</v>
      </c>
      <c r="C320" s="229">
        <v>952.25</v>
      </c>
      <c r="D320" s="230">
        <v>964.0333333333333</v>
      </c>
      <c r="E320" s="230">
        <v>933.06666666666661</v>
      </c>
      <c r="F320" s="230">
        <v>913.88333333333333</v>
      </c>
      <c r="G320" s="230">
        <v>882.91666666666663</v>
      </c>
      <c r="H320" s="230">
        <v>983.21666666666658</v>
      </c>
      <c r="I320" s="230">
        <v>1014.1833333333333</v>
      </c>
      <c r="J320" s="230">
        <v>1033.3666666666666</v>
      </c>
      <c r="K320" s="229">
        <v>995</v>
      </c>
      <c r="L320" s="229">
        <v>944.85</v>
      </c>
      <c r="M320" s="229">
        <v>1.1855899999999999</v>
      </c>
      <c r="N320" s="1"/>
      <c r="O320" s="1"/>
    </row>
    <row r="321" spans="1:15" ht="12.75" customHeight="1">
      <c r="A321" s="30">
        <v>311</v>
      </c>
      <c r="B321" s="215" t="s">
        <v>154</v>
      </c>
      <c r="C321" s="229">
        <v>1316.85</v>
      </c>
      <c r="D321" s="230">
        <v>1316.0333333333335</v>
      </c>
      <c r="E321" s="230">
        <v>1304.616666666667</v>
      </c>
      <c r="F321" s="230">
        <v>1292.3833333333334</v>
      </c>
      <c r="G321" s="230">
        <v>1280.9666666666669</v>
      </c>
      <c r="H321" s="230">
        <v>1328.2666666666671</v>
      </c>
      <c r="I321" s="230">
        <v>1339.6833333333336</v>
      </c>
      <c r="J321" s="230">
        <v>1351.9166666666672</v>
      </c>
      <c r="K321" s="229">
        <v>1327.45</v>
      </c>
      <c r="L321" s="229">
        <v>1303.8</v>
      </c>
      <c r="M321" s="229">
        <v>1.4390700000000001</v>
      </c>
      <c r="N321" s="1"/>
      <c r="O321" s="1"/>
    </row>
    <row r="322" spans="1:15" ht="12.75" customHeight="1">
      <c r="A322" s="30">
        <v>312</v>
      </c>
      <c r="B322" s="215" t="s">
        <v>843</v>
      </c>
      <c r="C322" s="229">
        <v>58.1</v>
      </c>
      <c r="D322" s="230">
        <v>58.283333333333331</v>
      </c>
      <c r="E322" s="230">
        <v>57.716666666666661</v>
      </c>
      <c r="F322" s="230">
        <v>57.333333333333329</v>
      </c>
      <c r="G322" s="230">
        <v>56.766666666666659</v>
      </c>
      <c r="H322" s="230">
        <v>58.666666666666664</v>
      </c>
      <c r="I322" s="230">
        <v>59.233333333333327</v>
      </c>
      <c r="J322" s="230">
        <v>59.616666666666667</v>
      </c>
      <c r="K322" s="229">
        <v>58.85</v>
      </c>
      <c r="L322" s="229">
        <v>57.9</v>
      </c>
      <c r="M322" s="229">
        <v>55.112659999999998</v>
      </c>
      <c r="N322" s="1"/>
      <c r="O322" s="1"/>
    </row>
    <row r="323" spans="1:15" ht="12.75" customHeight="1">
      <c r="A323" s="30">
        <v>313</v>
      </c>
      <c r="B323" s="215" t="s">
        <v>421</v>
      </c>
      <c r="C323" s="229">
        <v>641.20000000000005</v>
      </c>
      <c r="D323" s="230">
        <v>642.4</v>
      </c>
      <c r="E323" s="230">
        <v>637.79999999999995</v>
      </c>
      <c r="F323" s="230">
        <v>634.4</v>
      </c>
      <c r="G323" s="230">
        <v>629.79999999999995</v>
      </c>
      <c r="H323" s="230">
        <v>645.79999999999995</v>
      </c>
      <c r="I323" s="230">
        <v>650.40000000000009</v>
      </c>
      <c r="J323" s="230">
        <v>653.79999999999995</v>
      </c>
      <c r="K323" s="229">
        <v>647</v>
      </c>
      <c r="L323" s="229">
        <v>639</v>
      </c>
      <c r="M323" s="229">
        <v>0.51031000000000004</v>
      </c>
      <c r="N323" s="1"/>
      <c r="O323" s="1"/>
    </row>
    <row r="324" spans="1:15" ht="12.75" customHeight="1">
      <c r="A324" s="30">
        <v>314</v>
      </c>
      <c r="B324" s="215" t="s">
        <v>157</v>
      </c>
      <c r="C324" s="229">
        <v>1987.35</v>
      </c>
      <c r="D324" s="230">
        <v>2001.55</v>
      </c>
      <c r="E324" s="230">
        <v>1963.1</v>
      </c>
      <c r="F324" s="230">
        <v>1938.85</v>
      </c>
      <c r="G324" s="230">
        <v>1900.3999999999999</v>
      </c>
      <c r="H324" s="230">
        <v>2025.8</v>
      </c>
      <c r="I324" s="230">
        <v>2064.25</v>
      </c>
      <c r="J324" s="230">
        <v>2088.5</v>
      </c>
      <c r="K324" s="229">
        <v>2040</v>
      </c>
      <c r="L324" s="229">
        <v>1977.3</v>
      </c>
      <c r="M324" s="229">
        <v>5.7541500000000001</v>
      </c>
      <c r="N324" s="1"/>
      <c r="O324" s="1"/>
    </row>
    <row r="325" spans="1:15" ht="12.75" customHeight="1">
      <c r="A325" s="30">
        <v>315</v>
      </c>
      <c r="B325" s="215" t="s">
        <v>422</v>
      </c>
      <c r="C325" s="229">
        <v>1469.15</v>
      </c>
      <c r="D325" s="230">
        <v>1473.5666666666668</v>
      </c>
      <c r="E325" s="230">
        <v>1457.2333333333336</v>
      </c>
      <c r="F325" s="230">
        <v>1445.3166666666668</v>
      </c>
      <c r="G325" s="230">
        <v>1428.9833333333336</v>
      </c>
      <c r="H325" s="230">
        <v>1485.4833333333336</v>
      </c>
      <c r="I325" s="230">
        <v>1501.8166666666671</v>
      </c>
      <c r="J325" s="230">
        <v>1513.7333333333336</v>
      </c>
      <c r="K325" s="229">
        <v>1489.9</v>
      </c>
      <c r="L325" s="229">
        <v>1461.65</v>
      </c>
      <c r="M325" s="229">
        <v>2.8778700000000002</v>
      </c>
      <c r="N325" s="1"/>
      <c r="O325" s="1"/>
    </row>
    <row r="326" spans="1:15" ht="12.75" customHeight="1">
      <c r="A326" s="30">
        <v>316</v>
      </c>
      <c r="B326" s="215" t="s">
        <v>159</v>
      </c>
      <c r="C326" s="229">
        <v>1126.9000000000001</v>
      </c>
      <c r="D326" s="230">
        <v>1123.8500000000001</v>
      </c>
      <c r="E326" s="230">
        <v>1118.2000000000003</v>
      </c>
      <c r="F326" s="230">
        <v>1109.5000000000002</v>
      </c>
      <c r="G326" s="230">
        <v>1103.8500000000004</v>
      </c>
      <c r="H326" s="230">
        <v>1132.5500000000002</v>
      </c>
      <c r="I326" s="230">
        <v>1138.2000000000003</v>
      </c>
      <c r="J326" s="230">
        <v>1146.9000000000001</v>
      </c>
      <c r="K326" s="229">
        <v>1129.5</v>
      </c>
      <c r="L326" s="229">
        <v>1115.1500000000001</v>
      </c>
      <c r="M326" s="229">
        <v>2.4193699999999998</v>
      </c>
      <c r="N326" s="1"/>
      <c r="O326" s="1"/>
    </row>
    <row r="327" spans="1:15" ht="12.75" customHeight="1">
      <c r="A327" s="30">
        <v>317</v>
      </c>
      <c r="B327" s="215" t="s">
        <v>263</v>
      </c>
      <c r="C327" s="229">
        <v>630.70000000000005</v>
      </c>
      <c r="D327" s="230">
        <v>634.36666666666667</v>
      </c>
      <c r="E327" s="230">
        <v>624.33333333333337</v>
      </c>
      <c r="F327" s="230">
        <v>617.9666666666667</v>
      </c>
      <c r="G327" s="230">
        <v>607.93333333333339</v>
      </c>
      <c r="H327" s="230">
        <v>640.73333333333335</v>
      </c>
      <c r="I327" s="230">
        <v>650.76666666666665</v>
      </c>
      <c r="J327" s="230">
        <v>657.13333333333333</v>
      </c>
      <c r="K327" s="229">
        <v>644.4</v>
      </c>
      <c r="L327" s="229">
        <v>628</v>
      </c>
      <c r="M327" s="229">
        <v>5.5296799999999999</v>
      </c>
      <c r="N327" s="1"/>
      <c r="O327" s="1"/>
    </row>
    <row r="328" spans="1:15" ht="12.75" customHeight="1">
      <c r="A328" s="30">
        <v>318</v>
      </c>
      <c r="B328" s="215" t="s">
        <v>423</v>
      </c>
      <c r="C328" s="229">
        <v>42.75</v>
      </c>
      <c r="D328" s="230">
        <v>43.199999999999996</v>
      </c>
      <c r="E328" s="230">
        <v>42.099999999999994</v>
      </c>
      <c r="F328" s="230">
        <v>41.449999999999996</v>
      </c>
      <c r="G328" s="230">
        <v>40.349999999999994</v>
      </c>
      <c r="H328" s="230">
        <v>43.849999999999994</v>
      </c>
      <c r="I328" s="230">
        <v>44.95</v>
      </c>
      <c r="J328" s="230">
        <v>45.599999999999994</v>
      </c>
      <c r="K328" s="229">
        <v>44.3</v>
      </c>
      <c r="L328" s="229">
        <v>42.55</v>
      </c>
      <c r="M328" s="229">
        <v>78.686999999999998</v>
      </c>
      <c r="N328" s="1"/>
      <c r="O328" s="1"/>
    </row>
    <row r="329" spans="1:15" ht="12.75" customHeight="1">
      <c r="A329" s="30">
        <v>319</v>
      </c>
      <c r="B329" s="215" t="s">
        <v>424</v>
      </c>
      <c r="C329" s="229">
        <v>124.75</v>
      </c>
      <c r="D329" s="230">
        <v>126.25</v>
      </c>
      <c r="E329" s="230">
        <v>122.65</v>
      </c>
      <c r="F329" s="230">
        <v>120.55000000000001</v>
      </c>
      <c r="G329" s="230">
        <v>116.95000000000002</v>
      </c>
      <c r="H329" s="230">
        <v>128.35</v>
      </c>
      <c r="I329" s="230">
        <v>131.95000000000002</v>
      </c>
      <c r="J329" s="230">
        <v>134.04999999999998</v>
      </c>
      <c r="K329" s="229">
        <v>129.85</v>
      </c>
      <c r="L329" s="229">
        <v>124.15</v>
      </c>
      <c r="M329" s="229">
        <v>47.143979999999999</v>
      </c>
      <c r="N329" s="1"/>
      <c r="O329" s="1"/>
    </row>
    <row r="330" spans="1:15" ht="12.75" customHeight="1">
      <c r="A330" s="30">
        <v>320</v>
      </c>
      <c r="B330" s="215" t="s">
        <v>425</v>
      </c>
      <c r="C330" s="229">
        <v>43.9</v>
      </c>
      <c r="D330" s="230">
        <v>44.15</v>
      </c>
      <c r="E330" s="230">
        <v>43.15</v>
      </c>
      <c r="F330" s="230">
        <v>42.4</v>
      </c>
      <c r="G330" s="230">
        <v>41.4</v>
      </c>
      <c r="H330" s="230">
        <v>44.9</v>
      </c>
      <c r="I330" s="230">
        <v>45.9</v>
      </c>
      <c r="J330" s="230">
        <v>46.65</v>
      </c>
      <c r="K330" s="229">
        <v>45.15</v>
      </c>
      <c r="L330" s="229">
        <v>43.4</v>
      </c>
      <c r="M330" s="229">
        <v>157.93306000000001</v>
      </c>
      <c r="N330" s="1"/>
      <c r="O330" s="1"/>
    </row>
    <row r="331" spans="1:15" ht="12.75" customHeight="1">
      <c r="A331" s="30">
        <v>321</v>
      </c>
      <c r="B331" s="215" t="s">
        <v>426</v>
      </c>
      <c r="C331" s="229">
        <v>98.25</v>
      </c>
      <c r="D331" s="230">
        <v>96.666666666666671</v>
      </c>
      <c r="E331" s="230">
        <v>94.433333333333337</v>
      </c>
      <c r="F331" s="230">
        <v>90.61666666666666</v>
      </c>
      <c r="G331" s="230">
        <v>88.383333333333326</v>
      </c>
      <c r="H331" s="230">
        <v>100.48333333333335</v>
      </c>
      <c r="I331" s="230">
        <v>102.71666666666667</v>
      </c>
      <c r="J331" s="230">
        <v>106.53333333333336</v>
      </c>
      <c r="K331" s="229">
        <v>98.9</v>
      </c>
      <c r="L331" s="229">
        <v>92.85</v>
      </c>
      <c r="M331" s="229">
        <v>94.060140000000004</v>
      </c>
      <c r="N331" s="1"/>
      <c r="O331" s="1"/>
    </row>
    <row r="332" spans="1:15" ht="12.75" customHeight="1">
      <c r="A332" s="30">
        <v>322</v>
      </c>
      <c r="B332" s="215" t="s">
        <v>427</v>
      </c>
      <c r="C332" s="229">
        <v>220.6</v>
      </c>
      <c r="D332" s="230">
        <v>222.45000000000002</v>
      </c>
      <c r="E332" s="230">
        <v>218.05000000000004</v>
      </c>
      <c r="F332" s="230">
        <v>215.50000000000003</v>
      </c>
      <c r="G332" s="230">
        <v>211.10000000000005</v>
      </c>
      <c r="H332" s="230">
        <v>225.00000000000003</v>
      </c>
      <c r="I332" s="230">
        <v>229.4</v>
      </c>
      <c r="J332" s="230">
        <v>231.95000000000002</v>
      </c>
      <c r="K332" s="229">
        <v>226.85</v>
      </c>
      <c r="L332" s="229">
        <v>219.9</v>
      </c>
      <c r="M332" s="229">
        <v>5.1364200000000002</v>
      </c>
      <c r="N332" s="1"/>
      <c r="O332" s="1"/>
    </row>
    <row r="333" spans="1:15" ht="12.75" customHeight="1">
      <c r="A333" s="30">
        <v>323</v>
      </c>
      <c r="B333" s="215" t="s">
        <v>167</v>
      </c>
      <c r="C333" s="229">
        <v>174.1</v>
      </c>
      <c r="D333" s="230">
        <v>174.61666666666665</v>
      </c>
      <c r="E333" s="230">
        <v>173.0333333333333</v>
      </c>
      <c r="F333" s="230">
        <v>171.96666666666667</v>
      </c>
      <c r="G333" s="230">
        <v>170.38333333333333</v>
      </c>
      <c r="H333" s="230">
        <v>175.68333333333328</v>
      </c>
      <c r="I333" s="230">
        <v>177.26666666666659</v>
      </c>
      <c r="J333" s="230">
        <v>178.33333333333326</v>
      </c>
      <c r="K333" s="229">
        <v>176.2</v>
      </c>
      <c r="L333" s="229">
        <v>173.55</v>
      </c>
      <c r="M333" s="229">
        <v>122.39684</v>
      </c>
      <c r="N333" s="1"/>
      <c r="O333" s="1"/>
    </row>
    <row r="334" spans="1:15" ht="12.75" customHeight="1">
      <c r="A334" s="30">
        <v>324</v>
      </c>
      <c r="B334" s="215" t="s">
        <v>428</v>
      </c>
      <c r="C334" s="229">
        <v>909.9</v>
      </c>
      <c r="D334" s="230">
        <v>920.91666666666663</v>
      </c>
      <c r="E334" s="230">
        <v>895.83333333333326</v>
      </c>
      <c r="F334" s="230">
        <v>881.76666666666665</v>
      </c>
      <c r="G334" s="230">
        <v>856.68333333333328</v>
      </c>
      <c r="H334" s="230">
        <v>934.98333333333323</v>
      </c>
      <c r="I334" s="230">
        <v>960.06666666666649</v>
      </c>
      <c r="J334" s="230">
        <v>974.13333333333321</v>
      </c>
      <c r="K334" s="229">
        <v>946</v>
      </c>
      <c r="L334" s="229">
        <v>906.85</v>
      </c>
      <c r="M334" s="229">
        <v>2.5943000000000001</v>
      </c>
      <c r="N334" s="1"/>
      <c r="O334" s="1"/>
    </row>
    <row r="335" spans="1:15" ht="12.75" customHeight="1">
      <c r="A335" s="30">
        <v>325</v>
      </c>
      <c r="B335" s="215" t="s">
        <v>161</v>
      </c>
      <c r="C335" s="229">
        <v>83.85</v>
      </c>
      <c r="D335" s="230">
        <v>84.033333333333331</v>
      </c>
      <c r="E335" s="230">
        <v>83.416666666666657</v>
      </c>
      <c r="F335" s="230">
        <v>82.98333333333332</v>
      </c>
      <c r="G335" s="230">
        <v>82.366666666666646</v>
      </c>
      <c r="H335" s="230">
        <v>84.466666666666669</v>
      </c>
      <c r="I335" s="230">
        <v>85.083333333333343</v>
      </c>
      <c r="J335" s="230">
        <v>85.51666666666668</v>
      </c>
      <c r="K335" s="229">
        <v>84.65</v>
      </c>
      <c r="L335" s="229">
        <v>83.6</v>
      </c>
      <c r="M335" s="229">
        <v>48.031359999999999</v>
      </c>
      <c r="N335" s="1"/>
      <c r="O335" s="1"/>
    </row>
    <row r="336" spans="1:15" ht="12.75" customHeight="1">
      <c r="A336" s="30">
        <v>326</v>
      </c>
      <c r="B336" s="215" t="s">
        <v>163</v>
      </c>
      <c r="C336" s="229">
        <v>4645.8</v>
      </c>
      <c r="D336" s="230">
        <v>4648.5999999999995</v>
      </c>
      <c r="E336" s="230">
        <v>4627.1999999999989</v>
      </c>
      <c r="F336" s="230">
        <v>4608.5999999999995</v>
      </c>
      <c r="G336" s="230">
        <v>4587.1999999999989</v>
      </c>
      <c r="H336" s="230">
        <v>4667.1999999999989</v>
      </c>
      <c r="I336" s="230">
        <v>4688.5999999999985</v>
      </c>
      <c r="J336" s="230">
        <v>4707.1999999999989</v>
      </c>
      <c r="K336" s="229">
        <v>4670</v>
      </c>
      <c r="L336" s="229">
        <v>4630</v>
      </c>
      <c r="M336" s="229">
        <v>0.98067000000000004</v>
      </c>
      <c r="N336" s="1"/>
      <c r="O336" s="1"/>
    </row>
    <row r="337" spans="1:15" ht="12.75" customHeight="1">
      <c r="A337" s="30">
        <v>327</v>
      </c>
      <c r="B337" s="215" t="s">
        <v>780</v>
      </c>
      <c r="C337" s="229">
        <v>631.95000000000005</v>
      </c>
      <c r="D337" s="230">
        <v>633.90000000000009</v>
      </c>
      <c r="E337" s="230">
        <v>627.20000000000016</v>
      </c>
      <c r="F337" s="230">
        <v>622.45000000000005</v>
      </c>
      <c r="G337" s="230">
        <v>615.75000000000011</v>
      </c>
      <c r="H337" s="230">
        <v>638.6500000000002</v>
      </c>
      <c r="I337" s="230">
        <v>645.35</v>
      </c>
      <c r="J337" s="230">
        <v>650.10000000000025</v>
      </c>
      <c r="K337" s="229">
        <v>640.6</v>
      </c>
      <c r="L337" s="229">
        <v>629.15</v>
      </c>
      <c r="M337" s="229">
        <v>0.89602000000000004</v>
      </c>
      <c r="N337" s="1"/>
      <c r="O337" s="1"/>
    </row>
    <row r="338" spans="1:15" ht="12.75" customHeight="1">
      <c r="A338" s="30">
        <v>328</v>
      </c>
      <c r="B338" s="215" t="s">
        <v>164</v>
      </c>
      <c r="C338" s="229">
        <v>21834.15</v>
      </c>
      <c r="D338" s="230">
        <v>21917.95</v>
      </c>
      <c r="E338" s="230">
        <v>21706.2</v>
      </c>
      <c r="F338" s="230">
        <v>21578.25</v>
      </c>
      <c r="G338" s="230">
        <v>21366.5</v>
      </c>
      <c r="H338" s="230">
        <v>22045.9</v>
      </c>
      <c r="I338" s="230">
        <v>22257.65</v>
      </c>
      <c r="J338" s="230">
        <v>22385.600000000002</v>
      </c>
      <c r="K338" s="229">
        <v>22129.7</v>
      </c>
      <c r="L338" s="229">
        <v>21790</v>
      </c>
      <c r="M338" s="229">
        <v>0.81508999999999998</v>
      </c>
      <c r="N338" s="1"/>
      <c r="O338" s="1"/>
    </row>
    <row r="339" spans="1:15" ht="12.75" customHeight="1">
      <c r="A339" s="30">
        <v>329</v>
      </c>
      <c r="B339" s="215" t="s">
        <v>429</v>
      </c>
      <c r="C339" s="229">
        <v>64.650000000000006</v>
      </c>
      <c r="D339" s="230">
        <v>65.233333333333334</v>
      </c>
      <c r="E339" s="230">
        <v>63.766666666666666</v>
      </c>
      <c r="F339" s="230">
        <v>62.883333333333326</v>
      </c>
      <c r="G339" s="230">
        <v>61.416666666666657</v>
      </c>
      <c r="H339" s="230">
        <v>66.116666666666674</v>
      </c>
      <c r="I339" s="230">
        <v>67.583333333333343</v>
      </c>
      <c r="J339" s="230">
        <v>68.466666666666683</v>
      </c>
      <c r="K339" s="229">
        <v>66.7</v>
      </c>
      <c r="L339" s="229">
        <v>64.349999999999994</v>
      </c>
      <c r="M339" s="229">
        <v>19.647310000000001</v>
      </c>
      <c r="N339" s="1"/>
      <c r="O339" s="1"/>
    </row>
    <row r="340" spans="1:15" ht="12.75" customHeight="1">
      <c r="A340" s="30">
        <v>330</v>
      </c>
      <c r="B340" s="215" t="s">
        <v>160</v>
      </c>
      <c r="C340" s="229">
        <v>250.4</v>
      </c>
      <c r="D340" s="230">
        <v>249.78333333333333</v>
      </c>
      <c r="E340" s="230">
        <v>247.96666666666667</v>
      </c>
      <c r="F340" s="230">
        <v>245.53333333333333</v>
      </c>
      <c r="G340" s="230">
        <v>243.71666666666667</v>
      </c>
      <c r="H340" s="230">
        <v>252.21666666666667</v>
      </c>
      <c r="I340" s="230">
        <v>254.03333333333333</v>
      </c>
      <c r="J340" s="230">
        <v>256.4666666666667</v>
      </c>
      <c r="K340" s="229">
        <v>251.6</v>
      </c>
      <c r="L340" s="229">
        <v>247.35</v>
      </c>
      <c r="M340" s="229">
        <v>3.0677400000000001</v>
      </c>
      <c r="N340" s="1"/>
      <c r="O340" s="1"/>
    </row>
    <row r="341" spans="1:15" ht="12.75" customHeight="1">
      <c r="A341" s="30">
        <v>331</v>
      </c>
      <c r="B341" s="215" t="s">
        <v>820</v>
      </c>
      <c r="C341" s="229">
        <v>361.8</v>
      </c>
      <c r="D341" s="230">
        <v>361.01666666666665</v>
      </c>
      <c r="E341" s="230">
        <v>356.0333333333333</v>
      </c>
      <c r="F341" s="230">
        <v>350.26666666666665</v>
      </c>
      <c r="G341" s="230">
        <v>345.2833333333333</v>
      </c>
      <c r="H341" s="230">
        <v>366.7833333333333</v>
      </c>
      <c r="I341" s="230">
        <v>371.76666666666665</v>
      </c>
      <c r="J341" s="230">
        <v>377.5333333333333</v>
      </c>
      <c r="K341" s="229">
        <v>366</v>
      </c>
      <c r="L341" s="229">
        <v>355.25</v>
      </c>
      <c r="M341" s="229">
        <v>2.8714</v>
      </c>
      <c r="N341" s="1"/>
      <c r="O341" s="1"/>
    </row>
    <row r="342" spans="1:15" ht="12.75" customHeight="1">
      <c r="A342" s="30">
        <v>332</v>
      </c>
      <c r="B342" s="215" t="s">
        <v>264</v>
      </c>
      <c r="C342" s="229">
        <v>959.7</v>
      </c>
      <c r="D342" s="230">
        <v>961.48333333333323</v>
      </c>
      <c r="E342" s="230">
        <v>950.41666666666652</v>
      </c>
      <c r="F342" s="230">
        <v>941.13333333333333</v>
      </c>
      <c r="G342" s="230">
        <v>930.06666666666661</v>
      </c>
      <c r="H342" s="230">
        <v>970.76666666666642</v>
      </c>
      <c r="I342" s="230">
        <v>981.83333333333326</v>
      </c>
      <c r="J342" s="230">
        <v>991.11666666666633</v>
      </c>
      <c r="K342" s="229">
        <v>972.55</v>
      </c>
      <c r="L342" s="229">
        <v>952.2</v>
      </c>
      <c r="M342" s="229">
        <v>4.57416</v>
      </c>
      <c r="N342" s="1"/>
      <c r="O342" s="1"/>
    </row>
    <row r="343" spans="1:15" ht="12.75" customHeight="1">
      <c r="A343" s="30">
        <v>333</v>
      </c>
      <c r="B343" s="215" t="s">
        <v>168</v>
      </c>
      <c r="C343" s="229">
        <v>155.4</v>
      </c>
      <c r="D343" s="230">
        <v>155.28333333333333</v>
      </c>
      <c r="E343" s="230">
        <v>154.56666666666666</v>
      </c>
      <c r="F343" s="230">
        <v>153.73333333333332</v>
      </c>
      <c r="G343" s="230">
        <v>153.01666666666665</v>
      </c>
      <c r="H343" s="230">
        <v>156.11666666666667</v>
      </c>
      <c r="I343" s="230">
        <v>156.83333333333331</v>
      </c>
      <c r="J343" s="230">
        <v>157.66666666666669</v>
      </c>
      <c r="K343" s="229">
        <v>156</v>
      </c>
      <c r="L343" s="229">
        <v>154.44999999999999</v>
      </c>
      <c r="M343" s="229">
        <v>118.50547</v>
      </c>
      <c r="N343" s="1"/>
      <c r="O343" s="1"/>
    </row>
    <row r="344" spans="1:15" ht="12.75" customHeight="1">
      <c r="A344" s="30">
        <v>334</v>
      </c>
      <c r="B344" s="215" t="s">
        <v>265</v>
      </c>
      <c r="C344" s="229">
        <v>253.95</v>
      </c>
      <c r="D344" s="230">
        <v>253.85</v>
      </c>
      <c r="E344" s="230">
        <v>252.1</v>
      </c>
      <c r="F344" s="230">
        <v>250.25</v>
      </c>
      <c r="G344" s="230">
        <v>248.5</v>
      </c>
      <c r="H344" s="230">
        <v>255.7</v>
      </c>
      <c r="I344" s="230">
        <v>257.45</v>
      </c>
      <c r="J344" s="230">
        <v>259.29999999999995</v>
      </c>
      <c r="K344" s="229">
        <v>255.6</v>
      </c>
      <c r="L344" s="229">
        <v>252</v>
      </c>
      <c r="M344" s="229">
        <v>16.734760000000001</v>
      </c>
      <c r="N344" s="1"/>
      <c r="O344" s="1"/>
    </row>
    <row r="345" spans="1:15" ht="12.75" customHeight="1">
      <c r="A345" s="30">
        <v>335</v>
      </c>
      <c r="B345" s="215" t="s">
        <v>852</v>
      </c>
      <c r="C345" s="229">
        <v>791.8</v>
      </c>
      <c r="D345" s="230">
        <v>795.61666666666667</v>
      </c>
      <c r="E345" s="230">
        <v>771.23333333333335</v>
      </c>
      <c r="F345" s="230">
        <v>750.66666666666663</v>
      </c>
      <c r="G345" s="230">
        <v>726.2833333333333</v>
      </c>
      <c r="H345" s="230">
        <v>816.18333333333339</v>
      </c>
      <c r="I345" s="230">
        <v>840.56666666666683</v>
      </c>
      <c r="J345" s="230">
        <v>861.13333333333344</v>
      </c>
      <c r="K345" s="229">
        <v>820</v>
      </c>
      <c r="L345" s="229">
        <v>775.05</v>
      </c>
      <c r="M345" s="229">
        <v>35.628030000000003</v>
      </c>
      <c r="N345" s="1"/>
      <c r="O345" s="1"/>
    </row>
    <row r="346" spans="1:15" ht="12.75" customHeight="1">
      <c r="A346" s="30">
        <v>336</v>
      </c>
      <c r="B346" s="215" t="s">
        <v>802</v>
      </c>
      <c r="C346" s="229">
        <v>714.45</v>
      </c>
      <c r="D346" s="230">
        <v>716.33333333333337</v>
      </c>
      <c r="E346" s="230">
        <v>707.66666666666674</v>
      </c>
      <c r="F346" s="230">
        <v>700.88333333333333</v>
      </c>
      <c r="G346" s="230">
        <v>692.2166666666667</v>
      </c>
      <c r="H346" s="230">
        <v>723.11666666666679</v>
      </c>
      <c r="I346" s="230">
        <v>731.78333333333353</v>
      </c>
      <c r="J346" s="230">
        <v>738.56666666666683</v>
      </c>
      <c r="K346" s="229">
        <v>725</v>
      </c>
      <c r="L346" s="229">
        <v>709.55</v>
      </c>
      <c r="M346" s="229">
        <v>38.869590000000002</v>
      </c>
      <c r="N346" s="1"/>
      <c r="O346" s="1"/>
    </row>
    <row r="347" spans="1:15" ht="12.75" customHeight="1">
      <c r="A347" s="30">
        <v>337</v>
      </c>
      <c r="B347" s="215" t="s">
        <v>430</v>
      </c>
      <c r="C347" s="229">
        <v>3629.3</v>
      </c>
      <c r="D347" s="230">
        <v>3628.5666666666671</v>
      </c>
      <c r="E347" s="230">
        <v>3602.1333333333341</v>
      </c>
      <c r="F347" s="230">
        <v>3574.9666666666672</v>
      </c>
      <c r="G347" s="230">
        <v>3548.5333333333342</v>
      </c>
      <c r="H347" s="230">
        <v>3655.733333333334</v>
      </c>
      <c r="I347" s="230">
        <v>3682.1666666666674</v>
      </c>
      <c r="J347" s="230">
        <v>3709.3333333333339</v>
      </c>
      <c r="K347" s="229">
        <v>3655</v>
      </c>
      <c r="L347" s="229">
        <v>3601.4</v>
      </c>
      <c r="M347" s="229">
        <v>0.58938000000000001</v>
      </c>
      <c r="N347" s="1"/>
      <c r="O347" s="1"/>
    </row>
    <row r="348" spans="1:15" ht="12.75" customHeight="1">
      <c r="A348" s="30">
        <v>338</v>
      </c>
      <c r="B348" s="215" t="s">
        <v>431</v>
      </c>
      <c r="C348" s="229">
        <v>237</v>
      </c>
      <c r="D348" s="230">
        <v>238.28333333333333</v>
      </c>
      <c r="E348" s="230">
        <v>234.11666666666667</v>
      </c>
      <c r="F348" s="230">
        <v>231.23333333333335</v>
      </c>
      <c r="G348" s="230">
        <v>227.06666666666669</v>
      </c>
      <c r="H348" s="230">
        <v>241.16666666666666</v>
      </c>
      <c r="I348" s="230">
        <v>245.33333333333334</v>
      </c>
      <c r="J348" s="230">
        <v>248.21666666666664</v>
      </c>
      <c r="K348" s="229">
        <v>242.45</v>
      </c>
      <c r="L348" s="229">
        <v>235.4</v>
      </c>
      <c r="M348" s="229">
        <v>1.32585</v>
      </c>
      <c r="N348" s="1"/>
      <c r="O348" s="1"/>
    </row>
    <row r="349" spans="1:15" ht="12.75" customHeight="1">
      <c r="A349" s="30">
        <v>339</v>
      </c>
      <c r="B349" s="215" t="s">
        <v>803</v>
      </c>
      <c r="C349" s="229">
        <v>599.85</v>
      </c>
      <c r="D349" s="230">
        <v>599.2833333333333</v>
      </c>
      <c r="E349" s="230">
        <v>589.81666666666661</v>
      </c>
      <c r="F349" s="230">
        <v>579.7833333333333</v>
      </c>
      <c r="G349" s="230">
        <v>570.31666666666661</v>
      </c>
      <c r="H349" s="230">
        <v>609.31666666666661</v>
      </c>
      <c r="I349" s="230">
        <v>618.7833333333333</v>
      </c>
      <c r="J349" s="230">
        <v>628.81666666666661</v>
      </c>
      <c r="K349" s="229">
        <v>608.75</v>
      </c>
      <c r="L349" s="229">
        <v>589.25</v>
      </c>
      <c r="M349" s="229">
        <v>28.193840000000002</v>
      </c>
      <c r="N349" s="1"/>
      <c r="O349" s="1"/>
    </row>
    <row r="350" spans="1:15" ht="12.75" customHeight="1">
      <c r="A350" s="30">
        <v>340</v>
      </c>
      <c r="B350" s="215" t="s">
        <v>793</v>
      </c>
      <c r="C350" s="229">
        <v>137.19999999999999</v>
      </c>
      <c r="D350" s="230">
        <v>138.21666666666667</v>
      </c>
      <c r="E350" s="230">
        <v>135.63333333333333</v>
      </c>
      <c r="F350" s="230">
        <v>134.06666666666666</v>
      </c>
      <c r="G350" s="230">
        <v>131.48333333333332</v>
      </c>
      <c r="H350" s="230">
        <v>139.78333333333333</v>
      </c>
      <c r="I350" s="230">
        <v>142.36666666666665</v>
      </c>
      <c r="J350" s="230">
        <v>143.93333333333334</v>
      </c>
      <c r="K350" s="229">
        <v>140.80000000000001</v>
      </c>
      <c r="L350" s="229">
        <v>136.65</v>
      </c>
      <c r="M350" s="229">
        <v>11.731870000000001</v>
      </c>
      <c r="N350" s="1"/>
      <c r="O350" s="1"/>
    </row>
    <row r="351" spans="1:15" ht="12.75" customHeight="1">
      <c r="A351" s="30">
        <v>341</v>
      </c>
      <c r="B351" s="215" t="s">
        <v>175</v>
      </c>
      <c r="C351" s="229">
        <v>3534.8</v>
      </c>
      <c r="D351" s="230">
        <v>3519.6</v>
      </c>
      <c r="E351" s="230">
        <v>3500.2</v>
      </c>
      <c r="F351" s="230">
        <v>3465.6</v>
      </c>
      <c r="G351" s="230">
        <v>3446.2</v>
      </c>
      <c r="H351" s="230">
        <v>3554.2</v>
      </c>
      <c r="I351" s="230">
        <v>3573.6000000000004</v>
      </c>
      <c r="J351" s="230">
        <v>3608.2</v>
      </c>
      <c r="K351" s="229">
        <v>3539</v>
      </c>
      <c r="L351" s="229">
        <v>3485</v>
      </c>
      <c r="M351" s="229">
        <v>1.61528</v>
      </c>
      <c r="N351" s="1"/>
      <c r="O351" s="1"/>
    </row>
    <row r="352" spans="1:15" ht="12.75" customHeight="1">
      <c r="A352" s="30">
        <v>342</v>
      </c>
      <c r="B352" s="215" t="s">
        <v>433</v>
      </c>
      <c r="C352" s="229">
        <v>535.45000000000005</v>
      </c>
      <c r="D352" s="230">
        <v>536.61666666666667</v>
      </c>
      <c r="E352" s="230">
        <v>528.83333333333337</v>
      </c>
      <c r="F352" s="230">
        <v>522.2166666666667</v>
      </c>
      <c r="G352" s="230">
        <v>514.43333333333339</v>
      </c>
      <c r="H352" s="230">
        <v>543.23333333333335</v>
      </c>
      <c r="I352" s="230">
        <v>551.01666666666665</v>
      </c>
      <c r="J352" s="230">
        <v>557.63333333333333</v>
      </c>
      <c r="K352" s="229">
        <v>544.4</v>
      </c>
      <c r="L352" s="229">
        <v>530</v>
      </c>
      <c r="M352" s="229">
        <v>8.0940700000000003</v>
      </c>
      <c r="N352" s="1"/>
      <c r="O352" s="1"/>
    </row>
    <row r="353" spans="1:15" ht="12.75" customHeight="1">
      <c r="A353" s="30">
        <v>343</v>
      </c>
      <c r="B353" s="215" t="s">
        <v>434</v>
      </c>
      <c r="C353" s="229">
        <v>314.05</v>
      </c>
      <c r="D353" s="230">
        <v>316.26666666666665</v>
      </c>
      <c r="E353" s="230">
        <v>310.5333333333333</v>
      </c>
      <c r="F353" s="230">
        <v>307.01666666666665</v>
      </c>
      <c r="G353" s="230">
        <v>301.2833333333333</v>
      </c>
      <c r="H353" s="230">
        <v>319.7833333333333</v>
      </c>
      <c r="I353" s="230">
        <v>325.51666666666665</v>
      </c>
      <c r="J353" s="230">
        <v>329.0333333333333</v>
      </c>
      <c r="K353" s="229">
        <v>322</v>
      </c>
      <c r="L353" s="229">
        <v>312.75</v>
      </c>
      <c r="M353" s="229">
        <v>4.8718599999999999</v>
      </c>
      <c r="N353" s="1"/>
      <c r="O353" s="1"/>
    </row>
    <row r="354" spans="1:15" ht="12.75" customHeight="1">
      <c r="A354" s="30">
        <v>344</v>
      </c>
      <c r="B354" s="215" t="s">
        <v>880</v>
      </c>
      <c r="C354" s="229">
        <v>1430.7</v>
      </c>
      <c r="D354" s="230">
        <v>1427.4166666666667</v>
      </c>
      <c r="E354" s="230">
        <v>1411.3333333333335</v>
      </c>
      <c r="F354" s="230">
        <v>1391.9666666666667</v>
      </c>
      <c r="G354" s="230">
        <v>1375.8833333333334</v>
      </c>
      <c r="H354" s="230">
        <v>1446.7833333333335</v>
      </c>
      <c r="I354" s="230">
        <v>1462.866666666667</v>
      </c>
      <c r="J354" s="230">
        <v>1482.2333333333336</v>
      </c>
      <c r="K354" s="229">
        <v>1443.5</v>
      </c>
      <c r="L354" s="229">
        <v>1408.05</v>
      </c>
      <c r="M354" s="229">
        <v>9.0753199999999996</v>
      </c>
      <c r="N354" s="1"/>
      <c r="O354" s="1"/>
    </row>
    <row r="355" spans="1:15" ht="12.75" customHeight="1">
      <c r="A355" s="30">
        <v>345</v>
      </c>
      <c r="B355" s="215" t="s">
        <v>169</v>
      </c>
      <c r="C355" s="229">
        <v>38875.699999999997</v>
      </c>
      <c r="D355" s="230">
        <v>38739.15</v>
      </c>
      <c r="E355" s="230">
        <v>38416.550000000003</v>
      </c>
      <c r="F355" s="230">
        <v>37957.4</v>
      </c>
      <c r="G355" s="230">
        <v>37634.800000000003</v>
      </c>
      <c r="H355" s="230">
        <v>39198.300000000003</v>
      </c>
      <c r="I355" s="230">
        <v>39520.899999999994</v>
      </c>
      <c r="J355" s="230">
        <v>39980.050000000003</v>
      </c>
      <c r="K355" s="229">
        <v>39061.75</v>
      </c>
      <c r="L355" s="229">
        <v>38280</v>
      </c>
      <c r="M355" s="229">
        <v>0.48171000000000003</v>
      </c>
      <c r="N355" s="1"/>
      <c r="O355" s="1"/>
    </row>
    <row r="356" spans="1:15" ht="12.75" customHeight="1">
      <c r="A356" s="30">
        <v>346</v>
      </c>
      <c r="B356" s="215" t="s">
        <v>844</v>
      </c>
      <c r="C356" s="229">
        <v>1029.5</v>
      </c>
      <c r="D356" s="230">
        <v>1030.7833333333333</v>
      </c>
      <c r="E356" s="230">
        <v>1021.7166666666667</v>
      </c>
      <c r="F356" s="230">
        <v>1013.9333333333334</v>
      </c>
      <c r="G356" s="230">
        <v>1004.8666666666668</v>
      </c>
      <c r="H356" s="230">
        <v>1038.5666666666666</v>
      </c>
      <c r="I356" s="230">
        <v>1047.6333333333332</v>
      </c>
      <c r="J356" s="230">
        <v>1055.4166666666665</v>
      </c>
      <c r="K356" s="229">
        <v>1039.8499999999999</v>
      </c>
      <c r="L356" s="229">
        <v>1023</v>
      </c>
      <c r="M356" s="229">
        <v>2.6897199999999999</v>
      </c>
      <c r="N356" s="1"/>
      <c r="O356" s="1"/>
    </row>
    <row r="357" spans="1:15" ht="12.75" customHeight="1">
      <c r="A357" s="30">
        <v>347</v>
      </c>
      <c r="B357" s="215" t="s">
        <v>435</v>
      </c>
      <c r="C357" s="229">
        <v>5209.45</v>
      </c>
      <c r="D357" s="230">
        <v>5225.6500000000005</v>
      </c>
      <c r="E357" s="230">
        <v>5175.3000000000011</v>
      </c>
      <c r="F357" s="230">
        <v>5141.1500000000005</v>
      </c>
      <c r="G357" s="230">
        <v>5090.8000000000011</v>
      </c>
      <c r="H357" s="230">
        <v>5259.8000000000011</v>
      </c>
      <c r="I357" s="230">
        <v>5310.1500000000015</v>
      </c>
      <c r="J357" s="230">
        <v>5344.3000000000011</v>
      </c>
      <c r="K357" s="229">
        <v>5276</v>
      </c>
      <c r="L357" s="229">
        <v>5191.5</v>
      </c>
      <c r="M357" s="229">
        <v>1.0636699999999999</v>
      </c>
      <c r="N357" s="1"/>
      <c r="O357" s="1"/>
    </row>
    <row r="358" spans="1:15" ht="12.75" customHeight="1">
      <c r="A358" s="30">
        <v>348</v>
      </c>
      <c r="B358" s="215" t="s">
        <v>171</v>
      </c>
      <c r="C358" s="229">
        <v>224.05</v>
      </c>
      <c r="D358" s="230">
        <v>223.56666666666669</v>
      </c>
      <c r="E358" s="230">
        <v>222.53333333333339</v>
      </c>
      <c r="F358" s="230">
        <v>221.01666666666671</v>
      </c>
      <c r="G358" s="230">
        <v>219.98333333333341</v>
      </c>
      <c r="H358" s="230">
        <v>225.08333333333337</v>
      </c>
      <c r="I358" s="230">
        <v>226.11666666666667</v>
      </c>
      <c r="J358" s="230">
        <v>227.63333333333335</v>
      </c>
      <c r="K358" s="229">
        <v>224.6</v>
      </c>
      <c r="L358" s="229">
        <v>222.05</v>
      </c>
      <c r="M358" s="229">
        <v>16.723980000000001</v>
      </c>
      <c r="N358" s="1"/>
      <c r="O358" s="1"/>
    </row>
    <row r="359" spans="1:15" ht="12.75" customHeight="1">
      <c r="A359" s="30">
        <v>349</v>
      </c>
      <c r="B359" s="215" t="s">
        <v>173</v>
      </c>
      <c r="C359" s="229">
        <v>3984.85</v>
      </c>
      <c r="D359" s="230">
        <v>3960.9166666666665</v>
      </c>
      <c r="E359" s="230">
        <v>3898.833333333333</v>
      </c>
      <c r="F359" s="230">
        <v>3812.8166666666666</v>
      </c>
      <c r="G359" s="230">
        <v>3750.7333333333331</v>
      </c>
      <c r="H359" s="230">
        <v>4046.9333333333329</v>
      </c>
      <c r="I359" s="230">
        <v>4109.0166666666664</v>
      </c>
      <c r="J359" s="230">
        <v>4195.0333333333328</v>
      </c>
      <c r="K359" s="229">
        <v>4023</v>
      </c>
      <c r="L359" s="229">
        <v>3874.9</v>
      </c>
      <c r="M359" s="229">
        <v>0.46433999999999997</v>
      </c>
      <c r="N359" s="1"/>
      <c r="O359" s="1"/>
    </row>
    <row r="360" spans="1:15" ht="12.75" customHeight="1">
      <c r="A360" s="30">
        <v>350</v>
      </c>
      <c r="B360" s="215" t="s">
        <v>437</v>
      </c>
      <c r="C360" s="229">
        <v>1513.9</v>
      </c>
      <c r="D360" s="230">
        <v>1506.95</v>
      </c>
      <c r="E360" s="230">
        <v>1494.45</v>
      </c>
      <c r="F360" s="230">
        <v>1475</v>
      </c>
      <c r="G360" s="230">
        <v>1462.5</v>
      </c>
      <c r="H360" s="230">
        <v>1526.4</v>
      </c>
      <c r="I360" s="230">
        <v>1538.9</v>
      </c>
      <c r="J360" s="230">
        <v>1558.3500000000001</v>
      </c>
      <c r="K360" s="229">
        <v>1519.45</v>
      </c>
      <c r="L360" s="229">
        <v>1487.5</v>
      </c>
      <c r="M360" s="229">
        <v>3.09531</v>
      </c>
      <c r="N360" s="1"/>
      <c r="O360" s="1"/>
    </row>
    <row r="361" spans="1:15" ht="12.75" customHeight="1">
      <c r="A361" s="30">
        <v>351</v>
      </c>
      <c r="B361" s="215" t="s">
        <v>174</v>
      </c>
      <c r="C361" s="229">
        <v>2638.55</v>
      </c>
      <c r="D361" s="230">
        <v>2638.4500000000003</v>
      </c>
      <c r="E361" s="230">
        <v>2625.1000000000004</v>
      </c>
      <c r="F361" s="230">
        <v>2611.65</v>
      </c>
      <c r="G361" s="230">
        <v>2598.3000000000002</v>
      </c>
      <c r="H361" s="230">
        <v>2651.9000000000005</v>
      </c>
      <c r="I361" s="230">
        <v>2665.25</v>
      </c>
      <c r="J361" s="230">
        <v>2678.7000000000007</v>
      </c>
      <c r="K361" s="229">
        <v>2651.8</v>
      </c>
      <c r="L361" s="229">
        <v>2625</v>
      </c>
      <c r="M361" s="229">
        <v>1.15456</v>
      </c>
      <c r="N361" s="1"/>
      <c r="O361" s="1"/>
    </row>
    <row r="362" spans="1:15" ht="12.75" customHeight="1">
      <c r="A362" s="30">
        <v>352</v>
      </c>
      <c r="B362" s="215" t="s">
        <v>869</v>
      </c>
      <c r="C362" s="229">
        <v>89.3</v>
      </c>
      <c r="D362" s="230">
        <v>87.15000000000002</v>
      </c>
      <c r="E362" s="230">
        <v>84.30000000000004</v>
      </c>
      <c r="F362" s="230">
        <v>79.300000000000026</v>
      </c>
      <c r="G362" s="230">
        <v>76.450000000000045</v>
      </c>
      <c r="H362" s="230">
        <v>92.150000000000034</v>
      </c>
      <c r="I362" s="230">
        <v>95.000000000000028</v>
      </c>
      <c r="J362" s="230">
        <v>100.00000000000003</v>
      </c>
      <c r="K362" s="229">
        <v>90</v>
      </c>
      <c r="L362" s="229">
        <v>82.15</v>
      </c>
      <c r="M362" s="229">
        <v>264.51783</v>
      </c>
      <c r="N362" s="1"/>
      <c r="O362" s="1"/>
    </row>
    <row r="363" spans="1:15" ht="12.75" customHeight="1">
      <c r="A363" s="30">
        <v>353</v>
      </c>
      <c r="B363" s="215" t="s">
        <v>438</v>
      </c>
      <c r="C363" s="229">
        <v>968.15</v>
      </c>
      <c r="D363" s="230">
        <v>970.35</v>
      </c>
      <c r="E363" s="230">
        <v>962.80000000000007</v>
      </c>
      <c r="F363" s="230">
        <v>957.45</v>
      </c>
      <c r="G363" s="230">
        <v>949.90000000000009</v>
      </c>
      <c r="H363" s="230">
        <v>975.7</v>
      </c>
      <c r="I363" s="230">
        <v>983.25</v>
      </c>
      <c r="J363" s="230">
        <v>988.6</v>
      </c>
      <c r="K363" s="229">
        <v>977.9</v>
      </c>
      <c r="L363" s="229">
        <v>965</v>
      </c>
      <c r="M363" s="229">
        <v>0.14330000000000001</v>
      </c>
      <c r="N363" s="1"/>
      <c r="O363" s="1"/>
    </row>
    <row r="364" spans="1:15" ht="12.75" customHeight="1">
      <c r="A364" s="30">
        <v>354</v>
      </c>
      <c r="B364" s="215" t="s">
        <v>266</v>
      </c>
      <c r="C364" s="229">
        <v>3594.7</v>
      </c>
      <c r="D364" s="230">
        <v>3590.2333333333336</v>
      </c>
      <c r="E364" s="230">
        <v>3562.4666666666672</v>
      </c>
      <c r="F364" s="230">
        <v>3530.2333333333336</v>
      </c>
      <c r="G364" s="230">
        <v>3502.4666666666672</v>
      </c>
      <c r="H364" s="230">
        <v>3622.4666666666672</v>
      </c>
      <c r="I364" s="230">
        <v>3650.2333333333336</v>
      </c>
      <c r="J364" s="230">
        <v>3682.4666666666672</v>
      </c>
      <c r="K364" s="229">
        <v>3618</v>
      </c>
      <c r="L364" s="229">
        <v>3558</v>
      </c>
      <c r="M364" s="229">
        <v>3.89947</v>
      </c>
      <c r="N364" s="1"/>
      <c r="O364" s="1"/>
    </row>
    <row r="365" spans="1:15" ht="12.75" customHeight="1">
      <c r="A365" s="30">
        <v>355</v>
      </c>
      <c r="B365" s="215" t="s">
        <v>439</v>
      </c>
      <c r="C365" s="229">
        <v>1322.45</v>
      </c>
      <c r="D365" s="230">
        <v>1330.1499999999999</v>
      </c>
      <c r="E365" s="230">
        <v>1310.2999999999997</v>
      </c>
      <c r="F365" s="230">
        <v>1298.1499999999999</v>
      </c>
      <c r="G365" s="230">
        <v>1278.2999999999997</v>
      </c>
      <c r="H365" s="230">
        <v>1342.2999999999997</v>
      </c>
      <c r="I365" s="230">
        <v>1362.1499999999996</v>
      </c>
      <c r="J365" s="230">
        <v>1374.2999999999997</v>
      </c>
      <c r="K365" s="229">
        <v>1350</v>
      </c>
      <c r="L365" s="229">
        <v>1318</v>
      </c>
      <c r="M365" s="229">
        <v>1.1721200000000001</v>
      </c>
      <c r="N365" s="1"/>
      <c r="O365" s="1"/>
    </row>
    <row r="366" spans="1:15" ht="12.75" customHeight="1">
      <c r="A366" s="30">
        <v>356</v>
      </c>
      <c r="B366" s="215" t="s">
        <v>781</v>
      </c>
      <c r="C366" s="229">
        <v>343.55</v>
      </c>
      <c r="D366" s="230">
        <v>345.14999999999992</v>
      </c>
      <c r="E366" s="230">
        <v>340.54999999999984</v>
      </c>
      <c r="F366" s="230">
        <v>337.5499999999999</v>
      </c>
      <c r="G366" s="230">
        <v>332.94999999999982</v>
      </c>
      <c r="H366" s="230">
        <v>348.14999999999986</v>
      </c>
      <c r="I366" s="230">
        <v>352.74999999999989</v>
      </c>
      <c r="J366" s="230">
        <v>355.74999999999989</v>
      </c>
      <c r="K366" s="229">
        <v>349.75</v>
      </c>
      <c r="L366" s="229">
        <v>342.15</v>
      </c>
      <c r="M366" s="229">
        <v>6.5675800000000004</v>
      </c>
      <c r="N366" s="1"/>
      <c r="O366" s="1"/>
    </row>
    <row r="367" spans="1:15" ht="12.75" customHeight="1">
      <c r="A367" s="30">
        <v>357</v>
      </c>
      <c r="B367" s="215" t="s">
        <v>172</v>
      </c>
      <c r="C367" s="229">
        <v>193.65</v>
      </c>
      <c r="D367" s="230">
        <v>193.86666666666665</v>
      </c>
      <c r="E367" s="230">
        <v>190.23333333333329</v>
      </c>
      <c r="F367" s="230">
        <v>186.81666666666663</v>
      </c>
      <c r="G367" s="230">
        <v>183.18333333333328</v>
      </c>
      <c r="H367" s="230">
        <v>197.2833333333333</v>
      </c>
      <c r="I367" s="230">
        <v>200.91666666666669</v>
      </c>
      <c r="J367" s="230">
        <v>204.33333333333331</v>
      </c>
      <c r="K367" s="229">
        <v>197.5</v>
      </c>
      <c r="L367" s="229">
        <v>190.45</v>
      </c>
      <c r="M367" s="229">
        <v>155.95564999999999</v>
      </c>
      <c r="N367" s="1"/>
      <c r="O367" s="1"/>
    </row>
    <row r="368" spans="1:15" ht="12.75" customHeight="1">
      <c r="A368" s="30">
        <v>358</v>
      </c>
      <c r="B368" s="215" t="s">
        <v>177</v>
      </c>
      <c r="C368" s="229">
        <v>235.6</v>
      </c>
      <c r="D368" s="230">
        <v>236.13333333333335</v>
      </c>
      <c r="E368" s="230">
        <v>234.26666666666671</v>
      </c>
      <c r="F368" s="230">
        <v>232.93333333333337</v>
      </c>
      <c r="G368" s="230">
        <v>231.06666666666672</v>
      </c>
      <c r="H368" s="230">
        <v>237.4666666666667</v>
      </c>
      <c r="I368" s="230">
        <v>239.33333333333331</v>
      </c>
      <c r="J368" s="230">
        <v>240.66666666666669</v>
      </c>
      <c r="K368" s="229">
        <v>238</v>
      </c>
      <c r="L368" s="229">
        <v>234.8</v>
      </c>
      <c r="M368" s="229">
        <v>205.71226999999999</v>
      </c>
      <c r="N368" s="1"/>
      <c r="O368" s="1"/>
    </row>
    <row r="369" spans="1:15" ht="12.75" customHeight="1">
      <c r="A369" s="30">
        <v>359</v>
      </c>
      <c r="B369" s="215" t="s">
        <v>782</v>
      </c>
      <c r="C369" s="229">
        <v>384.4</v>
      </c>
      <c r="D369" s="230">
        <v>386.2</v>
      </c>
      <c r="E369" s="230">
        <v>380.4</v>
      </c>
      <c r="F369" s="230">
        <v>376.4</v>
      </c>
      <c r="G369" s="230">
        <v>370.59999999999997</v>
      </c>
      <c r="H369" s="230">
        <v>390.2</v>
      </c>
      <c r="I369" s="230">
        <v>396.00000000000006</v>
      </c>
      <c r="J369" s="230">
        <v>400</v>
      </c>
      <c r="K369" s="229">
        <v>392</v>
      </c>
      <c r="L369" s="229">
        <v>382.2</v>
      </c>
      <c r="M369" s="229">
        <v>12.77542</v>
      </c>
      <c r="N369" s="1"/>
      <c r="O369" s="1"/>
    </row>
    <row r="370" spans="1:15" ht="12.75" customHeight="1">
      <c r="A370" s="30">
        <v>360</v>
      </c>
      <c r="B370" s="215" t="s">
        <v>267</v>
      </c>
      <c r="C370" s="229">
        <v>514.9</v>
      </c>
      <c r="D370" s="230">
        <v>509.03333333333336</v>
      </c>
      <c r="E370" s="230">
        <v>498.06666666666672</v>
      </c>
      <c r="F370" s="230">
        <v>481.23333333333335</v>
      </c>
      <c r="G370" s="230">
        <v>470.26666666666671</v>
      </c>
      <c r="H370" s="230">
        <v>525.86666666666679</v>
      </c>
      <c r="I370" s="230">
        <v>536.83333333333326</v>
      </c>
      <c r="J370" s="230">
        <v>553.66666666666674</v>
      </c>
      <c r="K370" s="229">
        <v>520</v>
      </c>
      <c r="L370" s="229">
        <v>492.2</v>
      </c>
      <c r="M370" s="229">
        <v>14.04144</v>
      </c>
      <c r="N370" s="1"/>
      <c r="O370" s="1"/>
    </row>
    <row r="371" spans="1:15" ht="12.75" customHeight="1">
      <c r="A371" s="30">
        <v>361</v>
      </c>
      <c r="B371" s="215" t="s">
        <v>440</v>
      </c>
      <c r="C371" s="229">
        <v>636.35</v>
      </c>
      <c r="D371" s="230">
        <v>641.44999999999993</v>
      </c>
      <c r="E371" s="230">
        <v>627.89999999999986</v>
      </c>
      <c r="F371" s="230">
        <v>619.44999999999993</v>
      </c>
      <c r="G371" s="230">
        <v>605.89999999999986</v>
      </c>
      <c r="H371" s="230">
        <v>649.89999999999986</v>
      </c>
      <c r="I371" s="230">
        <v>663.44999999999982</v>
      </c>
      <c r="J371" s="230">
        <v>671.89999999999986</v>
      </c>
      <c r="K371" s="229">
        <v>655</v>
      </c>
      <c r="L371" s="229">
        <v>633</v>
      </c>
      <c r="M371" s="229">
        <v>1.52701</v>
      </c>
      <c r="N371" s="1"/>
      <c r="O371" s="1"/>
    </row>
    <row r="372" spans="1:15" ht="12.75" customHeight="1">
      <c r="A372" s="30">
        <v>362</v>
      </c>
      <c r="B372" s="215" t="s">
        <v>441</v>
      </c>
      <c r="C372" s="229">
        <v>122.55</v>
      </c>
      <c r="D372" s="230">
        <v>123.08333333333333</v>
      </c>
      <c r="E372" s="230">
        <v>121.66666666666666</v>
      </c>
      <c r="F372" s="230">
        <v>120.78333333333333</v>
      </c>
      <c r="G372" s="230">
        <v>119.36666666666666</v>
      </c>
      <c r="H372" s="230">
        <v>123.96666666666665</v>
      </c>
      <c r="I372" s="230">
        <v>125.38333333333331</v>
      </c>
      <c r="J372" s="230">
        <v>126.26666666666665</v>
      </c>
      <c r="K372" s="229">
        <v>124.5</v>
      </c>
      <c r="L372" s="229">
        <v>122.2</v>
      </c>
      <c r="M372" s="229">
        <v>1.12466</v>
      </c>
      <c r="N372" s="1"/>
      <c r="O372" s="1"/>
    </row>
    <row r="373" spans="1:15" ht="12.75" customHeight="1">
      <c r="A373" s="30">
        <v>363</v>
      </c>
      <c r="B373" s="215" t="s">
        <v>821</v>
      </c>
      <c r="C373" s="229">
        <v>1150.9000000000001</v>
      </c>
      <c r="D373" s="230">
        <v>1150.0166666666667</v>
      </c>
      <c r="E373" s="230">
        <v>1140.8833333333332</v>
      </c>
      <c r="F373" s="230">
        <v>1130.8666666666666</v>
      </c>
      <c r="G373" s="230">
        <v>1121.7333333333331</v>
      </c>
      <c r="H373" s="230">
        <v>1160.0333333333333</v>
      </c>
      <c r="I373" s="230">
        <v>1169.166666666667</v>
      </c>
      <c r="J373" s="230">
        <v>1179.1833333333334</v>
      </c>
      <c r="K373" s="229">
        <v>1159.1500000000001</v>
      </c>
      <c r="L373" s="229">
        <v>1140</v>
      </c>
      <c r="M373" s="229">
        <v>0.15640000000000001</v>
      </c>
      <c r="N373" s="1"/>
      <c r="O373" s="1"/>
    </row>
    <row r="374" spans="1:15" ht="12.75" customHeight="1">
      <c r="A374" s="30">
        <v>364</v>
      </c>
      <c r="B374" s="215" t="s">
        <v>442</v>
      </c>
      <c r="C374" s="229">
        <v>5318.9</v>
      </c>
      <c r="D374" s="230">
        <v>5297</v>
      </c>
      <c r="E374" s="230">
        <v>5269</v>
      </c>
      <c r="F374" s="230">
        <v>5219.1000000000004</v>
      </c>
      <c r="G374" s="230">
        <v>5191.1000000000004</v>
      </c>
      <c r="H374" s="230">
        <v>5346.9</v>
      </c>
      <c r="I374" s="230">
        <v>5374.9</v>
      </c>
      <c r="J374" s="230">
        <v>5424.7999999999993</v>
      </c>
      <c r="K374" s="229">
        <v>5325</v>
      </c>
      <c r="L374" s="229">
        <v>5247.1</v>
      </c>
      <c r="M374" s="229">
        <v>0.1162</v>
      </c>
      <c r="N374" s="1"/>
      <c r="O374" s="1"/>
    </row>
    <row r="375" spans="1:15" ht="12.75" customHeight="1">
      <c r="A375" s="30">
        <v>365</v>
      </c>
      <c r="B375" s="215" t="s">
        <v>268</v>
      </c>
      <c r="C375" s="229">
        <v>13994.65</v>
      </c>
      <c r="D375" s="230">
        <v>13877.966666666665</v>
      </c>
      <c r="E375" s="230">
        <v>13714.98333333333</v>
      </c>
      <c r="F375" s="230">
        <v>13435.316666666664</v>
      </c>
      <c r="G375" s="230">
        <v>13272.333333333328</v>
      </c>
      <c r="H375" s="230">
        <v>14157.633333333331</v>
      </c>
      <c r="I375" s="230">
        <v>14320.616666666665</v>
      </c>
      <c r="J375" s="230">
        <v>14600.283333333333</v>
      </c>
      <c r="K375" s="229">
        <v>14040.95</v>
      </c>
      <c r="L375" s="229">
        <v>13598.3</v>
      </c>
      <c r="M375" s="229">
        <v>8.2470000000000002E-2</v>
      </c>
      <c r="N375" s="1"/>
      <c r="O375" s="1"/>
    </row>
    <row r="376" spans="1:15" ht="12.75" customHeight="1">
      <c r="A376" s="30">
        <v>366</v>
      </c>
      <c r="B376" s="215" t="s">
        <v>176</v>
      </c>
      <c r="C376" s="229">
        <v>52.15</v>
      </c>
      <c r="D376" s="230">
        <v>52.316666666666663</v>
      </c>
      <c r="E376" s="230">
        <v>51.833333333333329</v>
      </c>
      <c r="F376" s="230">
        <v>51.516666666666666</v>
      </c>
      <c r="G376" s="230">
        <v>51.033333333333331</v>
      </c>
      <c r="H376" s="230">
        <v>52.633333333333326</v>
      </c>
      <c r="I376" s="230">
        <v>53.11666666666666</v>
      </c>
      <c r="J376" s="230">
        <v>53.433333333333323</v>
      </c>
      <c r="K376" s="229">
        <v>52.8</v>
      </c>
      <c r="L376" s="229">
        <v>52</v>
      </c>
      <c r="M376" s="229">
        <v>190.34598</v>
      </c>
      <c r="N376" s="1"/>
      <c r="O376" s="1"/>
    </row>
    <row r="377" spans="1:15" ht="12.75" customHeight="1">
      <c r="A377" s="30">
        <v>367</v>
      </c>
      <c r="B377" s="215" t="s">
        <v>443</v>
      </c>
      <c r="C377" s="229">
        <v>429.1</v>
      </c>
      <c r="D377" s="230">
        <v>426.55</v>
      </c>
      <c r="E377" s="230">
        <v>418.6</v>
      </c>
      <c r="F377" s="230">
        <v>408.1</v>
      </c>
      <c r="G377" s="230">
        <v>400.15000000000003</v>
      </c>
      <c r="H377" s="230">
        <v>437.05</v>
      </c>
      <c r="I377" s="230">
        <v>444.99999999999994</v>
      </c>
      <c r="J377" s="230">
        <v>455.5</v>
      </c>
      <c r="K377" s="229">
        <v>434.5</v>
      </c>
      <c r="L377" s="229">
        <v>416.05</v>
      </c>
      <c r="M377" s="229">
        <v>7.9094699999999998</v>
      </c>
      <c r="N377" s="1"/>
      <c r="O377" s="1"/>
    </row>
    <row r="378" spans="1:15" ht="12.75" customHeight="1">
      <c r="A378" s="30">
        <v>368</v>
      </c>
      <c r="B378" s="215" t="s">
        <v>180</v>
      </c>
      <c r="C378" s="229">
        <v>173.2</v>
      </c>
      <c r="D378" s="230">
        <v>172.30000000000004</v>
      </c>
      <c r="E378" s="230">
        <v>169.45000000000007</v>
      </c>
      <c r="F378" s="230">
        <v>165.70000000000005</v>
      </c>
      <c r="G378" s="230">
        <v>162.85000000000008</v>
      </c>
      <c r="H378" s="230">
        <v>176.05000000000007</v>
      </c>
      <c r="I378" s="230">
        <v>178.90000000000003</v>
      </c>
      <c r="J378" s="230">
        <v>182.65000000000006</v>
      </c>
      <c r="K378" s="229">
        <v>175.15</v>
      </c>
      <c r="L378" s="229">
        <v>168.55</v>
      </c>
      <c r="M378" s="229">
        <v>102.69611</v>
      </c>
      <c r="N378" s="1"/>
      <c r="O378" s="1"/>
    </row>
    <row r="379" spans="1:15" ht="12.75" customHeight="1">
      <c r="A379" s="30">
        <v>369</v>
      </c>
      <c r="B379" s="215" t="s">
        <v>181</v>
      </c>
      <c r="C379" s="229">
        <v>145.25</v>
      </c>
      <c r="D379" s="230">
        <v>145.70000000000002</v>
      </c>
      <c r="E379" s="230">
        <v>144.20000000000005</v>
      </c>
      <c r="F379" s="230">
        <v>143.15000000000003</v>
      </c>
      <c r="G379" s="230">
        <v>141.65000000000006</v>
      </c>
      <c r="H379" s="230">
        <v>146.75000000000003</v>
      </c>
      <c r="I379" s="230">
        <v>148.24999999999997</v>
      </c>
      <c r="J379" s="230">
        <v>149.30000000000001</v>
      </c>
      <c r="K379" s="229">
        <v>147.19999999999999</v>
      </c>
      <c r="L379" s="229">
        <v>144.65</v>
      </c>
      <c r="M379" s="229">
        <v>107.72251</v>
      </c>
      <c r="N379" s="1"/>
      <c r="O379" s="1"/>
    </row>
    <row r="380" spans="1:15" ht="12.75" customHeight="1">
      <c r="A380" s="30">
        <v>370</v>
      </c>
      <c r="B380" s="215" t="s">
        <v>783</v>
      </c>
      <c r="C380" s="229">
        <v>656.4</v>
      </c>
      <c r="D380" s="230">
        <v>659.58333333333337</v>
      </c>
      <c r="E380" s="230">
        <v>648.06666666666672</v>
      </c>
      <c r="F380" s="230">
        <v>639.73333333333335</v>
      </c>
      <c r="G380" s="230">
        <v>628.2166666666667</v>
      </c>
      <c r="H380" s="230">
        <v>667.91666666666674</v>
      </c>
      <c r="I380" s="230">
        <v>679.43333333333339</v>
      </c>
      <c r="J380" s="230">
        <v>687.76666666666677</v>
      </c>
      <c r="K380" s="229">
        <v>671.1</v>
      </c>
      <c r="L380" s="229">
        <v>651.25</v>
      </c>
      <c r="M380" s="229">
        <v>1.77691</v>
      </c>
      <c r="N380" s="1"/>
      <c r="O380" s="1"/>
    </row>
    <row r="381" spans="1:15" ht="12.75" customHeight="1">
      <c r="A381" s="30">
        <v>371</v>
      </c>
      <c r="B381" s="215" t="s">
        <v>444</v>
      </c>
      <c r="C381" s="229">
        <v>371.65</v>
      </c>
      <c r="D381" s="230">
        <v>372.90000000000003</v>
      </c>
      <c r="E381" s="230">
        <v>369.25000000000006</v>
      </c>
      <c r="F381" s="230">
        <v>366.85</v>
      </c>
      <c r="G381" s="230">
        <v>363.20000000000005</v>
      </c>
      <c r="H381" s="230">
        <v>375.30000000000007</v>
      </c>
      <c r="I381" s="230">
        <v>378.95000000000005</v>
      </c>
      <c r="J381" s="230">
        <v>381.35000000000008</v>
      </c>
      <c r="K381" s="229">
        <v>376.55</v>
      </c>
      <c r="L381" s="229">
        <v>370.5</v>
      </c>
      <c r="M381" s="229">
        <v>2.4451399999999999</v>
      </c>
      <c r="N381" s="1"/>
      <c r="O381" s="1"/>
    </row>
    <row r="382" spans="1:15" ht="12.75" customHeight="1">
      <c r="A382" s="30">
        <v>372</v>
      </c>
      <c r="B382" s="215" t="s">
        <v>445</v>
      </c>
      <c r="C382" s="229">
        <v>1211.1500000000001</v>
      </c>
      <c r="D382" s="230">
        <v>1205.9833333333333</v>
      </c>
      <c r="E382" s="230">
        <v>1195.1666666666667</v>
      </c>
      <c r="F382" s="230">
        <v>1179.1833333333334</v>
      </c>
      <c r="G382" s="230">
        <v>1168.3666666666668</v>
      </c>
      <c r="H382" s="230">
        <v>1221.9666666666667</v>
      </c>
      <c r="I382" s="230">
        <v>1232.7833333333333</v>
      </c>
      <c r="J382" s="230">
        <v>1248.7666666666667</v>
      </c>
      <c r="K382" s="229">
        <v>1216.8</v>
      </c>
      <c r="L382" s="229">
        <v>1190</v>
      </c>
      <c r="M382" s="229">
        <v>1.56579</v>
      </c>
      <c r="N382" s="1"/>
      <c r="O382" s="1"/>
    </row>
    <row r="383" spans="1:15" ht="12.75" customHeight="1">
      <c r="A383" s="30">
        <v>373</v>
      </c>
      <c r="B383" s="215" t="s">
        <v>446</v>
      </c>
      <c r="C383" s="229">
        <v>116.95</v>
      </c>
      <c r="D383" s="230">
        <v>117.38333333333333</v>
      </c>
      <c r="E383" s="230">
        <v>115.66666666666666</v>
      </c>
      <c r="F383" s="230">
        <v>114.38333333333333</v>
      </c>
      <c r="G383" s="230">
        <v>112.66666666666666</v>
      </c>
      <c r="H383" s="230">
        <v>118.66666666666666</v>
      </c>
      <c r="I383" s="230">
        <v>120.38333333333333</v>
      </c>
      <c r="J383" s="230">
        <v>121.66666666666666</v>
      </c>
      <c r="K383" s="229">
        <v>119.1</v>
      </c>
      <c r="L383" s="229">
        <v>116.1</v>
      </c>
      <c r="M383" s="229">
        <v>111.24037</v>
      </c>
      <c r="N383" s="1"/>
      <c r="O383" s="1"/>
    </row>
    <row r="384" spans="1:15" ht="12.75" customHeight="1">
      <c r="A384" s="30">
        <v>374</v>
      </c>
      <c r="B384" s="215" t="s">
        <v>447</v>
      </c>
      <c r="C384" s="229">
        <v>160.65</v>
      </c>
      <c r="D384" s="230">
        <v>159.66666666666666</v>
      </c>
      <c r="E384" s="230">
        <v>157.58333333333331</v>
      </c>
      <c r="F384" s="230">
        <v>154.51666666666665</v>
      </c>
      <c r="G384" s="230">
        <v>152.43333333333331</v>
      </c>
      <c r="H384" s="230">
        <v>162.73333333333332</v>
      </c>
      <c r="I384" s="230">
        <v>164.81666666666663</v>
      </c>
      <c r="J384" s="230">
        <v>167.88333333333333</v>
      </c>
      <c r="K384" s="229">
        <v>161.75</v>
      </c>
      <c r="L384" s="229">
        <v>156.6</v>
      </c>
      <c r="M384" s="229">
        <v>46.993340000000003</v>
      </c>
      <c r="N384" s="1"/>
      <c r="O384" s="1"/>
    </row>
    <row r="385" spans="1:15" ht="12.75" customHeight="1">
      <c r="A385" s="30">
        <v>375</v>
      </c>
      <c r="B385" s="215" t="s">
        <v>870</v>
      </c>
      <c r="C385" s="229">
        <v>926.4</v>
      </c>
      <c r="D385" s="230">
        <v>930.15</v>
      </c>
      <c r="E385" s="230">
        <v>918.4</v>
      </c>
      <c r="F385" s="230">
        <v>910.4</v>
      </c>
      <c r="G385" s="230">
        <v>898.65</v>
      </c>
      <c r="H385" s="230">
        <v>938.15</v>
      </c>
      <c r="I385" s="230">
        <v>949.9</v>
      </c>
      <c r="J385" s="230">
        <v>957.9</v>
      </c>
      <c r="K385" s="229">
        <v>941.9</v>
      </c>
      <c r="L385" s="229">
        <v>922.15</v>
      </c>
      <c r="M385" s="229">
        <v>1.28807</v>
      </c>
      <c r="N385" s="1"/>
      <c r="O385" s="1"/>
    </row>
    <row r="386" spans="1:15" ht="12.75" customHeight="1">
      <c r="A386" s="30">
        <v>376</v>
      </c>
      <c r="B386" s="215" t="s">
        <v>448</v>
      </c>
      <c r="C386" s="229">
        <v>604.04999999999995</v>
      </c>
      <c r="D386" s="230">
        <v>600.43333333333328</v>
      </c>
      <c r="E386" s="230">
        <v>583.61666666666656</v>
      </c>
      <c r="F386" s="230">
        <v>563.18333333333328</v>
      </c>
      <c r="G386" s="230">
        <v>546.36666666666656</v>
      </c>
      <c r="H386" s="230">
        <v>620.86666666666656</v>
      </c>
      <c r="I386" s="230">
        <v>637.68333333333339</v>
      </c>
      <c r="J386" s="230">
        <v>658.11666666666656</v>
      </c>
      <c r="K386" s="229">
        <v>617.25</v>
      </c>
      <c r="L386" s="229">
        <v>580</v>
      </c>
      <c r="M386" s="229">
        <v>11.76404</v>
      </c>
      <c r="N386" s="1"/>
      <c r="O386" s="1"/>
    </row>
    <row r="387" spans="1:15" ht="12.75" customHeight="1">
      <c r="A387" s="30">
        <v>377</v>
      </c>
      <c r="B387" s="215" t="s">
        <v>449</v>
      </c>
      <c r="C387" s="229">
        <v>191.85</v>
      </c>
      <c r="D387" s="230">
        <v>192.06666666666669</v>
      </c>
      <c r="E387" s="230">
        <v>190.83333333333337</v>
      </c>
      <c r="F387" s="230">
        <v>189.81666666666669</v>
      </c>
      <c r="G387" s="230">
        <v>188.58333333333337</v>
      </c>
      <c r="H387" s="230">
        <v>193.08333333333337</v>
      </c>
      <c r="I387" s="230">
        <v>194.31666666666666</v>
      </c>
      <c r="J387" s="230">
        <v>195.33333333333337</v>
      </c>
      <c r="K387" s="229">
        <v>193.3</v>
      </c>
      <c r="L387" s="229">
        <v>191.05</v>
      </c>
      <c r="M387" s="229">
        <v>3.84856</v>
      </c>
      <c r="N387" s="1"/>
      <c r="O387" s="1"/>
    </row>
    <row r="388" spans="1:15" ht="12.75" customHeight="1">
      <c r="A388" s="30">
        <v>378</v>
      </c>
      <c r="B388" s="215" t="s">
        <v>450</v>
      </c>
      <c r="C388" s="229">
        <v>105.65</v>
      </c>
      <c r="D388" s="230">
        <v>105.18333333333334</v>
      </c>
      <c r="E388" s="230">
        <v>103.86666666666667</v>
      </c>
      <c r="F388" s="230">
        <v>102.08333333333334</v>
      </c>
      <c r="G388" s="230">
        <v>100.76666666666668</v>
      </c>
      <c r="H388" s="230">
        <v>106.96666666666667</v>
      </c>
      <c r="I388" s="230">
        <v>108.28333333333333</v>
      </c>
      <c r="J388" s="230">
        <v>110.06666666666666</v>
      </c>
      <c r="K388" s="229">
        <v>106.5</v>
      </c>
      <c r="L388" s="229">
        <v>103.4</v>
      </c>
      <c r="M388" s="229">
        <v>42.71499</v>
      </c>
      <c r="N388" s="1"/>
      <c r="O388" s="1"/>
    </row>
    <row r="389" spans="1:15" ht="12.75" customHeight="1">
      <c r="A389" s="30">
        <v>379</v>
      </c>
      <c r="B389" s="215" t="s">
        <v>451</v>
      </c>
      <c r="C389" s="229">
        <v>2317.5500000000002</v>
      </c>
      <c r="D389" s="230">
        <v>2321.9</v>
      </c>
      <c r="E389" s="230">
        <v>2303.9</v>
      </c>
      <c r="F389" s="230">
        <v>2290.25</v>
      </c>
      <c r="G389" s="230">
        <v>2272.25</v>
      </c>
      <c r="H389" s="230">
        <v>2335.5500000000002</v>
      </c>
      <c r="I389" s="230">
        <v>2353.5500000000002</v>
      </c>
      <c r="J389" s="230">
        <v>2367.2000000000003</v>
      </c>
      <c r="K389" s="229">
        <v>2339.9</v>
      </c>
      <c r="L389" s="229">
        <v>2308.25</v>
      </c>
      <c r="M389" s="229">
        <v>0.32856999999999997</v>
      </c>
      <c r="N389" s="1"/>
      <c r="O389" s="1"/>
    </row>
    <row r="390" spans="1:15" ht="12.75" customHeight="1">
      <c r="A390" s="30">
        <v>380</v>
      </c>
      <c r="B390" s="215" t="s">
        <v>822</v>
      </c>
      <c r="C390" s="229">
        <v>38.15</v>
      </c>
      <c r="D390" s="230">
        <v>38.35</v>
      </c>
      <c r="E390" s="230">
        <v>37.800000000000004</v>
      </c>
      <c r="F390" s="230">
        <v>37.450000000000003</v>
      </c>
      <c r="G390" s="230">
        <v>36.900000000000006</v>
      </c>
      <c r="H390" s="230">
        <v>38.700000000000003</v>
      </c>
      <c r="I390" s="230">
        <v>39.25</v>
      </c>
      <c r="J390" s="230">
        <v>39.6</v>
      </c>
      <c r="K390" s="229">
        <v>38.9</v>
      </c>
      <c r="L390" s="229">
        <v>38</v>
      </c>
      <c r="M390" s="229">
        <v>9.6746499999999997</v>
      </c>
      <c r="N390" s="1"/>
      <c r="O390" s="1"/>
    </row>
    <row r="391" spans="1:15" ht="12.75" customHeight="1">
      <c r="A391" s="30">
        <v>381</v>
      </c>
      <c r="B391" s="215" t="s">
        <v>853</v>
      </c>
      <c r="C391" s="229">
        <v>1584.3</v>
      </c>
      <c r="D391" s="230">
        <v>1584.5</v>
      </c>
      <c r="E391" s="230">
        <v>1575</v>
      </c>
      <c r="F391" s="230">
        <v>1565.7</v>
      </c>
      <c r="G391" s="230">
        <v>1556.2</v>
      </c>
      <c r="H391" s="230">
        <v>1593.8</v>
      </c>
      <c r="I391" s="230">
        <v>1603.3</v>
      </c>
      <c r="J391" s="230">
        <v>1612.6</v>
      </c>
      <c r="K391" s="229">
        <v>1594</v>
      </c>
      <c r="L391" s="229">
        <v>1575.2</v>
      </c>
      <c r="M391" s="229">
        <v>1.15577</v>
      </c>
      <c r="N391" s="1"/>
      <c r="O391" s="1"/>
    </row>
    <row r="392" spans="1:15" ht="12.75" customHeight="1">
      <c r="A392" s="30">
        <v>382</v>
      </c>
      <c r="B392" s="215" t="s">
        <v>452</v>
      </c>
      <c r="C392" s="229">
        <v>180.5</v>
      </c>
      <c r="D392" s="230">
        <v>182.13333333333333</v>
      </c>
      <c r="E392" s="230">
        <v>178.36666666666665</v>
      </c>
      <c r="F392" s="230">
        <v>176.23333333333332</v>
      </c>
      <c r="G392" s="230">
        <v>172.46666666666664</v>
      </c>
      <c r="H392" s="230">
        <v>184.26666666666665</v>
      </c>
      <c r="I392" s="230">
        <v>188.0333333333333</v>
      </c>
      <c r="J392" s="230">
        <v>190.16666666666666</v>
      </c>
      <c r="K392" s="229">
        <v>185.9</v>
      </c>
      <c r="L392" s="229">
        <v>180</v>
      </c>
      <c r="M392" s="229">
        <v>12.260120000000001</v>
      </c>
      <c r="N392" s="1"/>
      <c r="O392" s="1"/>
    </row>
    <row r="393" spans="1:15" ht="12.75" customHeight="1">
      <c r="A393" s="30">
        <v>383</v>
      </c>
      <c r="B393" s="215" t="s">
        <v>453</v>
      </c>
      <c r="C393" s="229">
        <v>917.65</v>
      </c>
      <c r="D393" s="230">
        <v>914.70000000000016</v>
      </c>
      <c r="E393" s="230">
        <v>904.40000000000032</v>
      </c>
      <c r="F393" s="230">
        <v>891.1500000000002</v>
      </c>
      <c r="G393" s="230">
        <v>880.85000000000036</v>
      </c>
      <c r="H393" s="230">
        <v>927.95000000000027</v>
      </c>
      <c r="I393" s="230">
        <v>938.25000000000023</v>
      </c>
      <c r="J393" s="230">
        <v>951.50000000000023</v>
      </c>
      <c r="K393" s="229">
        <v>925</v>
      </c>
      <c r="L393" s="229">
        <v>901.45</v>
      </c>
      <c r="M393" s="229">
        <v>1.9784999999999999</v>
      </c>
      <c r="N393" s="1"/>
      <c r="O393" s="1"/>
    </row>
    <row r="394" spans="1:15" ht="12.75" customHeight="1">
      <c r="A394" s="30">
        <v>384</v>
      </c>
      <c r="B394" s="215" t="s">
        <v>182</v>
      </c>
      <c r="C394" s="229">
        <v>2477.25</v>
      </c>
      <c r="D394" s="230">
        <v>2473.15</v>
      </c>
      <c r="E394" s="230">
        <v>2462.5500000000002</v>
      </c>
      <c r="F394" s="230">
        <v>2447.85</v>
      </c>
      <c r="G394" s="230">
        <v>2437.25</v>
      </c>
      <c r="H394" s="230">
        <v>2487.8500000000004</v>
      </c>
      <c r="I394" s="230">
        <v>2498.4499999999998</v>
      </c>
      <c r="J394" s="230">
        <v>2513.1500000000005</v>
      </c>
      <c r="K394" s="229">
        <v>2483.75</v>
      </c>
      <c r="L394" s="229">
        <v>2458.4499999999998</v>
      </c>
      <c r="M394" s="229">
        <v>50.34355</v>
      </c>
      <c r="N394" s="1"/>
      <c r="O394" s="1"/>
    </row>
    <row r="395" spans="1:15" ht="12.75" customHeight="1">
      <c r="A395" s="30">
        <v>385</v>
      </c>
      <c r="B395" s="215" t="s">
        <v>794</v>
      </c>
      <c r="C395" s="229">
        <v>110.4</v>
      </c>
      <c r="D395" s="230">
        <v>109.73333333333333</v>
      </c>
      <c r="E395" s="230">
        <v>108.71666666666667</v>
      </c>
      <c r="F395" s="230">
        <v>107.03333333333333</v>
      </c>
      <c r="G395" s="230">
        <v>106.01666666666667</v>
      </c>
      <c r="H395" s="230">
        <v>111.41666666666667</v>
      </c>
      <c r="I395" s="230">
        <v>112.43333333333335</v>
      </c>
      <c r="J395" s="230">
        <v>114.11666666666667</v>
      </c>
      <c r="K395" s="229">
        <v>110.75</v>
      </c>
      <c r="L395" s="229">
        <v>108.05</v>
      </c>
      <c r="M395" s="229">
        <v>15.27952</v>
      </c>
      <c r="N395" s="1"/>
      <c r="O395" s="1"/>
    </row>
    <row r="396" spans="1:15" ht="12.75" customHeight="1">
      <c r="A396" s="30">
        <v>386</v>
      </c>
      <c r="B396" s="215" t="s">
        <v>454</v>
      </c>
      <c r="C396" s="229">
        <v>805.25</v>
      </c>
      <c r="D396" s="230">
        <v>798.38333333333333</v>
      </c>
      <c r="E396" s="230">
        <v>776.86666666666667</v>
      </c>
      <c r="F396" s="230">
        <v>748.48333333333335</v>
      </c>
      <c r="G396" s="230">
        <v>726.9666666666667</v>
      </c>
      <c r="H396" s="230">
        <v>826.76666666666665</v>
      </c>
      <c r="I396" s="230">
        <v>848.2833333333333</v>
      </c>
      <c r="J396" s="230">
        <v>876.66666666666663</v>
      </c>
      <c r="K396" s="229">
        <v>819.9</v>
      </c>
      <c r="L396" s="229">
        <v>770</v>
      </c>
      <c r="M396" s="229">
        <v>18.870609999999999</v>
      </c>
      <c r="N396" s="1"/>
      <c r="O396" s="1"/>
    </row>
    <row r="397" spans="1:15" ht="12.75" customHeight="1">
      <c r="A397" s="30">
        <v>387</v>
      </c>
      <c r="B397" s="215" t="s">
        <v>455</v>
      </c>
      <c r="C397" s="229">
        <v>1494.05</v>
      </c>
      <c r="D397" s="230">
        <v>1496.9333333333334</v>
      </c>
      <c r="E397" s="230">
        <v>1474.8666666666668</v>
      </c>
      <c r="F397" s="230">
        <v>1455.6833333333334</v>
      </c>
      <c r="G397" s="230">
        <v>1433.6166666666668</v>
      </c>
      <c r="H397" s="230">
        <v>1516.1166666666668</v>
      </c>
      <c r="I397" s="230">
        <v>1538.1833333333334</v>
      </c>
      <c r="J397" s="230">
        <v>1557.3666666666668</v>
      </c>
      <c r="K397" s="229">
        <v>1519</v>
      </c>
      <c r="L397" s="229">
        <v>1477.75</v>
      </c>
      <c r="M397" s="229">
        <v>1.4580200000000001</v>
      </c>
      <c r="N397" s="1"/>
      <c r="O397" s="1"/>
    </row>
    <row r="398" spans="1:15" ht="12.75" customHeight="1">
      <c r="A398" s="30">
        <v>388</v>
      </c>
      <c r="B398" s="215" t="s">
        <v>269</v>
      </c>
      <c r="C398" s="229">
        <v>919.8</v>
      </c>
      <c r="D398" s="230">
        <v>918.98333333333323</v>
      </c>
      <c r="E398" s="230">
        <v>912.96666666666647</v>
      </c>
      <c r="F398" s="230">
        <v>906.13333333333321</v>
      </c>
      <c r="G398" s="230">
        <v>900.11666666666645</v>
      </c>
      <c r="H398" s="230">
        <v>925.81666666666649</v>
      </c>
      <c r="I398" s="230">
        <v>931.83333333333314</v>
      </c>
      <c r="J398" s="230">
        <v>938.66666666666652</v>
      </c>
      <c r="K398" s="229">
        <v>925</v>
      </c>
      <c r="L398" s="229">
        <v>912.15</v>
      </c>
      <c r="M398" s="229">
        <v>9.46814</v>
      </c>
      <c r="N398" s="1"/>
      <c r="O398" s="1"/>
    </row>
    <row r="399" spans="1:15" ht="12.75" customHeight="1">
      <c r="A399" s="30">
        <v>389</v>
      </c>
      <c r="B399" s="215" t="s">
        <v>184</v>
      </c>
      <c r="C399" s="229">
        <v>1215.4000000000001</v>
      </c>
      <c r="D399" s="230">
        <v>1213.1333333333334</v>
      </c>
      <c r="E399" s="230">
        <v>1207.2666666666669</v>
      </c>
      <c r="F399" s="230">
        <v>1199.1333333333334</v>
      </c>
      <c r="G399" s="230">
        <v>1193.2666666666669</v>
      </c>
      <c r="H399" s="230">
        <v>1221.2666666666669</v>
      </c>
      <c r="I399" s="230">
        <v>1227.1333333333332</v>
      </c>
      <c r="J399" s="230">
        <v>1235.2666666666669</v>
      </c>
      <c r="K399" s="229">
        <v>1219</v>
      </c>
      <c r="L399" s="229">
        <v>1205</v>
      </c>
      <c r="M399" s="229">
        <v>15.990769999999999</v>
      </c>
      <c r="N399" s="1"/>
      <c r="O399" s="1"/>
    </row>
    <row r="400" spans="1:15" ht="12.75" customHeight="1">
      <c r="A400" s="30">
        <v>390</v>
      </c>
      <c r="B400" s="215" t="s">
        <v>456</v>
      </c>
      <c r="C400" s="229">
        <v>401.75</v>
      </c>
      <c r="D400" s="230">
        <v>403.3</v>
      </c>
      <c r="E400" s="230">
        <v>398.55</v>
      </c>
      <c r="F400" s="230">
        <v>395.35</v>
      </c>
      <c r="G400" s="230">
        <v>390.6</v>
      </c>
      <c r="H400" s="230">
        <v>406.5</v>
      </c>
      <c r="I400" s="230">
        <v>411.25</v>
      </c>
      <c r="J400" s="230">
        <v>414.45</v>
      </c>
      <c r="K400" s="229">
        <v>408.05</v>
      </c>
      <c r="L400" s="229">
        <v>400.1</v>
      </c>
      <c r="M400" s="229">
        <v>0.27537</v>
      </c>
      <c r="N400" s="1"/>
      <c r="O400" s="1"/>
    </row>
    <row r="401" spans="1:15" ht="12.75" customHeight="1">
      <c r="A401" s="30">
        <v>391</v>
      </c>
      <c r="B401" s="215" t="s">
        <v>457</v>
      </c>
      <c r="C401" s="229">
        <v>35.75</v>
      </c>
      <c r="D401" s="230">
        <v>35.9</v>
      </c>
      <c r="E401" s="230">
        <v>35.549999999999997</v>
      </c>
      <c r="F401" s="230">
        <v>35.35</v>
      </c>
      <c r="G401" s="230">
        <v>35</v>
      </c>
      <c r="H401" s="230">
        <v>36.099999999999994</v>
      </c>
      <c r="I401" s="230">
        <v>36.450000000000003</v>
      </c>
      <c r="J401" s="230">
        <v>36.649999999999991</v>
      </c>
      <c r="K401" s="229">
        <v>36.25</v>
      </c>
      <c r="L401" s="229">
        <v>35.700000000000003</v>
      </c>
      <c r="M401" s="229">
        <v>35.857799999999997</v>
      </c>
      <c r="N401" s="1"/>
      <c r="O401" s="1"/>
    </row>
    <row r="402" spans="1:15" ht="12.75" customHeight="1">
      <c r="A402" s="30">
        <v>392</v>
      </c>
      <c r="B402" s="215" t="s">
        <v>458</v>
      </c>
      <c r="C402" s="229">
        <v>4542.8999999999996</v>
      </c>
      <c r="D402" s="230">
        <v>4520.2833333333328</v>
      </c>
      <c r="E402" s="230">
        <v>4490.5666666666657</v>
      </c>
      <c r="F402" s="230">
        <v>4438.2333333333327</v>
      </c>
      <c r="G402" s="230">
        <v>4408.5166666666655</v>
      </c>
      <c r="H402" s="230">
        <v>4572.6166666666659</v>
      </c>
      <c r="I402" s="230">
        <v>4602.333333333333</v>
      </c>
      <c r="J402" s="230">
        <v>4654.6666666666661</v>
      </c>
      <c r="K402" s="229">
        <v>4550</v>
      </c>
      <c r="L402" s="229">
        <v>4467.95</v>
      </c>
      <c r="M402" s="229">
        <v>0.11996</v>
      </c>
      <c r="N402" s="1"/>
      <c r="O402" s="1"/>
    </row>
    <row r="403" spans="1:15" ht="12.75" customHeight="1">
      <c r="A403" s="30">
        <v>393</v>
      </c>
      <c r="B403" s="215" t="s">
        <v>188</v>
      </c>
      <c r="C403" s="229">
        <v>2532.1999999999998</v>
      </c>
      <c r="D403" s="230">
        <v>2530.4</v>
      </c>
      <c r="E403" s="230">
        <v>2513.8500000000004</v>
      </c>
      <c r="F403" s="230">
        <v>2495.5000000000005</v>
      </c>
      <c r="G403" s="230">
        <v>2478.9500000000007</v>
      </c>
      <c r="H403" s="230">
        <v>2548.75</v>
      </c>
      <c r="I403" s="230">
        <v>2565.3000000000002</v>
      </c>
      <c r="J403" s="230">
        <v>2583.6499999999996</v>
      </c>
      <c r="K403" s="229">
        <v>2546.9499999999998</v>
      </c>
      <c r="L403" s="229">
        <v>2512.0500000000002</v>
      </c>
      <c r="M403" s="229">
        <v>2.7036500000000001</v>
      </c>
      <c r="N403" s="1"/>
      <c r="O403" s="1"/>
    </row>
    <row r="404" spans="1:15" ht="12.75" customHeight="1">
      <c r="A404" s="30">
        <v>394</v>
      </c>
      <c r="B404" s="215" t="s">
        <v>799</v>
      </c>
      <c r="C404" s="229">
        <v>80.95</v>
      </c>
      <c r="D404" s="230">
        <v>80.933333333333337</v>
      </c>
      <c r="E404" s="230">
        <v>80.416666666666671</v>
      </c>
      <c r="F404" s="230">
        <v>79.88333333333334</v>
      </c>
      <c r="G404" s="230">
        <v>79.366666666666674</v>
      </c>
      <c r="H404" s="230">
        <v>81.466666666666669</v>
      </c>
      <c r="I404" s="230">
        <v>81.98333333333332</v>
      </c>
      <c r="J404" s="230">
        <v>82.516666666666666</v>
      </c>
      <c r="K404" s="229">
        <v>81.45</v>
      </c>
      <c r="L404" s="229">
        <v>80.400000000000006</v>
      </c>
      <c r="M404" s="229">
        <v>73.554130000000001</v>
      </c>
      <c r="N404" s="1"/>
      <c r="O404" s="1"/>
    </row>
    <row r="405" spans="1:15" ht="12.75" customHeight="1">
      <c r="A405" s="30">
        <v>395</v>
      </c>
      <c r="B405" s="215" t="s">
        <v>270</v>
      </c>
      <c r="C405" s="229">
        <v>7160.1</v>
      </c>
      <c r="D405" s="230">
        <v>7126.833333333333</v>
      </c>
      <c r="E405" s="230">
        <v>7057.8166666666657</v>
      </c>
      <c r="F405" s="230">
        <v>6955.5333333333328</v>
      </c>
      <c r="G405" s="230">
        <v>6886.5166666666655</v>
      </c>
      <c r="H405" s="230">
        <v>7229.1166666666659</v>
      </c>
      <c r="I405" s="230">
        <v>7298.1333333333341</v>
      </c>
      <c r="J405" s="230">
        <v>7400.4166666666661</v>
      </c>
      <c r="K405" s="229">
        <v>7195.85</v>
      </c>
      <c r="L405" s="229">
        <v>7024.55</v>
      </c>
      <c r="M405" s="229">
        <v>0.42538999999999999</v>
      </c>
      <c r="N405" s="1"/>
      <c r="O405" s="1"/>
    </row>
    <row r="406" spans="1:15" ht="12.75" customHeight="1">
      <c r="A406" s="30">
        <v>396</v>
      </c>
      <c r="B406" s="215" t="s">
        <v>823</v>
      </c>
      <c r="C406" s="229">
        <v>1442.85</v>
      </c>
      <c r="D406" s="230">
        <v>1438.75</v>
      </c>
      <c r="E406" s="230">
        <v>1427.75</v>
      </c>
      <c r="F406" s="230">
        <v>1412.65</v>
      </c>
      <c r="G406" s="230">
        <v>1401.65</v>
      </c>
      <c r="H406" s="230">
        <v>1453.85</v>
      </c>
      <c r="I406" s="230">
        <v>1464.85</v>
      </c>
      <c r="J406" s="230">
        <v>1479.9499999999998</v>
      </c>
      <c r="K406" s="229">
        <v>1449.75</v>
      </c>
      <c r="L406" s="229">
        <v>1423.65</v>
      </c>
      <c r="M406" s="229">
        <v>0.42255999999999999</v>
      </c>
      <c r="N406" s="1"/>
      <c r="O406" s="1"/>
    </row>
    <row r="407" spans="1:15" ht="12.75" customHeight="1">
      <c r="A407" s="30">
        <v>397</v>
      </c>
      <c r="B407" s="215" t="s">
        <v>459</v>
      </c>
      <c r="C407" s="229">
        <v>3006.65</v>
      </c>
      <c r="D407" s="230">
        <v>3013.2666666666664</v>
      </c>
      <c r="E407" s="230">
        <v>2979.5333333333328</v>
      </c>
      <c r="F407" s="230">
        <v>2952.4166666666665</v>
      </c>
      <c r="G407" s="230">
        <v>2918.6833333333329</v>
      </c>
      <c r="H407" s="230">
        <v>3040.3833333333328</v>
      </c>
      <c r="I407" s="230">
        <v>3074.1166666666663</v>
      </c>
      <c r="J407" s="230">
        <v>3101.2333333333327</v>
      </c>
      <c r="K407" s="229">
        <v>3047</v>
      </c>
      <c r="L407" s="229">
        <v>2986.15</v>
      </c>
      <c r="M407" s="229">
        <v>0.99039999999999995</v>
      </c>
      <c r="N407" s="1"/>
      <c r="O407" s="1"/>
    </row>
    <row r="408" spans="1:15" ht="12.75" customHeight="1">
      <c r="A408" s="30">
        <v>398</v>
      </c>
      <c r="B408" s="215" t="s">
        <v>854</v>
      </c>
      <c r="C408" s="229">
        <v>501.8</v>
      </c>
      <c r="D408" s="230">
        <v>499.05</v>
      </c>
      <c r="E408" s="230">
        <v>489.70000000000005</v>
      </c>
      <c r="F408" s="230">
        <v>477.6</v>
      </c>
      <c r="G408" s="230">
        <v>468.25000000000006</v>
      </c>
      <c r="H408" s="230">
        <v>511.15000000000003</v>
      </c>
      <c r="I408" s="230">
        <v>520.5</v>
      </c>
      <c r="J408" s="230">
        <v>532.6</v>
      </c>
      <c r="K408" s="229">
        <v>508.4</v>
      </c>
      <c r="L408" s="229">
        <v>486.95</v>
      </c>
      <c r="M408" s="229">
        <v>2.4405800000000002</v>
      </c>
      <c r="N408" s="1"/>
      <c r="O408" s="1"/>
    </row>
    <row r="409" spans="1:15" ht="12.75" customHeight="1">
      <c r="A409" s="30">
        <v>399</v>
      </c>
      <c r="B409" s="215" t="s">
        <v>460</v>
      </c>
      <c r="C409" s="229">
        <v>1017.7</v>
      </c>
      <c r="D409" s="230">
        <v>1019.5500000000001</v>
      </c>
      <c r="E409" s="230">
        <v>1009.1500000000001</v>
      </c>
      <c r="F409" s="230">
        <v>1000.6</v>
      </c>
      <c r="G409" s="230">
        <v>990.2</v>
      </c>
      <c r="H409" s="230">
        <v>1028.1000000000001</v>
      </c>
      <c r="I409" s="230">
        <v>1038.5</v>
      </c>
      <c r="J409" s="230">
        <v>1047.0500000000002</v>
      </c>
      <c r="K409" s="229">
        <v>1029.95</v>
      </c>
      <c r="L409" s="229">
        <v>1011</v>
      </c>
      <c r="M409" s="229">
        <v>0.14146</v>
      </c>
      <c r="N409" s="1"/>
      <c r="O409" s="1"/>
    </row>
    <row r="410" spans="1:15" ht="12.75" customHeight="1">
      <c r="A410" s="30">
        <v>400</v>
      </c>
      <c r="B410" s="215" t="s">
        <v>461</v>
      </c>
      <c r="C410" s="229">
        <v>229.3</v>
      </c>
      <c r="D410" s="230">
        <v>232.58333333333334</v>
      </c>
      <c r="E410" s="230">
        <v>225.36666666666667</v>
      </c>
      <c r="F410" s="230">
        <v>221.43333333333334</v>
      </c>
      <c r="G410" s="230">
        <v>214.21666666666667</v>
      </c>
      <c r="H410" s="230">
        <v>236.51666666666668</v>
      </c>
      <c r="I410" s="230">
        <v>243.73333333333332</v>
      </c>
      <c r="J410" s="230">
        <v>247.66666666666669</v>
      </c>
      <c r="K410" s="229">
        <v>239.8</v>
      </c>
      <c r="L410" s="229">
        <v>228.65</v>
      </c>
      <c r="M410" s="229">
        <v>5.3624900000000002</v>
      </c>
      <c r="N410" s="1"/>
      <c r="O410" s="1"/>
    </row>
    <row r="411" spans="1:15" ht="12.75" customHeight="1">
      <c r="A411" s="30">
        <v>401</v>
      </c>
      <c r="B411" s="215" t="s">
        <v>855</v>
      </c>
      <c r="C411" s="229">
        <v>780.2</v>
      </c>
      <c r="D411" s="230">
        <v>778</v>
      </c>
      <c r="E411" s="230">
        <v>768</v>
      </c>
      <c r="F411" s="230">
        <v>755.8</v>
      </c>
      <c r="G411" s="230">
        <v>745.8</v>
      </c>
      <c r="H411" s="230">
        <v>790.2</v>
      </c>
      <c r="I411" s="230">
        <v>800.2</v>
      </c>
      <c r="J411" s="230">
        <v>812.40000000000009</v>
      </c>
      <c r="K411" s="229">
        <v>788</v>
      </c>
      <c r="L411" s="229">
        <v>765.8</v>
      </c>
      <c r="M411" s="229">
        <v>0.46487000000000001</v>
      </c>
      <c r="N411" s="1"/>
      <c r="O411" s="1"/>
    </row>
    <row r="412" spans="1:15" ht="12.75" customHeight="1">
      <c r="A412" s="30">
        <v>402</v>
      </c>
      <c r="B412" s="215" t="s">
        <v>186</v>
      </c>
      <c r="C412" s="229">
        <v>24820.05</v>
      </c>
      <c r="D412" s="230">
        <v>24941.900000000005</v>
      </c>
      <c r="E412" s="230">
        <v>24585.80000000001</v>
      </c>
      <c r="F412" s="230">
        <v>24351.550000000007</v>
      </c>
      <c r="G412" s="230">
        <v>23995.450000000012</v>
      </c>
      <c r="H412" s="230">
        <v>25176.150000000009</v>
      </c>
      <c r="I412" s="230">
        <v>25532.250000000007</v>
      </c>
      <c r="J412" s="230">
        <v>25766.500000000007</v>
      </c>
      <c r="K412" s="229">
        <v>25298</v>
      </c>
      <c r="L412" s="229">
        <v>24707.65</v>
      </c>
      <c r="M412" s="229">
        <v>0.3765</v>
      </c>
      <c r="N412" s="1"/>
      <c r="O412" s="1"/>
    </row>
    <row r="413" spans="1:15" ht="12.75" customHeight="1">
      <c r="A413" s="30">
        <v>403</v>
      </c>
      <c r="B413" s="215" t="s">
        <v>824</v>
      </c>
      <c r="C413" s="229">
        <v>42.25</v>
      </c>
      <c r="D413" s="230">
        <v>42.65</v>
      </c>
      <c r="E413" s="230">
        <v>41.65</v>
      </c>
      <c r="F413" s="230">
        <v>41.05</v>
      </c>
      <c r="G413" s="230">
        <v>40.049999999999997</v>
      </c>
      <c r="H413" s="230">
        <v>43.25</v>
      </c>
      <c r="I413" s="230">
        <v>44.25</v>
      </c>
      <c r="J413" s="230">
        <v>44.85</v>
      </c>
      <c r="K413" s="229">
        <v>43.65</v>
      </c>
      <c r="L413" s="229">
        <v>42.05</v>
      </c>
      <c r="M413" s="229">
        <v>147.74135999999999</v>
      </c>
      <c r="N413" s="1"/>
      <c r="O413" s="1"/>
    </row>
    <row r="414" spans="1:15" ht="12.75" customHeight="1">
      <c r="A414" s="30">
        <v>404</v>
      </c>
      <c r="B414" s="215" t="s">
        <v>863</v>
      </c>
      <c r="C414" s="229">
        <v>1400.95</v>
      </c>
      <c r="D414" s="230">
        <v>1408.5833333333333</v>
      </c>
      <c r="E414" s="230">
        <v>1390.0166666666664</v>
      </c>
      <c r="F414" s="230">
        <v>1379.0833333333333</v>
      </c>
      <c r="G414" s="230">
        <v>1360.5166666666664</v>
      </c>
      <c r="H414" s="230">
        <v>1419.5166666666664</v>
      </c>
      <c r="I414" s="230">
        <v>1438.0833333333335</v>
      </c>
      <c r="J414" s="230">
        <v>1449.0166666666664</v>
      </c>
      <c r="K414" s="229">
        <v>1427.15</v>
      </c>
      <c r="L414" s="229">
        <v>1397.65</v>
      </c>
      <c r="M414" s="229">
        <v>5.0200800000000001</v>
      </c>
      <c r="N414" s="1"/>
      <c r="O414" s="1"/>
    </row>
    <row r="415" spans="1:15" ht="12.75" customHeight="1">
      <c r="A415" s="30">
        <v>405</v>
      </c>
      <c r="B415" t="s">
        <v>825</v>
      </c>
      <c r="C415" s="265">
        <v>293.89999999999998</v>
      </c>
      <c r="D415" s="266">
        <v>294.8</v>
      </c>
      <c r="E415" s="266">
        <v>291.10000000000002</v>
      </c>
      <c r="F415" s="266">
        <v>288.3</v>
      </c>
      <c r="G415" s="266">
        <v>284.60000000000002</v>
      </c>
      <c r="H415" s="266">
        <v>297.60000000000002</v>
      </c>
      <c r="I415" s="266">
        <v>301.29999999999995</v>
      </c>
      <c r="J415" s="266">
        <v>304.10000000000002</v>
      </c>
      <c r="K415" s="265">
        <v>298.5</v>
      </c>
      <c r="L415" s="265">
        <v>292</v>
      </c>
      <c r="M415" s="265">
        <v>2.0507900000000001</v>
      </c>
      <c r="N415" s="1"/>
      <c r="O415" s="1"/>
    </row>
    <row r="416" spans="1:15" ht="12.75" customHeight="1">
      <c r="A416" s="30">
        <v>406</v>
      </c>
      <c r="B416" s="215" t="s">
        <v>187</v>
      </c>
      <c r="C416" s="229">
        <v>3522</v>
      </c>
      <c r="D416" s="230">
        <v>3539.25</v>
      </c>
      <c r="E416" s="230">
        <v>3494.8</v>
      </c>
      <c r="F416" s="230">
        <v>3467.6000000000004</v>
      </c>
      <c r="G416" s="230">
        <v>3423.1500000000005</v>
      </c>
      <c r="H416" s="230">
        <v>3566.45</v>
      </c>
      <c r="I416" s="230">
        <v>3610.8999999999996</v>
      </c>
      <c r="J416" s="230">
        <v>3638.0999999999995</v>
      </c>
      <c r="K416" s="229">
        <v>3583.7</v>
      </c>
      <c r="L416" s="229">
        <v>3512.05</v>
      </c>
      <c r="M416" s="229">
        <v>2.1713100000000001</v>
      </c>
      <c r="N416" s="1"/>
      <c r="O416" s="1"/>
    </row>
    <row r="417" spans="1:15" ht="12.75" customHeight="1">
      <c r="A417" s="30">
        <v>407</v>
      </c>
      <c r="B417" s="215" t="s">
        <v>462</v>
      </c>
      <c r="C417" s="229">
        <v>571.04999999999995</v>
      </c>
      <c r="D417" s="230">
        <v>569.80000000000007</v>
      </c>
      <c r="E417" s="230">
        <v>564.65000000000009</v>
      </c>
      <c r="F417" s="230">
        <v>558.25</v>
      </c>
      <c r="G417" s="230">
        <v>553.1</v>
      </c>
      <c r="H417" s="230">
        <v>576.20000000000016</v>
      </c>
      <c r="I417" s="230">
        <v>581.35</v>
      </c>
      <c r="J417" s="230">
        <v>587.75000000000023</v>
      </c>
      <c r="K417" s="229">
        <v>574.95000000000005</v>
      </c>
      <c r="L417" s="229">
        <v>563.4</v>
      </c>
      <c r="M417" s="229">
        <v>7.4770000000000003</v>
      </c>
      <c r="N417" s="1"/>
      <c r="O417" s="1"/>
    </row>
    <row r="418" spans="1:15" ht="12.75" customHeight="1">
      <c r="A418" s="30">
        <v>408</v>
      </c>
      <c r="B418" s="215" t="s">
        <v>463</v>
      </c>
      <c r="C418" s="229">
        <v>3831.45</v>
      </c>
      <c r="D418" s="230">
        <v>3822.9833333333336</v>
      </c>
      <c r="E418" s="230">
        <v>3795.9666666666672</v>
      </c>
      <c r="F418" s="230">
        <v>3760.4833333333336</v>
      </c>
      <c r="G418" s="230">
        <v>3733.4666666666672</v>
      </c>
      <c r="H418" s="230">
        <v>3858.4666666666672</v>
      </c>
      <c r="I418" s="230">
        <v>3885.4833333333336</v>
      </c>
      <c r="J418" s="230">
        <v>3920.9666666666672</v>
      </c>
      <c r="K418" s="229">
        <v>3850</v>
      </c>
      <c r="L418" s="229">
        <v>3787.5</v>
      </c>
      <c r="M418" s="229">
        <v>0.53086</v>
      </c>
      <c r="N418" s="1"/>
      <c r="O418" s="1"/>
    </row>
    <row r="419" spans="1:15" ht="12.75" customHeight="1">
      <c r="A419" s="30">
        <v>409</v>
      </c>
      <c r="B419" s="215" t="s">
        <v>795</v>
      </c>
      <c r="C419" s="229">
        <v>529.04999999999995</v>
      </c>
      <c r="D419" s="230">
        <v>530.91666666666663</v>
      </c>
      <c r="E419" s="230">
        <v>523.18333333333328</v>
      </c>
      <c r="F419" s="230">
        <v>517.31666666666661</v>
      </c>
      <c r="G419" s="230">
        <v>509.58333333333326</v>
      </c>
      <c r="H419" s="230">
        <v>536.7833333333333</v>
      </c>
      <c r="I419" s="230">
        <v>544.51666666666665</v>
      </c>
      <c r="J419" s="230">
        <v>550.38333333333333</v>
      </c>
      <c r="K419" s="229">
        <v>538.65</v>
      </c>
      <c r="L419" s="229">
        <v>525.04999999999995</v>
      </c>
      <c r="M419" s="229">
        <v>19.34956</v>
      </c>
      <c r="N419" s="1"/>
      <c r="O419" s="1"/>
    </row>
    <row r="420" spans="1:15" ht="12.75" customHeight="1">
      <c r="A420" s="30">
        <v>410</v>
      </c>
      <c r="B420" s="215" t="s">
        <v>464</v>
      </c>
      <c r="C420" s="229">
        <v>972.1</v>
      </c>
      <c r="D420" s="230">
        <v>976.81666666666661</v>
      </c>
      <c r="E420" s="230">
        <v>957.38333333333321</v>
      </c>
      <c r="F420" s="230">
        <v>942.66666666666663</v>
      </c>
      <c r="G420" s="230">
        <v>923.23333333333323</v>
      </c>
      <c r="H420" s="230">
        <v>991.53333333333319</v>
      </c>
      <c r="I420" s="230">
        <v>1010.9666666666666</v>
      </c>
      <c r="J420" s="230">
        <v>1025.6833333333332</v>
      </c>
      <c r="K420" s="229">
        <v>996.25</v>
      </c>
      <c r="L420" s="229">
        <v>962.1</v>
      </c>
      <c r="M420" s="229">
        <v>1.47251</v>
      </c>
      <c r="N420" s="1"/>
      <c r="O420" s="1"/>
    </row>
    <row r="421" spans="1:15" ht="12.75" customHeight="1">
      <c r="A421" s="30">
        <v>411</v>
      </c>
      <c r="B421" s="215" t="s">
        <v>826</v>
      </c>
      <c r="C421" s="229">
        <v>540.35</v>
      </c>
      <c r="D421" s="230">
        <v>541.13333333333333</v>
      </c>
      <c r="E421" s="230">
        <v>537.4666666666667</v>
      </c>
      <c r="F421" s="230">
        <v>534.58333333333337</v>
      </c>
      <c r="G421" s="230">
        <v>530.91666666666674</v>
      </c>
      <c r="H421" s="230">
        <v>544.01666666666665</v>
      </c>
      <c r="I421" s="230">
        <v>547.68333333333339</v>
      </c>
      <c r="J421" s="230">
        <v>550.56666666666661</v>
      </c>
      <c r="K421" s="229">
        <v>544.79999999999995</v>
      </c>
      <c r="L421" s="229">
        <v>538.25</v>
      </c>
      <c r="M421" s="229">
        <v>5.1242700000000001</v>
      </c>
      <c r="N421" s="1"/>
      <c r="O421" s="1"/>
    </row>
    <row r="422" spans="1:15" ht="12.75" customHeight="1">
      <c r="A422" s="30">
        <v>412</v>
      </c>
      <c r="B422" s="215" t="s">
        <v>185</v>
      </c>
      <c r="C422" s="229">
        <v>587.20000000000005</v>
      </c>
      <c r="D422" s="230">
        <v>587.66666666666663</v>
      </c>
      <c r="E422" s="230">
        <v>585.5333333333333</v>
      </c>
      <c r="F422" s="230">
        <v>583.86666666666667</v>
      </c>
      <c r="G422" s="230">
        <v>581.73333333333335</v>
      </c>
      <c r="H422" s="230">
        <v>589.33333333333326</v>
      </c>
      <c r="I422" s="230">
        <v>591.4666666666667</v>
      </c>
      <c r="J422" s="230">
        <v>593.13333333333321</v>
      </c>
      <c r="K422" s="229">
        <v>589.79999999999995</v>
      </c>
      <c r="L422" s="229">
        <v>586</v>
      </c>
      <c r="M422" s="229">
        <v>129.20507000000001</v>
      </c>
      <c r="N422" s="1"/>
      <c r="O422" s="1"/>
    </row>
    <row r="423" spans="1:15" ht="12.75" customHeight="1">
      <c r="A423" s="30">
        <v>413</v>
      </c>
      <c r="B423" s="215" t="s">
        <v>183</v>
      </c>
      <c r="C423" s="229">
        <v>83.7</v>
      </c>
      <c r="D423" s="230">
        <v>83.666666666666671</v>
      </c>
      <c r="E423" s="230">
        <v>83.13333333333334</v>
      </c>
      <c r="F423" s="230">
        <v>82.566666666666663</v>
      </c>
      <c r="G423" s="230">
        <v>82.033333333333331</v>
      </c>
      <c r="H423" s="230">
        <v>84.233333333333348</v>
      </c>
      <c r="I423" s="230">
        <v>84.76666666666668</v>
      </c>
      <c r="J423" s="230">
        <v>85.333333333333357</v>
      </c>
      <c r="K423" s="229">
        <v>84.2</v>
      </c>
      <c r="L423" s="229">
        <v>83.1</v>
      </c>
      <c r="M423" s="229">
        <v>117.49146</v>
      </c>
      <c r="N423" s="1"/>
      <c r="O423" s="1"/>
    </row>
    <row r="424" spans="1:15" ht="12.75" customHeight="1">
      <c r="A424" s="30">
        <v>414</v>
      </c>
      <c r="B424" s="215" t="s">
        <v>465</v>
      </c>
      <c r="C424" s="229">
        <v>294.39999999999998</v>
      </c>
      <c r="D424" s="230">
        <v>293.01666666666665</v>
      </c>
      <c r="E424" s="230">
        <v>288.7833333333333</v>
      </c>
      <c r="F424" s="230">
        <v>283.16666666666663</v>
      </c>
      <c r="G424" s="230">
        <v>278.93333333333328</v>
      </c>
      <c r="H424" s="230">
        <v>298.63333333333333</v>
      </c>
      <c r="I424" s="230">
        <v>302.86666666666667</v>
      </c>
      <c r="J424" s="230">
        <v>308.48333333333335</v>
      </c>
      <c r="K424" s="229">
        <v>297.25</v>
      </c>
      <c r="L424" s="229">
        <v>287.39999999999998</v>
      </c>
      <c r="M424" s="229">
        <v>15.55156</v>
      </c>
      <c r="N424" s="1"/>
      <c r="O424" s="1"/>
    </row>
    <row r="425" spans="1:15" ht="12.75" customHeight="1">
      <c r="A425" s="30">
        <v>415</v>
      </c>
      <c r="B425" s="215" t="s">
        <v>466</v>
      </c>
      <c r="C425" s="229">
        <v>148.35</v>
      </c>
      <c r="D425" s="230">
        <v>149.28333333333333</v>
      </c>
      <c r="E425" s="230">
        <v>147.06666666666666</v>
      </c>
      <c r="F425" s="230">
        <v>145.78333333333333</v>
      </c>
      <c r="G425" s="230">
        <v>143.56666666666666</v>
      </c>
      <c r="H425" s="230">
        <v>150.56666666666666</v>
      </c>
      <c r="I425" s="230">
        <v>152.7833333333333</v>
      </c>
      <c r="J425" s="230">
        <v>154.06666666666666</v>
      </c>
      <c r="K425" s="229">
        <v>151.5</v>
      </c>
      <c r="L425" s="229">
        <v>148</v>
      </c>
      <c r="M425" s="229">
        <v>9.3168500000000005</v>
      </c>
      <c r="N425" s="1"/>
      <c r="O425" s="1"/>
    </row>
    <row r="426" spans="1:15" ht="12.75" customHeight="1">
      <c r="A426" s="30">
        <v>416</v>
      </c>
      <c r="B426" s="215" t="s">
        <v>467</v>
      </c>
      <c r="C426" s="229">
        <v>487.3</v>
      </c>
      <c r="D426" s="230">
        <v>483.08333333333331</v>
      </c>
      <c r="E426" s="230">
        <v>471.16666666666663</v>
      </c>
      <c r="F426" s="230">
        <v>455.0333333333333</v>
      </c>
      <c r="G426" s="230">
        <v>443.11666666666662</v>
      </c>
      <c r="H426" s="230">
        <v>499.21666666666664</v>
      </c>
      <c r="I426" s="230">
        <v>511.13333333333327</v>
      </c>
      <c r="J426" s="230">
        <v>527.26666666666665</v>
      </c>
      <c r="K426" s="229">
        <v>495</v>
      </c>
      <c r="L426" s="229">
        <v>466.95</v>
      </c>
      <c r="M426" s="229">
        <v>3.8219699999999999</v>
      </c>
      <c r="N426" s="1"/>
      <c r="O426" s="1"/>
    </row>
    <row r="427" spans="1:15" ht="12.75" customHeight="1">
      <c r="A427" s="30">
        <v>417</v>
      </c>
      <c r="B427" s="215" t="s">
        <v>468</v>
      </c>
      <c r="C427" s="229">
        <v>415.55</v>
      </c>
      <c r="D427" s="230">
        <v>412.01666666666665</v>
      </c>
      <c r="E427" s="230">
        <v>406.0333333333333</v>
      </c>
      <c r="F427" s="230">
        <v>396.51666666666665</v>
      </c>
      <c r="G427" s="230">
        <v>390.5333333333333</v>
      </c>
      <c r="H427" s="230">
        <v>421.5333333333333</v>
      </c>
      <c r="I427" s="230">
        <v>427.51666666666665</v>
      </c>
      <c r="J427" s="230">
        <v>437.0333333333333</v>
      </c>
      <c r="K427" s="229">
        <v>418</v>
      </c>
      <c r="L427" s="229">
        <v>402.5</v>
      </c>
      <c r="M427" s="229">
        <v>6.4413600000000004</v>
      </c>
      <c r="N427" s="1"/>
      <c r="O427" s="1"/>
    </row>
    <row r="428" spans="1:15" ht="12.75" customHeight="1">
      <c r="A428" s="30">
        <v>418</v>
      </c>
      <c r="B428" s="215" t="s">
        <v>469</v>
      </c>
      <c r="C428" s="229">
        <v>188.15</v>
      </c>
      <c r="D428" s="230">
        <v>188.81666666666669</v>
      </c>
      <c r="E428" s="230">
        <v>186.48333333333338</v>
      </c>
      <c r="F428" s="230">
        <v>184.81666666666669</v>
      </c>
      <c r="G428" s="230">
        <v>182.48333333333338</v>
      </c>
      <c r="H428" s="230">
        <v>190.48333333333338</v>
      </c>
      <c r="I428" s="230">
        <v>192.81666666666669</v>
      </c>
      <c r="J428" s="230">
        <v>194.48333333333338</v>
      </c>
      <c r="K428" s="229">
        <v>191.15</v>
      </c>
      <c r="L428" s="229">
        <v>187.15</v>
      </c>
      <c r="M428" s="229">
        <v>2.48698</v>
      </c>
      <c r="N428" s="1"/>
      <c r="O428" s="1"/>
    </row>
    <row r="429" spans="1:15" ht="12.75" customHeight="1">
      <c r="A429" s="30">
        <v>419</v>
      </c>
      <c r="B429" s="215" t="s">
        <v>189</v>
      </c>
      <c r="C429" s="229">
        <v>1008.75</v>
      </c>
      <c r="D429" s="230">
        <v>1008.3166666666666</v>
      </c>
      <c r="E429" s="230">
        <v>998.93333333333317</v>
      </c>
      <c r="F429" s="230">
        <v>989.11666666666656</v>
      </c>
      <c r="G429" s="230">
        <v>979.73333333333312</v>
      </c>
      <c r="H429" s="230">
        <v>1018.1333333333332</v>
      </c>
      <c r="I429" s="230">
        <v>1027.5166666666667</v>
      </c>
      <c r="J429" s="230">
        <v>1037.3333333333333</v>
      </c>
      <c r="K429" s="229">
        <v>1017.7</v>
      </c>
      <c r="L429" s="229">
        <v>998.5</v>
      </c>
      <c r="M429" s="229">
        <v>36.297800000000002</v>
      </c>
      <c r="N429" s="1"/>
      <c r="O429" s="1"/>
    </row>
    <row r="430" spans="1:15" ht="12.75" customHeight="1">
      <c r="A430" s="30">
        <v>420</v>
      </c>
      <c r="B430" s="215" t="s">
        <v>190</v>
      </c>
      <c r="C430" s="229">
        <v>459.85</v>
      </c>
      <c r="D430" s="230">
        <v>460.11666666666662</v>
      </c>
      <c r="E430" s="230">
        <v>456.23333333333323</v>
      </c>
      <c r="F430" s="230">
        <v>452.61666666666662</v>
      </c>
      <c r="G430" s="230">
        <v>448.73333333333323</v>
      </c>
      <c r="H430" s="230">
        <v>463.73333333333323</v>
      </c>
      <c r="I430" s="230">
        <v>467.61666666666656</v>
      </c>
      <c r="J430" s="230">
        <v>471.23333333333323</v>
      </c>
      <c r="K430" s="229">
        <v>464</v>
      </c>
      <c r="L430" s="229">
        <v>456.5</v>
      </c>
      <c r="M430" s="229">
        <v>9.9823900000000005</v>
      </c>
      <c r="N430" s="1"/>
      <c r="O430" s="1"/>
    </row>
    <row r="431" spans="1:15" ht="12.75" customHeight="1">
      <c r="A431" s="30">
        <v>421</v>
      </c>
      <c r="B431" s="215" t="s">
        <v>470</v>
      </c>
      <c r="C431" s="229">
        <v>2526.6</v>
      </c>
      <c r="D431" s="230">
        <v>2535.0333333333333</v>
      </c>
      <c r="E431" s="230">
        <v>2505.3666666666668</v>
      </c>
      <c r="F431" s="230">
        <v>2484.1333333333337</v>
      </c>
      <c r="G431" s="230">
        <v>2454.4666666666672</v>
      </c>
      <c r="H431" s="230">
        <v>2556.2666666666664</v>
      </c>
      <c r="I431" s="230">
        <v>2585.9333333333334</v>
      </c>
      <c r="J431" s="230">
        <v>2607.1666666666661</v>
      </c>
      <c r="K431" s="229">
        <v>2564.6999999999998</v>
      </c>
      <c r="L431" s="229">
        <v>2513.8000000000002</v>
      </c>
      <c r="M431" s="229">
        <v>1.1719599999999999</v>
      </c>
      <c r="N431" s="1"/>
      <c r="O431" s="1"/>
    </row>
    <row r="432" spans="1:15" ht="12.75" customHeight="1">
      <c r="A432" s="30">
        <v>422</v>
      </c>
      <c r="B432" s="215" t="s">
        <v>471</v>
      </c>
      <c r="C432" s="229">
        <v>1133.0999999999999</v>
      </c>
      <c r="D432" s="230">
        <v>1129.5833333333333</v>
      </c>
      <c r="E432" s="230">
        <v>1114.4666666666665</v>
      </c>
      <c r="F432" s="230">
        <v>1095.8333333333333</v>
      </c>
      <c r="G432" s="230">
        <v>1080.7166666666665</v>
      </c>
      <c r="H432" s="230">
        <v>1148.2166666666665</v>
      </c>
      <c r="I432" s="230">
        <v>1163.3333333333333</v>
      </c>
      <c r="J432" s="230">
        <v>1181.9666666666665</v>
      </c>
      <c r="K432" s="229">
        <v>1144.7</v>
      </c>
      <c r="L432" s="229">
        <v>1110.95</v>
      </c>
      <c r="M432" s="229">
        <v>1.6392800000000001</v>
      </c>
      <c r="N432" s="1"/>
      <c r="O432" s="1"/>
    </row>
    <row r="433" spans="1:15" ht="12.75" customHeight="1">
      <c r="A433" s="30">
        <v>423</v>
      </c>
      <c r="B433" s="215" t="s">
        <v>472</v>
      </c>
      <c r="C433" s="229">
        <v>283.89999999999998</v>
      </c>
      <c r="D433" s="230">
        <v>284.66666666666669</v>
      </c>
      <c r="E433" s="230">
        <v>281.28333333333336</v>
      </c>
      <c r="F433" s="230">
        <v>278.66666666666669</v>
      </c>
      <c r="G433" s="230">
        <v>275.28333333333336</v>
      </c>
      <c r="H433" s="230">
        <v>287.28333333333336</v>
      </c>
      <c r="I433" s="230">
        <v>290.66666666666669</v>
      </c>
      <c r="J433" s="230">
        <v>293.28333333333336</v>
      </c>
      <c r="K433" s="229">
        <v>288.05</v>
      </c>
      <c r="L433" s="229">
        <v>282.05</v>
      </c>
      <c r="M433" s="229">
        <v>1.93259</v>
      </c>
      <c r="N433" s="1"/>
      <c r="O433" s="1"/>
    </row>
    <row r="434" spans="1:15" ht="12.75" customHeight="1">
      <c r="A434" s="30">
        <v>424</v>
      </c>
      <c r="B434" s="215" t="s">
        <v>473</v>
      </c>
      <c r="C434" s="229">
        <v>382.9</v>
      </c>
      <c r="D434" s="230">
        <v>384.56666666666661</v>
      </c>
      <c r="E434" s="230">
        <v>379.43333333333322</v>
      </c>
      <c r="F434" s="230">
        <v>375.96666666666664</v>
      </c>
      <c r="G434" s="230">
        <v>370.83333333333326</v>
      </c>
      <c r="H434" s="230">
        <v>388.03333333333319</v>
      </c>
      <c r="I434" s="230">
        <v>393.16666666666663</v>
      </c>
      <c r="J434" s="230">
        <v>396.63333333333316</v>
      </c>
      <c r="K434" s="229">
        <v>389.7</v>
      </c>
      <c r="L434" s="229">
        <v>381.1</v>
      </c>
      <c r="M434" s="229">
        <v>1.03969</v>
      </c>
      <c r="N434" s="1"/>
      <c r="O434" s="1"/>
    </row>
    <row r="435" spans="1:15" ht="12.75" customHeight="1">
      <c r="A435" s="30">
        <v>425</v>
      </c>
      <c r="B435" s="215" t="s">
        <v>474</v>
      </c>
      <c r="C435" s="229">
        <v>2809.2</v>
      </c>
      <c r="D435" s="230">
        <v>2813.9333333333329</v>
      </c>
      <c r="E435" s="230">
        <v>2785.266666666666</v>
      </c>
      <c r="F435" s="230">
        <v>2761.333333333333</v>
      </c>
      <c r="G435" s="230">
        <v>2732.6666666666661</v>
      </c>
      <c r="H435" s="230">
        <v>2837.8666666666659</v>
      </c>
      <c r="I435" s="230">
        <v>2866.5333333333328</v>
      </c>
      <c r="J435" s="230">
        <v>2890.4666666666658</v>
      </c>
      <c r="K435" s="229">
        <v>2842.6</v>
      </c>
      <c r="L435" s="229">
        <v>2790</v>
      </c>
      <c r="M435" s="229">
        <v>0.33149000000000001</v>
      </c>
      <c r="N435" s="1"/>
      <c r="O435" s="1"/>
    </row>
    <row r="436" spans="1:15" ht="12.75" customHeight="1">
      <c r="A436" s="30">
        <v>426</v>
      </c>
      <c r="B436" s="215" t="s">
        <v>475</v>
      </c>
      <c r="C436" s="229">
        <v>474.15</v>
      </c>
      <c r="D436" s="230">
        <v>475.91666666666669</v>
      </c>
      <c r="E436" s="230">
        <v>471.83333333333337</v>
      </c>
      <c r="F436" s="230">
        <v>469.51666666666671</v>
      </c>
      <c r="G436" s="230">
        <v>465.43333333333339</v>
      </c>
      <c r="H436" s="230">
        <v>478.23333333333335</v>
      </c>
      <c r="I436" s="230">
        <v>482.31666666666672</v>
      </c>
      <c r="J436" s="230">
        <v>484.63333333333333</v>
      </c>
      <c r="K436" s="229">
        <v>480</v>
      </c>
      <c r="L436" s="229">
        <v>473.6</v>
      </c>
      <c r="M436" s="229">
        <v>0.85141</v>
      </c>
      <c r="N436" s="1"/>
      <c r="O436" s="1"/>
    </row>
    <row r="437" spans="1:15" ht="12.75" customHeight="1">
      <c r="A437" s="30">
        <v>427</v>
      </c>
      <c r="B437" s="215" t="s">
        <v>476</v>
      </c>
      <c r="C437" s="229">
        <v>11.4</v>
      </c>
      <c r="D437" s="230">
        <v>11.299999999999999</v>
      </c>
      <c r="E437" s="230">
        <v>11.099999999999998</v>
      </c>
      <c r="F437" s="230">
        <v>10.799999999999999</v>
      </c>
      <c r="G437" s="230">
        <v>10.599999999999998</v>
      </c>
      <c r="H437" s="230">
        <v>11.599999999999998</v>
      </c>
      <c r="I437" s="230">
        <v>11.799999999999997</v>
      </c>
      <c r="J437" s="230">
        <v>12.099999999999998</v>
      </c>
      <c r="K437" s="229">
        <v>11.5</v>
      </c>
      <c r="L437" s="229">
        <v>11</v>
      </c>
      <c r="M437" s="229">
        <v>2722.9179199999999</v>
      </c>
      <c r="N437" s="1"/>
      <c r="O437" s="1"/>
    </row>
    <row r="438" spans="1:15" ht="12.75" customHeight="1">
      <c r="A438" s="30">
        <v>428</v>
      </c>
      <c r="B438" s="215" t="s">
        <v>856</v>
      </c>
      <c r="C438" s="229">
        <v>244.9</v>
      </c>
      <c r="D438" s="230">
        <v>247.88333333333333</v>
      </c>
      <c r="E438" s="230">
        <v>241.01666666666665</v>
      </c>
      <c r="F438" s="230">
        <v>237.13333333333333</v>
      </c>
      <c r="G438" s="230">
        <v>230.26666666666665</v>
      </c>
      <c r="H438" s="230">
        <v>251.76666666666665</v>
      </c>
      <c r="I438" s="230">
        <v>258.63333333333333</v>
      </c>
      <c r="J438" s="230">
        <v>262.51666666666665</v>
      </c>
      <c r="K438" s="229">
        <v>254.75</v>
      </c>
      <c r="L438" s="229">
        <v>244</v>
      </c>
      <c r="M438" s="229">
        <v>2.1114799999999998</v>
      </c>
      <c r="N438" s="1"/>
      <c r="O438" s="1"/>
    </row>
    <row r="439" spans="1:15" ht="12.75" customHeight="1">
      <c r="A439" s="30">
        <v>429</v>
      </c>
      <c r="B439" s="215" t="s">
        <v>477</v>
      </c>
      <c r="C439" s="229">
        <v>849.9</v>
      </c>
      <c r="D439" s="230">
        <v>849.4666666666667</v>
      </c>
      <c r="E439" s="230">
        <v>844.08333333333337</v>
      </c>
      <c r="F439" s="230">
        <v>838.26666666666665</v>
      </c>
      <c r="G439" s="230">
        <v>832.88333333333333</v>
      </c>
      <c r="H439" s="230">
        <v>855.28333333333342</v>
      </c>
      <c r="I439" s="230">
        <v>860.66666666666663</v>
      </c>
      <c r="J439" s="230">
        <v>866.48333333333346</v>
      </c>
      <c r="K439" s="229">
        <v>854.85</v>
      </c>
      <c r="L439" s="229">
        <v>843.65</v>
      </c>
      <c r="M439" s="229">
        <v>0.79998000000000002</v>
      </c>
      <c r="N439" s="1"/>
      <c r="O439" s="1"/>
    </row>
    <row r="440" spans="1:15" ht="12.75" customHeight="1">
      <c r="A440" s="30">
        <v>430</v>
      </c>
      <c r="B440" s="215" t="s">
        <v>271</v>
      </c>
      <c r="C440" s="229">
        <v>721.3</v>
      </c>
      <c r="D440" s="230">
        <v>721.98333333333323</v>
      </c>
      <c r="E440" s="230">
        <v>718.61666666666645</v>
      </c>
      <c r="F440" s="230">
        <v>715.93333333333317</v>
      </c>
      <c r="G440" s="230">
        <v>712.56666666666638</v>
      </c>
      <c r="H440" s="230">
        <v>724.66666666666652</v>
      </c>
      <c r="I440" s="230">
        <v>728.0333333333333</v>
      </c>
      <c r="J440" s="230">
        <v>730.71666666666658</v>
      </c>
      <c r="K440" s="229">
        <v>725.35</v>
      </c>
      <c r="L440" s="229">
        <v>719.3</v>
      </c>
      <c r="M440" s="229">
        <v>4.0949400000000002</v>
      </c>
      <c r="N440" s="1"/>
      <c r="O440" s="1"/>
    </row>
    <row r="441" spans="1:15" ht="12.75" customHeight="1">
      <c r="A441" s="30">
        <v>431</v>
      </c>
      <c r="B441" s="215" t="s">
        <v>478</v>
      </c>
      <c r="C441" s="229">
        <v>1621.15</v>
      </c>
      <c r="D441" s="230">
        <v>1620.5333333333335</v>
      </c>
      <c r="E441" s="230">
        <v>1600.616666666667</v>
      </c>
      <c r="F441" s="230">
        <v>1580.0833333333335</v>
      </c>
      <c r="G441" s="230">
        <v>1560.166666666667</v>
      </c>
      <c r="H441" s="230">
        <v>1641.0666666666671</v>
      </c>
      <c r="I441" s="230">
        <v>1660.9833333333336</v>
      </c>
      <c r="J441" s="230">
        <v>1681.5166666666671</v>
      </c>
      <c r="K441" s="229">
        <v>1640.45</v>
      </c>
      <c r="L441" s="229">
        <v>1600</v>
      </c>
      <c r="M441" s="229">
        <v>0.22842999999999999</v>
      </c>
      <c r="N441" s="1"/>
      <c r="O441" s="1"/>
    </row>
    <row r="442" spans="1:15" ht="12.75" customHeight="1">
      <c r="A442" s="30">
        <v>432</v>
      </c>
      <c r="B442" s="215" t="s">
        <v>479</v>
      </c>
      <c r="C442" s="229">
        <v>419.25</v>
      </c>
      <c r="D442" s="230">
        <v>419.0333333333333</v>
      </c>
      <c r="E442" s="230">
        <v>416.06666666666661</v>
      </c>
      <c r="F442" s="230">
        <v>412.88333333333333</v>
      </c>
      <c r="G442" s="230">
        <v>409.91666666666663</v>
      </c>
      <c r="H442" s="230">
        <v>422.21666666666658</v>
      </c>
      <c r="I442" s="230">
        <v>425.18333333333328</v>
      </c>
      <c r="J442" s="230">
        <v>428.36666666666656</v>
      </c>
      <c r="K442" s="229">
        <v>422</v>
      </c>
      <c r="L442" s="229">
        <v>415.85</v>
      </c>
      <c r="M442" s="229">
        <v>2.73983</v>
      </c>
      <c r="N442" s="1"/>
      <c r="O442" s="1"/>
    </row>
    <row r="443" spans="1:15" ht="12.75" customHeight="1">
      <c r="A443" s="30">
        <v>433</v>
      </c>
      <c r="B443" s="215" t="s">
        <v>480</v>
      </c>
      <c r="C443" s="229">
        <v>675.05</v>
      </c>
      <c r="D443" s="230">
        <v>676.30000000000007</v>
      </c>
      <c r="E443" s="230">
        <v>672.60000000000014</v>
      </c>
      <c r="F443" s="230">
        <v>670.15000000000009</v>
      </c>
      <c r="G443" s="230">
        <v>666.45000000000016</v>
      </c>
      <c r="H443" s="230">
        <v>678.75000000000011</v>
      </c>
      <c r="I443" s="230">
        <v>682.45000000000016</v>
      </c>
      <c r="J443" s="230">
        <v>684.90000000000009</v>
      </c>
      <c r="K443" s="229">
        <v>680</v>
      </c>
      <c r="L443" s="229">
        <v>673.85</v>
      </c>
      <c r="M443" s="229">
        <v>2.1934900000000002</v>
      </c>
      <c r="N443" s="1"/>
      <c r="O443" s="1"/>
    </row>
    <row r="444" spans="1:15" ht="12.75" customHeight="1">
      <c r="A444" s="30">
        <v>434</v>
      </c>
      <c r="B444" s="215" t="s">
        <v>481</v>
      </c>
      <c r="C444" s="229">
        <v>38.299999999999997</v>
      </c>
      <c r="D444" s="230">
        <v>39.050000000000004</v>
      </c>
      <c r="E444" s="230">
        <v>37.350000000000009</v>
      </c>
      <c r="F444" s="230">
        <v>36.400000000000006</v>
      </c>
      <c r="G444" s="230">
        <v>34.70000000000001</v>
      </c>
      <c r="H444" s="230">
        <v>40.000000000000007</v>
      </c>
      <c r="I444" s="230">
        <v>41.70000000000001</v>
      </c>
      <c r="J444" s="230">
        <v>42.650000000000006</v>
      </c>
      <c r="K444" s="229">
        <v>40.75</v>
      </c>
      <c r="L444" s="229">
        <v>38.1</v>
      </c>
      <c r="M444" s="229">
        <v>152.76033000000001</v>
      </c>
      <c r="N444" s="1"/>
      <c r="O444" s="1"/>
    </row>
    <row r="445" spans="1:15" ht="12.75" customHeight="1">
      <c r="A445" s="30">
        <v>435</v>
      </c>
      <c r="B445" s="215" t="s">
        <v>202</v>
      </c>
      <c r="C445" s="229">
        <v>1294.7</v>
      </c>
      <c r="D445" s="230">
        <v>1298.2666666666667</v>
      </c>
      <c r="E445" s="230">
        <v>1283.5833333333333</v>
      </c>
      <c r="F445" s="230">
        <v>1272.4666666666667</v>
      </c>
      <c r="G445" s="230">
        <v>1257.7833333333333</v>
      </c>
      <c r="H445" s="230">
        <v>1309.3833333333332</v>
      </c>
      <c r="I445" s="230">
        <v>1324.0666666666666</v>
      </c>
      <c r="J445" s="230">
        <v>1335.1833333333332</v>
      </c>
      <c r="K445" s="229">
        <v>1312.95</v>
      </c>
      <c r="L445" s="229">
        <v>1287.1500000000001</v>
      </c>
      <c r="M445" s="229">
        <v>5.5102099999999998</v>
      </c>
      <c r="N445" s="1"/>
      <c r="O445" s="1"/>
    </row>
    <row r="446" spans="1:15" ht="12.75" customHeight="1">
      <c r="A446" s="30">
        <v>436</v>
      </c>
      <c r="B446" s="215" t="s">
        <v>482</v>
      </c>
      <c r="C446" s="229">
        <v>782.2</v>
      </c>
      <c r="D446" s="230">
        <v>785.08333333333337</v>
      </c>
      <c r="E446" s="230">
        <v>773.16666666666674</v>
      </c>
      <c r="F446" s="230">
        <v>764.13333333333333</v>
      </c>
      <c r="G446" s="230">
        <v>752.2166666666667</v>
      </c>
      <c r="H446" s="230">
        <v>794.11666666666679</v>
      </c>
      <c r="I446" s="230">
        <v>806.03333333333353</v>
      </c>
      <c r="J446" s="230">
        <v>815.06666666666683</v>
      </c>
      <c r="K446" s="229">
        <v>797</v>
      </c>
      <c r="L446" s="229">
        <v>776.05</v>
      </c>
      <c r="M446" s="229">
        <v>4.0464200000000003</v>
      </c>
      <c r="N446" s="1"/>
      <c r="O446" s="1"/>
    </row>
    <row r="447" spans="1:15" ht="12.75" customHeight="1">
      <c r="A447" s="30">
        <v>437</v>
      </c>
      <c r="B447" s="215" t="s">
        <v>191</v>
      </c>
      <c r="C447" s="229">
        <v>995.55</v>
      </c>
      <c r="D447" s="230">
        <v>996.7833333333333</v>
      </c>
      <c r="E447" s="230">
        <v>975.61666666666656</v>
      </c>
      <c r="F447" s="230">
        <v>955.68333333333328</v>
      </c>
      <c r="G447" s="230">
        <v>934.51666666666654</v>
      </c>
      <c r="H447" s="230">
        <v>1016.7166666666666</v>
      </c>
      <c r="I447" s="230">
        <v>1037.8833333333332</v>
      </c>
      <c r="J447" s="230">
        <v>1057.8166666666666</v>
      </c>
      <c r="K447" s="229">
        <v>1017.95</v>
      </c>
      <c r="L447" s="229">
        <v>976.85</v>
      </c>
      <c r="M447" s="229">
        <v>51.554389999999998</v>
      </c>
      <c r="N447" s="1"/>
      <c r="O447" s="1"/>
    </row>
    <row r="448" spans="1:15" ht="12.75" customHeight="1">
      <c r="A448" s="30">
        <v>438</v>
      </c>
      <c r="B448" s="215" t="s">
        <v>483</v>
      </c>
      <c r="C448" s="229">
        <v>230.4</v>
      </c>
      <c r="D448" s="230">
        <v>231.18333333333337</v>
      </c>
      <c r="E448" s="230">
        <v>229.06666666666672</v>
      </c>
      <c r="F448" s="230">
        <v>227.73333333333335</v>
      </c>
      <c r="G448" s="230">
        <v>225.6166666666667</v>
      </c>
      <c r="H448" s="230">
        <v>232.51666666666674</v>
      </c>
      <c r="I448" s="230">
        <v>234.63333333333335</v>
      </c>
      <c r="J448" s="230">
        <v>235.96666666666675</v>
      </c>
      <c r="K448" s="229">
        <v>233.3</v>
      </c>
      <c r="L448" s="229">
        <v>229.85</v>
      </c>
      <c r="M448" s="229">
        <v>6.5456700000000003</v>
      </c>
      <c r="N448" s="1"/>
      <c r="O448" s="1"/>
    </row>
    <row r="449" spans="1:15" ht="12.75" customHeight="1">
      <c r="A449" s="30">
        <v>439</v>
      </c>
      <c r="B449" s="215" t="s">
        <v>484</v>
      </c>
      <c r="C449" s="229">
        <v>1383</v>
      </c>
      <c r="D449" s="230">
        <v>1378</v>
      </c>
      <c r="E449" s="230">
        <v>1365</v>
      </c>
      <c r="F449" s="230">
        <v>1347</v>
      </c>
      <c r="G449" s="230">
        <v>1334</v>
      </c>
      <c r="H449" s="230">
        <v>1396</v>
      </c>
      <c r="I449" s="230">
        <v>1409</v>
      </c>
      <c r="J449" s="230">
        <v>1427</v>
      </c>
      <c r="K449" s="229">
        <v>1391</v>
      </c>
      <c r="L449" s="229">
        <v>1360</v>
      </c>
      <c r="M449" s="229">
        <v>4.39351</v>
      </c>
      <c r="N449" s="1"/>
      <c r="O449" s="1"/>
    </row>
    <row r="450" spans="1:15" ht="12.75" customHeight="1">
      <c r="A450" s="30">
        <v>440</v>
      </c>
      <c r="B450" s="215" t="s">
        <v>196</v>
      </c>
      <c r="C450" s="229">
        <v>3288.9</v>
      </c>
      <c r="D450" s="230">
        <v>3300.3166666666671</v>
      </c>
      <c r="E450" s="230">
        <v>3273.6333333333341</v>
      </c>
      <c r="F450" s="230">
        <v>3258.3666666666672</v>
      </c>
      <c r="G450" s="230">
        <v>3231.6833333333343</v>
      </c>
      <c r="H450" s="230">
        <v>3315.5833333333339</v>
      </c>
      <c r="I450" s="230">
        <v>3342.2666666666673</v>
      </c>
      <c r="J450" s="230">
        <v>3357.5333333333338</v>
      </c>
      <c r="K450" s="229">
        <v>3327</v>
      </c>
      <c r="L450" s="229">
        <v>3285.05</v>
      </c>
      <c r="M450" s="229">
        <v>18.61468</v>
      </c>
      <c r="N450" s="1"/>
      <c r="O450" s="1"/>
    </row>
    <row r="451" spans="1:15" ht="12.75" customHeight="1">
      <c r="A451" s="30">
        <v>441</v>
      </c>
      <c r="B451" s="215" t="s">
        <v>192</v>
      </c>
      <c r="C451" s="229">
        <v>792.45</v>
      </c>
      <c r="D451" s="230">
        <v>794.5</v>
      </c>
      <c r="E451" s="230">
        <v>788.55</v>
      </c>
      <c r="F451" s="230">
        <v>784.65</v>
      </c>
      <c r="G451" s="230">
        <v>778.69999999999993</v>
      </c>
      <c r="H451" s="230">
        <v>798.4</v>
      </c>
      <c r="I451" s="230">
        <v>804.35</v>
      </c>
      <c r="J451" s="230">
        <v>808.25</v>
      </c>
      <c r="K451" s="229">
        <v>800.45</v>
      </c>
      <c r="L451" s="229">
        <v>790.6</v>
      </c>
      <c r="M451" s="229">
        <v>7.7498500000000003</v>
      </c>
      <c r="N451" s="1"/>
      <c r="O451" s="1"/>
    </row>
    <row r="452" spans="1:15" ht="12.75" customHeight="1">
      <c r="A452" s="30">
        <v>442</v>
      </c>
      <c r="B452" s="215" t="s">
        <v>272</v>
      </c>
      <c r="C452" s="229">
        <v>7698.15</v>
      </c>
      <c r="D452" s="230">
        <v>7718.3833333333341</v>
      </c>
      <c r="E452" s="230">
        <v>7659.7666666666682</v>
      </c>
      <c r="F452" s="230">
        <v>7621.3833333333341</v>
      </c>
      <c r="G452" s="230">
        <v>7562.7666666666682</v>
      </c>
      <c r="H452" s="230">
        <v>7756.7666666666682</v>
      </c>
      <c r="I452" s="230">
        <v>7815.383333333335</v>
      </c>
      <c r="J452" s="230">
        <v>7853.7666666666682</v>
      </c>
      <c r="K452" s="229">
        <v>7777</v>
      </c>
      <c r="L452" s="229">
        <v>7680</v>
      </c>
      <c r="M452" s="229">
        <v>1.3116399999999999</v>
      </c>
      <c r="N452" s="1"/>
      <c r="O452" s="1"/>
    </row>
    <row r="453" spans="1:15" ht="12.75" customHeight="1">
      <c r="A453" s="30">
        <v>443</v>
      </c>
      <c r="B453" s="215" t="s">
        <v>827</v>
      </c>
      <c r="C453" s="229">
        <v>2325.3000000000002</v>
      </c>
      <c r="D453" s="230">
        <v>2308.4333333333334</v>
      </c>
      <c r="E453" s="230">
        <v>2266.8666666666668</v>
      </c>
      <c r="F453" s="230">
        <v>2208.4333333333334</v>
      </c>
      <c r="G453" s="230">
        <v>2166.8666666666668</v>
      </c>
      <c r="H453" s="230">
        <v>2366.8666666666668</v>
      </c>
      <c r="I453" s="230">
        <v>2408.4333333333334</v>
      </c>
      <c r="J453" s="230">
        <v>2466.8666666666668</v>
      </c>
      <c r="K453" s="229">
        <v>2350</v>
      </c>
      <c r="L453" s="229">
        <v>2250</v>
      </c>
      <c r="M453" s="229">
        <v>2.5424899999999999</v>
      </c>
      <c r="N453" s="1"/>
      <c r="O453" s="1"/>
    </row>
    <row r="454" spans="1:15" ht="12.75" customHeight="1">
      <c r="A454" s="30">
        <v>444</v>
      </c>
      <c r="B454" s="215" t="s">
        <v>485</v>
      </c>
      <c r="C454" s="229">
        <v>286.85000000000002</v>
      </c>
      <c r="D454" s="230">
        <v>287.13333333333333</v>
      </c>
      <c r="E454" s="230">
        <v>283.36666666666667</v>
      </c>
      <c r="F454" s="230">
        <v>279.88333333333333</v>
      </c>
      <c r="G454" s="230">
        <v>276.11666666666667</v>
      </c>
      <c r="H454" s="230">
        <v>290.61666666666667</v>
      </c>
      <c r="I454" s="230">
        <v>294.38333333333333</v>
      </c>
      <c r="J454" s="230">
        <v>297.86666666666667</v>
      </c>
      <c r="K454" s="229">
        <v>290.89999999999998</v>
      </c>
      <c r="L454" s="229">
        <v>283.64999999999998</v>
      </c>
      <c r="M454" s="229">
        <v>38.906149999999997</v>
      </c>
      <c r="N454" s="1"/>
      <c r="O454" s="1"/>
    </row>
    <row r="455" spans="1:15" ht="12.75" customHeight="1">
      <c r="A455" s="30">
        <v>445</v>
      </c>
      <c r="B455" s="215" t="s">
        <v>193</v>
      </c>
      <c r="C455" s="229">
        <v>546.25</v>
      </c>
      <c r="D455" s="230">
        <v>544.31666666666661</v>
      </c>
      <c r="E455" s="230">
        <v>539.83333333333326</v>
      </c>
      <c r="F455" s="230">
        <v>533.41666666666663</v>
      </c>
      <c r="G455" s="230">
        <v>528.93333333333328</v>
      </c>
      <c r="H455" s="230">
        <v>550.73333333333323</v>
      </c>
      <c r="I455" s="230">
        <v>555.21666666666658</v>
      </c>
      <c r="J455" s="230">
        <v>561.63333333333321</v>
      </c>
      <c r="K455" s="229">
        <v>548.79999999999995</v>
      </c>
      <c r="L455" s="229">
        <v>537.9</v>
      </c>
      <c r="M455" s="229">
        <v>150.08324999999999</v>
      </c>
      <c r="N455" s="1"/>
      <c r="O455" s="1"/>
    </row>
    <row r="456" spans="1:15" ht="12.75" customHeight="1">
      <c r="A456" s="30">
        <v>446</v>
      </c>
      <c r="B456" s="215" t="s">
        <v>194</v>
      </c>
      <c r="C456" s="229">
        <v>219.05</v>
      </c>
      <c r="D456" s="230">
        <v>218.20000000000002</v>
      </c>
      <c r="E456" s="230">
        <v>217.00000000000003</v>
      </c>
      <c r="F456" s="230">
        <v>214.95000000000002</v>
      </c>
      <c r="G456" s="230">
        <v>213.75000000000003</v>
      </c>
      <c r="H456" s="230">
        <v>220.25000000000003</v>
      </c>
      <c r="I456" s="230">
        <v>221.45000000000002</v>
      </c>
      <c r="J456" s="230">
        <v>223.50000000000003</v>
      </c>
      <c r="K456" s="229">
        <v>219.4</v>
      </c>
      <c r="L456" s="229">
        <v>216.15</v>
      </c>
      <c r="M456" s="229">
        <v>86.8887</v>
      </c>
      <c r="N456" s="1"/>
      <c r="O456" s="1"/>
    </row>
    <row r="457" spans="1:15" ht="12.75" customHeight="1">
      <c r="A457" s="30">
        <v>447</v>
      </c>
      <c r="B457" s="215" t="s">
        <v>195</v>
      </c>
      <c r="C457" s="229">
        <v>109.4</v>
      </c>
      <c r="D457" s="230">
        <v>109.03333333333335</v>
      </c>
      <c r="E457" s="230">
        <v>108.16666666666669</v>
      </c>
      <c r="F457" s="230">
        <v>106.93333333333334</v>
      </c>
      <c r="G457" s="230">
        <v>106.06666666666668</v>
      </c>
      <c r="H457" s="230">
        <v>110.26666666666669</v>
      </c>
      <c r="I457" s="230">
        <v>111.13333333333334</v>
      </c>
      <c r="J457" s="230">
        <v>112.3666666666667</v>
      </c>
      <c r="K457" s="229">
        <v>109.9</v>
      </c>
      <c r="L457" s="229">
        <v>107.8</v>
      </c>
      <c r="M457" s="229">
        <v>396.42538999999999</v>
      </c>
      <c r="N457" s="1"/>
      <c r="O457" s="1"/>
    </row>
    <row r="458" spans="1:15" ht="12.75" customHeight="1">
      <c r="A458" s="30">
        <v>448</v>
      </c>
      <c r="B458" s="215" t="s">
        <v>784</v>
      </c>
      <c r="C458" s="229">
        <v>64.400000000000006</v>
      </c>
      <c r="D458" s="230">
        <v>65.116666666666674</v>
      </c>
      <c r="E458" s="230">
        <v>63.533333333333346</v>
      </c>
      <c r="F458" s="230">
        <v>62.666666666666671</v>
      </c>
      <c r="G458" s="230">
        <v>61.083333333333343</v>
      </c>
      <c r="H458" s="230">
        <v>65.983333333333348</v>
      </c>
      <c r="I458" s="230">
        <v>67.566666666666663</v>
      </c>
      <c r="J458" s="230">
        <v>68.433333333333351</v>
      </c>
      <c r="K458" s="229">
        <v>66.7</v>
      </c>
      <c r="L458" s="229">
        <v>64.25</v>
      </c>
      <c r="M458" s="229">
        <v>23.144929999999999</v>
      </c>
      <c r="N458" s="1"/>
      <c r="O458" s="1"/>
    </row>
    <row r="459" spans="1:15" ht="12.75" customHeight="1">
      <c r="A459" s="30">
        <v>449</v>
      </c>
      <c r="B459" s="215" t="s">
        <v>486</v>
      </c>
      <c r="C459" s="229">
        <v>2198.6</v>
      </c>
      <c r="D459" s="230">
        <v>2199.3333333333335</v>
      </c>
      <c r="E459" s="230">
        <v>2184.2666666666669</v>
      </c>
      <c r="F459" s="230">
        <v>2169.9333333333334</v>
      </c>
      <c r="G459" s="230">
        <v>2154.8666666666668</v>
      </c>
      <c r="H459" s="230">
        <v>2213.666666666667</v>
      </c>
      <c r="I459" s="230">
        <v>2228.7333333333336</v>
      </c>
      <c r="J459" s="230">
        <v>2243.0666666666671</v>
      </c>
      <c r="K459" s="229">
        <v>2214.4</v>
      </c>
      <c r="L459" s="229">
        <v>2185</v>
      </c>
      <c r="M459" s="229">
        <v>0.17441999999999999</v>
      </c>
      <c r="N459" s="1"/>
      <c r="O459" s="1"/>
    </row>
    <row r="460" spans="1:15" ht="12.75" customHeight="1">
      <c r="A460" s="30">
        <v>450</v>
      </c>
      <c r="B460" s="215" t="s">
        <v>197</v>
      </c>
      <c r="C460" s="229">
        <v>1109.3499999999999</v>
      </c>
      <c r="D460" s="230">
        <v>1117.1333333333332</v>
      </c>
      <c r="E460" s="230">
        <v>1099.7166666666665</v>
      </c>
      <c r="F460" s="230">
        <v>1090.0833333333333</v>
      </c>
      <c r="G460" s="230">
        <v>1072.6666666666665</v>
      </c>
      <c r="H460" s="230">
        <v>1126.7666666666664</v>
      </c>
      <c r="I460" s="230">
        <v>1144.1833333333334</v>
      </c>
      <c r="J460" s="230">
        <v>1153.8166666666664</v>
      </c>
      <c r="K460" s="229">
        <v>1134.55</v>
      </c>
      <c r="L460" s="229">
        <v>1107.5</v>
      </c>
      <c r="M460" s="229">
        <v>17.545210000000001</v>
      </c>
      <c r="N460" s="1"/>
      <c r="O460" s="1"/>
    </row>
    <row r="461" spans="1:15" ht="12.75" customHeight="1">
      <c r="A461" s="30">
        <v>451</v>
      </c>
      <c r="B461" s="215" t="s">
        <v>857</v>
      </c>
      <c r="C461" s="229">
        <v>692.85</v>
      </c>
      <c r="D461" s="230">
        <v>696.11666666666667</v>
      </c>
      <c r="E461" s="230">
        <v>687.08333333333337</v>
      </c>
      <c r="F461" s="230">
        <v>681.31666666666672</v>
      </c>
      <c r="G461" s="230">
        <v>672.28333333333342</v>
      </c>
      <c r="H461" s="230">
        <v>701.88333333333333</v>
      </c>
      <c r="I461" s="230">
        <v>710.91666666666663</v>
      </c>
      <c r="J461" s="230">
        <v>716.68333333333328</v>
      </c>
      <c r="K461" s="229">
        <v>705.15</v>
      </c>
      <c r="L461" s="229">
        <v>690.35</v>
      </c>
      <c r="M461" s="229">
        <v>2.3808400000000001</v>
      </c>
      <c r="N461" s="1"/>
      <c r="O461" s="1"/>
    </row>
    <row r="462" spans="1:15" ht="12.75" customHeight="1">
      <c r="A462" s="30">
        <v>452</v>
      </c>
      <c r="B462" s="215" t="s">
        <v>487</v>
      </c>
      <c r="C462" s="229">
        <v>117.85</v>
      </c>
      <c r="D462" s="230">
        <v>118.39999999999999</v>
      </c>
      <c r="E462" s="230">
        <v>116.94999999999999</v>
      </c>
      <c r="F462" s="230">
        <v>116.05</v>
      </c>
      <c r="G462" s="230">
        <v>114.6</v>
      </c>
      <c r="H462" s="230">
        <v>119.29999999999998</v>
      </c>
      <c r="I462" s="230">
        <v>120.75</v>
      </c>
      <c r="J462" s="230">
        <v>121.64999999999998</v>
      </c>
      <c r="K462" s="229">
        <v>119.85</v>
      </c>
      <c r="L462" s="229">
        <v>117.5</v>
      </c>
      <c r="M462" s="229">
        <v>3.7656999999999998</v>
      </c>
      <c r="N462" s="1"/>
      <c r="O462" s="1"/>
    </row>
    <row r="463" spans="1:15" ht="12.75" customHeight="1">
      <c r="A463" s="30">
        <v>453</v>
      </c>
      <c r="B463" s="215" t="s">
        <v>179</v>
      </c>
      <c r="C463" s="229">
        <v>911.75</v>
      </c>
      <c r="D463" s="230">
        <v>913.61666666666667</v>
      </c>
      <c r="E463" s="230">
        <v>905.2833333333333</v>
      </c>
      <c r="F463" s="230">
        <v>898.81666666666661</v>
      </c>
      <c r="G463" s="230">
        <v>890.48333333333323</v>
      </c>
      <c r="H463" s="230">
        <v>920.08333333333337</v>
      </c>
      <c r="I463" s="230">
        <v>928.41666666666663</v>
      </c>
      <c r="J463" s="230">
        <v>934.88333333333344</v>
      </c>
      <c r="K463" s="229">
        <v>921.95</v>
      </c>
      <c r="L463" s="229">
        <v>907.15</v>
      </c>
      <c r="M463" s="229">
        <v>1.50261</v>
      </c>
      <c r="N463" s="1"/>
      <c r="O463" s="1"/>
    </row>
    <row r="464" spans="1:15" ht="12.75" customHeight="1">
      <c r="A464" s="30">
        <v>454</v>
      </c>
      <c r="B464" s="215" t="s">
        <v>488</v>
      </c>
      <c r="C464" s="229">
        <v>2378.9</v>
      </c>
      <c r="D464" s="230">
        <v>2379.6</v>
      </c>
      <c r="E464" s="230">
        <v>2361.5499999999997</v>
      </c>
      <c r="F464" s="230">
        <v>2344.1999999999998</v>
      </c>
      <c r="G464" s="230">
        <v>2326.1499999999996</v>
      </c>
      <c r="H464" s="230">
        <v>2396.9499999999998</v>
      </c>
      <c r="I464" s="230">
        <v>2415</v>
      </c>
      <c r="J464" s="230">
        <v>2432.35</v>
      </c>
      <c r="K464" s="229">
        <v>2397.65</v>
      </c>
      <c r="L464" s="229">
        <v>2362.25</v>
      </c>
      <c r="M464" s="229">
        <v>0.16572000000000001</v>
      </c>
      <c r="N464" s="1"/>
      <c r="O464" s="1"/>
    </row>
    <row r="465" spans="1:15" ht="12.75" customHeight="1">
      <c r="A465" s="30">
        <v>455</v>
      </c>
      <c r="B465" s="215" t="s">
        <v>489</v>
      </c>
      <c r="C465" s="229">
        <v>479.35</v>
      </c>
      <c r="D465" s="230">
        <v>480.7166666666667</v>
      </c>
      <c r="E465" s="230">
        <v>472.38333333333338</v>
      </c>
      <c r="F465" s="230">
        <v>465.41666666666669</v>
      </c>
      <c r="G465" s="230">
        <v>457.08333333333337</v>
      </c>
      <c r="H465" s="230">
        <v>487.68333333333339</v>
      </c>
      <c r="I465" s="230">
        <v>496.01666666666665</v>
      </c>
      <c r="J465" s="230">
        <v>502.98333333333341</v>
      </c>
      <c r="K465" s="229">
        <v>489.05</v>
      </c>
      <c r="L465" s="229">
        <v>473.75</v>
      </c>
      <c r="M465" s="229">
        <v>1.5150699999999999</v>
      </c>
      <c r="N465" s="1"/>
      <c r="O465" s="1"/>
    </row>
    <row r="466" spans="1:15" ht="12.75" customHeight="1">
      <c r="A466" s="30">
        <v>456</v>
      </c>
      <c r="B466" s="215" t="s">
        <v>490</v>
      </c>
      <c r="C466" s="229">
        <v>3355</v>
      </c>
      <c r="D466" s="230">
        <v>3344.3333333333335</v>
      </c>
      <c r="E466" s="230">
        <v>3310.666666666667</v>
      </c>
      <c r="F466" s="230">
        <v>3266.3333333333335</v>
      </c>
      <c r="G466" s="230">
        <v>3232.666666666667</v>
      </c>
      <c r="H466" s="230">
        <v>3388.666666666667</v>
      </c>
      <c r="I466" s="230">
        <v>3422.3333333333339</v>
      </c>
      <c r="J466" s="230">
        <v>3466.666666666667</v>
      </c>
      <c r="K466" s="229">
        <v>3378</v>
      </c>
      <c r="L466" s="229">
        <v>3300</v>
      </c>
      <c r="M466" s="229">
        <v>0.19697000000000001</v>
      </c>
      <c r="N466" s="1"/>
      <c r="O466" s="1"/>
    </row>
    <row r="467" spans="1:15" ht="12.75" customHeight="1">
      <c r="A467" s="30">
        <v>457</v>
      </c>
      <c r="B467" s="215" t="s">
        <v>198</v>
      </c>
      <c r="C467" s="229">
        <v>2855.7</v>
      </c>
      <c r="D467" s="230">
        <v>2856.9</v>
      </c>
      <c r="E467" s="230">
        <v>2838.8</v>
      </c>
      <c r="F467" s="230">
        <v>2821.9</v>
      </c>
      <c r="G467" s="230">
        <v>2803.8</v>
      </c>
      <c r="H467" s="230">
        <v>2873.8</v>
      </c>
      <c r="I467" s="230">
        <v>2891.8999999999996</v>
      </c>
      <c r="J467" s="230">
        <v>2908.8</v>
      </c>
      <c r="K467" s="229">
        <v>2875</v>
      </c>
      <c r="L467" s="229">
        <v>2840</v>
      </c>
      <c r="M467" s="229">
        <v>7.2410199999999998</v>
      </c>
      <c r="N467" s="1"/>
      <c r="O467" s="1"/>
    </row>
    <row r="468" spans="1:15" ht="12.75" customHeight="1">
      <c r="A468" s="30">
        <v>458</v>
      </c>
      <c r="B468" s="215" t="s">
        <v>199</v>
      </c>
      <c r="C468" s="229">
        <v>1775.25</v>
      </c>
      <c r="D468" s="230">
        <v>1779.5833333333333</v>
      </c>
      <c r="E468" s="230">
        <v>1765.7666666666664</v>
      </c>
      <c r="F468" s="230">
        <v>1756.2833333333331</v>
      </c>
      <c r="G468" s="230">
        <v>1742.4666666666662</v>
      </c>
      <c r="H468" s="230">
        <v>1789.0666666666666</v>
      </c>
      <c r="I468" s="230">
        <v>1802.8833333333337</v>
      </c>
      <c r="J468" s="230">
        <v>1812.3666666666668</v>
      </c>
      <c r="K468" s="229">
        <v>1793.4</v>
      </c>
      <c r="L468" s="229">
        <v>1770.1</v>
      </c>
      <c r="M468" s="229">
        <v>2.0826799999999999</v>
      </c>
      <c r="N468" s="1"/>
      <c r="O468" s="1"/>
    </row>
    <row r="469" spans="1:15" ht="12.75" customHeight="1">
      <c r="A469" s="30">
        <v>459</v>
      </c>
      <c r="B469" s="215" t="s">
        <v>200</v>
      </c>
      <c r="C469" s="229">
        <v>588.54999999999995</v>
      </c>
      <c r="D469" s="230">
        <v>581.5</v>
      </c>
      <c r="E469" s="230">
        <v>571.04999999999995</v>
      </c>
      <c r="F469" s="230">
        <v>553.54999999999995</v>
      </c>
      <c r="G469" s="230">
        <v>543.09999999999991</v>
      </c>
      <c r="H469" s="230">
        <v>599</v>
      </c>
      <c r="I469" s="230">
        <v>609.45000000000005</v>
      </c>
      <c r="J469" s="230">
        <v>626.95000000000005</v>
      </c>
      <c r="K469" s="229">
        <v>591.95000000000005</v>
      </c>
      <c r="L469" s="229">
        <v>564</v>
      </c>
      <c r="M469" s="229">
        <v>11.14451</v>
      </c>
      <c r="N469" s="1"/>
      <c r="O469" s="1"/>
    </row>
    <row r="470" spans="1:15" ht="12.75" customHeight="1">
      <c r="A470" s="30">
        <v>460</v>
      </c>
      <c r="B470" s="215" t="s">
        <v>614</v>
      </c>
      <c r="C470" s="229">
        <v>699</v>
      </c>
      <c r="D470" s="230">
        <v>701.33333333333337</v>
      </c>
      <c r="E470" s="230">
        <v>690.66666666666674</v>
      </c>
      <c r="F470" s="230">
        <v>682.33333333333337</v>
      </c>
      <c r="G470" s="230">
        <v>671.66666666666674</v>
      </c>
      <c r="H470" s="230">
        <v>709.66666666666674</v>
      </c>
      <c r="I470" s="230">
        <v>720.33333333333348</v>
      </c>
      <c r="J470" s="230">
        <v>728.66666666666674</v>
      </c>
      <c r="K470" s="229">
        <v>712</v>
      </c>
      <c r="L470" s="229">
        <v>693</v>
      </c>
      <c r="M470" s="229">
        <v>0.30808000000000002</v>
      </c>
      <c r="N470" s="1"/>
      <c r="O470" s="1"/>
    </row>
    <row r="471" spans="1:15" ht="12.75" customHeight="1">
      <c r="A471" s="30">
        <v>461</v>
      </c>
      <c r="B471" s="215" t="s">
        <v>201</v>
      </c>
      <c r="C471" s="229">
        <v>1599.05</v>
      </c>
      <c r="D471" s="230">
        <v>1598.8833333333332</v>
      </c>
      <c r="E471" s="230">
        <v>1587.7666666666664</v>
      </c>
      <c r="F471" s="230">
        <v>1576.4833333333331</v>
      </c>
      <c r="G471" s="230">
        <v>1565.3666666666663</v>
      </c>
      <c r="H471" s="230">
        <v>1610.1666666666665</v>
      </c>
      <c r="I471" s="230">
        <v>1621.2833333333333</v>
      </c>
      <c r="J471" s="230">
        <v>1632.5666666666666</v>
      </c>
      <c r="K471" s="229">
        <v>1610</v>
      </c>
      <c r="L471" s="229">
        <v>1587.6</v>
      </c>
      <c r="M471" s="229">
        <v>2.3102399999999998</v>
      </c>
      <c r="N471" s="1"/>
      <c r="O471" s="1"/>
    </row>
    <row r="472" spans="1:15" ht="12.75" customHeight="1">
      <c r="A472" s="30">
        <v>462</v>
      </c>
      <c r="B472" s="215" t="s">
        <v>491</v>
      </c>
      <c r="C472" s="229">
        <v>34</v>
      </c>
      <c r="D472" s="230">
        <v>33.666666666666664</v>
      </c>
      <c r="E472" s="230">
        <v>32.833333333333329</v>
      </c>
      <c r="F472" s="230">
        <v>31.666666666666664</v>
      </c>
      <c r="G472" s="230">
        <v>30.833333333333329</v>
      </c>
      <c r="H472" s="230">
        <v>34.833333333333329</v>
      </c>
      <c r="I472" s="230">
        <v>35.666666666666657</v>
      </c>
      <c r="J472" s="230">
        <v>36.833333333333329</v>
      </c>
      <c r="K472" s="229">
        <v>34.5</v>
      </c>
      <c r="L472" s="229">
        <v>32.5</v>
      </c>
      <c r="M472" s="229">
        <v>305.26979</v>
      </c>
      <c r="N472" s="1"/>
      <c r="O472" s="1"/>
    </row>
    <row r="473" spans="1:15" ht="12.75" customHeight="1">
      <c r="A473" s="30">
        <v>463</v>
      </c>
      <c r="B473" s="215" t="s">
        <v>828</v>
      </c>
      <c r="C473" s="229">
        <v>277.85000000000002</v>
      </c>
      <c r="D473" s="230">
        <v>277.61666666666667</v>
      </c>
      <c r="E473" s="230">
        <v>275.73333333333335</v>
      </c>
      <c r="F473" s="230">
        <v>273.61666666666667</v>
      </c>
      <c r="G473" s="230">
        <v>271.73333333333335</v>
      </c>
      <c r="H473" s="230">
        <v>279.73333333333335</v>
      </c>
      <c r="I473" s="230">
        <v>281.61666666666667</v>
      </c>
      <c r="J473" s="230">
        <v>283.73333333333335</v>
      </c>
      <c r="K473" s="229">
        <v>279.5</v>
      </c>
      <c r="L473" s="229">
        <v>275.5</v>
      </c>
      <c r="M473" s="229">
        <v>4.2250699999999997</v>
      </c>
      <c r="N473" s="1"/>
      <c r="O473" s="1"/>
    </row>
    <row r="474" spans="1:15" ht="12.75" customHeight="1">
      <c r="A474" s="30">
        <v>464</v>
      </c>
      <c r="B474" s="215" t="s">
        <v>492</v>
      </c>
      <c r="C474" s="229">
        <v>385.2</v>
      </c>
      <c r="D474" s="230">
        <v>387.3</v>
      </c>
      <c r="E474" s="230">
        <v>380.05</v>
      </c>
      <c r="F474" s="230">
        <v>374.9</v>
      </c>
      <c r="G474" s="230">
        <v>367.65</v>
      </c>
      <c r="H474" s="230">
        <v>392.45000000000005</v>
      </c>
      <c r="I474" s="230">
        <v>399.70000000000005</v>
      </c>
      <c r="J474" s="230">
        <v>404.85000000000008</v>
      </c>
      <c r="K474" s="229">
        <v>394.55</v>
      </c>
      <c r="L474" s="229">
        <v>382.15</v>
      </c>
      <c r="M474" s="229">
        <v>4.7096999999999998</v>
      </c>
      <c r="N474" s="1"/>
      <c r="O474" s="1"/>
    </row>
    <row r="475" spans="1:15" ht="12.75" customHeight="1">
      <c r="A475" s="30">
        <v>465</v>
      </c>
      <c r="B475" s="215" t="s">
        <v>493</v>
      </c>
      <c r="C475" s="229">
        <v>2891.35</v>
      </c>
      <c r="D475" s="230">
        <v>2898.75</v>
      </c>
      <c r="E475" s="230">
        <v>2869.15</v>
      </c>
      <c r="F475" s="230">
        <v>2846.9500000000003</v>
      </c>
      <c r="G475" s="230">
        <v>2817.3500000000004</v>
      </c>
      <c r="H475" s="230">
        <v>2920.95</v>
      </c>
      <c r="I475" s="230">
        <v>2950.55</v>
      </c>
      <c r="J475" s="230">
        <v>2972.7499999999995</v>
      </c>
      <c r="K475" s="229">
        <v>2928.35</v>
      </c>
      <c r="L475" s="229">
        <v>2876.55</v>
      </c>
      <c r="M475" s="229">
        <v>1.44801</v>
      </c>
      <c r="N475" s="1"/>
      <c r="O475" s="1"/>
    </row>
    <row r="476" spans="1:15" ht="12.75" customHeight="1">
      <c r="A476" s="30">
        <v>466</v>
      </c>
      <c r="B476" s="215" t="s">
        <v>871</v>
      </c>
      <c r="C476" s="229">
        <v>27.2</v>
      </c>
      <c r="D476" s="230">
        <v>27.316666666666666</v>
      </c>
      <c r="E476" s="230">
        <v>26.883333333333333</v>
      </c>
      <c r="F476" s="230">
        <v>26.566666666666666</v>
      </c>
      <c r="G476" s="230">
        <v>26.133333333333333</v>
      </c>
      <c r="H476" s="230">
        <v>27.633333333333333</v>
      </c>
      <c r="I476" s="230">
        <v>28.066666666666663</v>
      </c>
      <c r="J476" s="230">
        <v>28.383333333333333</v>
      </c>
      <c r="K476" s="229">
        <v>27.75</v>
      </c>
      <c r="L476" s="229">
        <v>27</v>
      </c>
      <c r="M476" s="229">
        <v>45.379159999999999</v>
      </c>
      <c r="N476" s="1"/>
      <c r="O476" s="1"/>
    </row>
    <row r="477" spans="1:15" ht="12.75" customHeight="1">
      <c r="A477" s="30">
        <v>467</v>
      </c>
      <c r="B477" s="215" t="s">
        <v>494</v>
      </c>
      <c r="C477" s="229">
        <v>405.95</v>
      </c>
      <c r="D477" s="230">
        <v>409.5333333333333</v>
      </c>
      <c r="E477" s="230">
        <v>401.51666666666659</v>
      </c>
      <c r="F477" s="230">
        <v>397.08333333333331</v>
      </c>
      <c r="G477" s="230">
        <v>389.06666666666661</v>
      </c>
      <c r="H477" s="230">
        <v>413.96666666666658</v>
      </c>
      <c r="I477" s="230">
        <v>421.98333333333323</v>
      </c>
      <c r="J477" s="230">
        <v>426.41666666666657</v>
      </c>
      <c r="K477" s="229">
        <v>417.55</v>
      </c>
      <c r="L477" s="229">
        <v>405.1</v>
      </c>
      <c r="M477" s="229">
        <v>1.35389</v>
      </c>
      <c r="N477" s="1"/>
      <c r="O477" s="1"/>
    </row>
    <row r="478" spans="1:15" ht="12.75" customHeight="1">
      <c r="A478" s="30">
        <v>468</v>
      </c>
      <c r="B478" s="215" t="s">
        <v>858</v>
      </c>
      <c r="C478" s="229">
        <v>555.9</v>
      </c>
      <c r="D478" s="230">
        <v>562.9666666666667</v>
      </c>
      <c r="E478" s="230">
        <v>547.03333333333342</v>
      </c>
      <c r="F478" s="230">
        <v>538.16666666666674</v>
      </c>
      <c r="G478" s="230">
        <v>522.23333333333346</v>
      </c>
      <c r="H478" s="230">
        <v>571.83333333333337</v>
      </c>
      <c r="I478" s="230">
        <v>587.76666666666677</v>
      </c>
      <c r="J478" s="230">
        <v>596.63333333333333</v>
      </c>
      <c r="K478" s="229">
        <v>578.9</v>
      </c>
      <c r="L478" s="229">
        <v>554.1</v>
      </c>
      <c r="M478" s="229">
        <v>4.7252299999999998</v>
      </c>
      <c r="N478" s="1"/>
      <c r="O478" s="1"/>
    </row>
    <row r="479" spans="1:15" ht="12.75" customHeight="1">
      <c r="A479" s="30">
        <v>469</v>
      </c>
      <c r="B479" s="215" t="s">
        <v>205</v>
      </c>
      <c r="C479" s="229">
        <v>690</v>
      </c>
      <c r="D479" s="230">
        <v>688.7166666666667</v>
      </c>
      <c r="E479" s="230">
        <v>685.93333333333339</v>
      </c>
      <c r="F479" s="230">
        <v>681.86666666666667</v>
      </c>
      <c r="G479" s="230">
        <v>679.08333333333337</v>
      </c>
      <c r="H479" s="230">
        <v>692.78333333333342</v>
      </c>
      <c r="I479" s="230">
        <v>695.56666666666672</v>
      </c>
      <c r="J479" s="230">
        <v>699.63333333333344</v>
      </c>
      <c r="K479" s="229">
        <v>691.5</v>
      </c>
      <c r="L479" s="229">
        <v>684.65</v>
      </c>
      <c r="M479" s="229">
        <v>12.27013</v>
      </c>
      <c r="N479" s="1"/>
      <c r="O479" s="1"/>
    </row>
    <row r="480" spans="1:15" ht="12.75" customHeight="1">
      <c r="A480" s="30">
        <v>470</v>
      </c>
      <c r="B480" s="215" t="s">
        <v>495</v>
      </c>
      <c r="C480" s="229">
        <v>706</v>
      </c>
      <c r="D480" s="230">
        <v>707.56666666666661</v>
      </c>
      <c r="E480" s="230">
        <v>698.68333333333317</v>
      </c>
      <c r="F480" s="230">
        <v>691.36666666666656</v>
      </c>
      <c r="G480" s="230">
        <v>682.48333333333312</v>
      </c>
      <c r="H480" s="230">
        <v>714.88333333333321</v>
      </c>
      <c r="I480" s="230">
        <v>723.76666666666665</v>
      </c>
      <c r="J480" s="230">
        <v>731.08333333333326</v>
      </c>
      <c r="K480" s="229">
        <v>716.45</v>
      </c>
      <c r="L480" s="229">
        <v>700.25</v>
      </c>
      <c r="M480" s="229">
        <v>1.0981799999999999</v>
      </c>
      <c r="N480" s="1"/>
      <c r="O480" s="1"/>
    </row>
    <row r="481" spans="1:15" ht="12.75" customHeight="1">
      <c r="A481" s="30">
        <v>471</v>
      </c>
      <c r="B481" s="215" t="s">
        <v>204</v>
      </c>
      <c r="C481" s="229">
        <v>7882</v>
      </c>
      <c r="D481" s="230">
        <v>7890.666666666667</v>
      </c>
      <c r="E481" s="230">
        <v>7856.3333333333339</v>
      </c>
      <c r="F481" s="230">
        <v>7830.666666666667</v>
      </c>
      <c r="G481" s="230">
        <v>7796.3333333333339</v>
      </c>
      <c r="H481" s="230">
        <v>7916.3333333333339</v>
      </c>
      <c r="I481" s="230">
        <v>7950.6666666666679</v>
      </c>
      <c r="J481" s="230">
        <v>7976.3333333333339</v>
      </c>
      <c r="K481" s="229">
        <v>7925</v>
      </c>
      <c r="L481" s="229">
        <v>7865</v>
      </c>
      <c r="M481" s="229">
        <v>1.86015</v>
      </c>
      <c r="N481" s="1"/>
      <c r="O481" s="1"/>
    </row>
    <row r="482" spans="1:15" ht="12.75" customHeight="1">
      <c r="A482" s="30">
        <v>472</v>
      </c>
      <c r="B482" s="215" t="s">
        <v>273</v>
      </c>
      <c r="C482" s="229">
        <v>72.599999999999994</v>
      </c>
      <c r="D482" s="230">
        <v>72.850000000000009</v>
      </c>
      <c r="E482" s="230">
        <v>72.250000000000014</v>
      </c>
      <c r="F482" s="230">
        <v>71.900000000000006</v>
      </c>
      <c r="G482" s="230">
        <v>71.300000000000011</v>
      </c>
      <c r="H482" s="230">
        <v>73.200000000000017</v>
      </c>
      <c r="I482" s="230">
        <v>73.800000000000011</v>
      </c>
      <c r="J482" s="230">
        <v>74.15000000000002</v>
      </c>
      <c r="K482" s="229">
        <v>73.45</v>
      </c>
      <c r="L482" s="229">
        <v>72.5</v>
      </c>
      <c r="M482" s="229">
        <v>37.632309999999997</v>
      </c>
      <c r="N482" s="1"/>
      <c r="O482" s="1"/>
    </row>
    <row r="483" spans="1:15" ht="12.75" customHeight="1">
      <c r="A483" s="30">
        <v>473</v>
      </c>
      <c r="B483" s="215" t="s">
        <v>203</v>
      </c>
      <c r="C483" s="229">
        <v>1448.7</v>
      </c>
      <c r="D483" s="230">
        <v>1449.55</v>
      </c>
      <c r="E483" s="230">
        <v>1444.1499999999999</v>
      </c>
      <c r="F483" s="230">
        <v>1439.6</v>
      </c>
      <c r="G483" s="230">
        <v>1434.1999999999998</v>
      </c>
      <c r="H483" s="230">
        <v>1454.1</v>
      </c>
      <c r="I483" s="230">
        <v>1459.5</v>
      </c>
      <c r="J483" s="230">
        <v>1464.05</v>
      </c>
      <c r="K483" s="229">
        <v>1454.95</v>
      </c>
      <c r="L483" s="229">
        <v>1445</v>
      </c>
      <c r="M483" s="229">
        <v>1.7298899999999999</v>
      </c>
      <c r="N483" s="1"/>
      <c r="O483" s="1"/>
    </row>
    <row r="484" spans="1:15" ht="12.75" customHeight="1">
      <c r="A484" s="30">
        <v>474</v>
      </c>
      <c r="B484" s="238" t="s">
        <v>153</v>
      </c>
      <c r="C484" s="239">
        <v>876.15</v>
      </c>
      <c r="D484" s="239">
        <v>874.88333333333333</v>
      </c>
      <c r="E484" s="239">
        <v>867.76666666666665</v>
      </c>
      <c r="F484" s="239">
        <v>859.38333333333333</v>
      </c>
      <c r="G484" s="239">
        <v>852.26666666666665</v>
      </c>
      <c r="H484" s="239">
        <v>883.26666666666665</v>
      </c>
      <c r="I484" s="239">
        <v>890.38333333333321</v>
      </c>
      <c r="J484" s="238">
        <v>898.76666666666665</v>
      </c>
      <c r="K484" s="238">
        <v>882</v>
      </c>
      <c r="L484" s="238">
        <v>866.5</v>
      </c>
      <c r="M484" s="215">
        <v>4.3956</v>
      </c>
      <c r="N484" s="1"/>
      <c r="O484" s="1"/>
    </row>
    <row r="485" spans="1:15" ht="12.75" customHeight="1">
      <c r="A485" s="30">
        <v>475</v>
      </c>
      <c r="B485" s="238" t="s">
        <v>274</v>
      </c>
      <c r="C485" s="239">
        <v>253.15</v>
      </c>
      <c r="D485" s="239">
        <v>253.03333333333333</v>
      </c>
      <c r="E485" s="239">
        <v>251.36666666666667</v>
      </c>
      <c r="F485" s="239">
        <v>249.58333333333334</v>
      </c>
      <c r="G485" s="239">
        <v>247.91666666666669</v>
      </c>
      <c r="H485" s="239">
        <v>254.81666666666666</v>
      </c>
      <c r="I485" s="239">
        <v>256.48333333333335</v>
      </c>
      <c r="J485" s="238">
        <v>258.26666666666665</v>
      </c>
      <c r="K485" s="238">
        <v>254.7</v>
      </c>
      <c r="L485" s="238">
        <v>251.25</v>
      </c>
      <c r="M485" s="215">
        <v>1.3806099999999999</v>
      </c>
      <c r="N485" s="1"/>
      <c r="O485" s="1"/>
    </row>
    <row r="486" spans="1:15" ht="12.75" customHeight="1">
      <c r="A486" s="30">
        <v>476</v>
      </c>
      <c r="B486" s="238" t="s">
        <v>496</v>
      </c>
      <c r="C486" s="229">
        <v>2030.15</v>
      </c>
      <c r="D486" s="230">
        <v>2032.1333333333332</v>
      </c>
      <c r="E486" s="230">
        <v>2023.0166666666664</v>
      </c>
      <c r="F486" s="230">
        <v>2015.8833333333332</v>
      </c>
      <c r="G486" s="230">
        <v>2006.7666666666664</v>
      </c>
      <c r="H486" s="230">
        <v>2039.2666666666664</v>
      </c>
      <c r="I486" s="230">
        <v>2048.3833333333332</v>
      </c>
      <c r="J486" s="230">
        <v>2055.5166666666664</v>
      </c>
      <c r="K486" s="229">
        <v>2041.25</v>
      </c>
      <c r="L486" s="229">
        <v>2025</v>
      </c>
      <c r="M486" s="229">
        <v>0.77861000000000002</v>
      </c>
      <c r="N486" s="1"/>
      <c r="O486" s="1"/>
    </row>
    <row r="487" spans="1:15" ht="12.75" customHeight="1">
      <c r="A487" s="30">
        <v>477</v>
      </c>
      <c r="B487" s="238" t="s">
        <v>497</v>
      </c>
      <c r="C487" s="239">
        <v>610.25</v>
      </c>
      <c r="D487" s="239">
        <v>610.83333333333337</v>
      </c>
      <c r="E487" s="239">
        <v>606.91666666666674</v>
      </c>
      <c r="F487" s="239">
        <v>603.58333333333337</v>
      </c>
      <c r="G487" s="239">
        <v>599.66666666666674</v>
      </c>
      <c r="H487" s="239">
        <v>614.16666666666674</v>
      </c>
      <c r="I487" s="239">
        <v>618.08333333333348</v>
      </c>
      <c r="J487" s="238">
        <v>621.41666666666674</v>
      </c>
      <c r="K487" s="238">
        <v>614.75</v>
      </c>
      <c r="L487" s="238">
        <v>607.5</v>
      </c>
      <c r="M487" s="215">
        <v>2.6737299999999999</v>
      </c>
      <c r="N487" s="1"/>
      <c r="O487" s="1"/>
    </row>
    <row r="488" spans="1:15" ht="12.75" customHeight="1">
      <c r="A488" s="30">
        <v>478</v>
      </c>
      <c r="B488" s="238" t="s">
        <v>498</v>
      </c>
      <c r="C488" s="229">
        <v>301.7</v>
      </c>
      <c r="D488" s="230">
        <v>301.98333333333335</v>
      </c>
      <c r="E488" s="230">
        <v>299.26666666666671</v>
      </c>
      <c r="F488" s="230">
        <v>296.83333333333337</v>
      </c>
      <c r="G488" s="230">
        <v>294.11666666666673</v>
      </c>
      <c r="H488" s="230">
        <v>304.41666666666669</v>
      </c>
      <c r="I488" s="230">
        <v>307.13333333333338</v>
      </c>
      <c r="J488" s="230">
        <v>309.56666666666666</v>
      </c>
      <c r="K488" s="229">
        <v>304.7</v>
      </c>
      <c r="L488" s="229">
        <v>299.55</v>
      </c>
      <c r="M488" s="229">
        <v>1.00553</v>
      </c>
      <c r="N488" s="1"/>
      <c r="O488" s="1"/>
    </row>
    <row r="489" spans="1:15" ht="12.75" customHeight="1">
      <c r="A489" s="30">
        <v>479</v>
      </c>
      <c r="B489" s="238" t="s">
        <v>499</v>
      </c>
      <c r="C489" s="239">
        <v>358.7</v>
      </c>
      <c r="D489" s="239">
        <v>353.13333333333338</v>
      </c>
      <c r="E489" s="230">
        <v>345.56666666666678</v>
      </c>
      <c r="F489" s="230">
        <v>332.43333333333339</v>
      </c>
      <c r="G489" s="230">
        <v>324.86666666666679</v>
      </c>
      <c r="H489" s="230">
        <v>366.26666666666677</v>
      </c>
      <c r="I489" s="230">
        <v>373.83333333333337</v>
      </c>
      <c r="J489" s="230">
        <v>386.96666666666675</v>
      </c>
      <c r="K489" s="229">
        <v>360.7</v>
      </c>
      <c r="L489" s="229">
        <v>340</v>
      </c>
      <c r="M489" s="229">
        <v>7.9732399999999997</v>
      </c>
      <c r="N489" s="1"/>
      <c r="O489" s="1"/>
    </row>
    <row r="490" spans="1:15" ht="12.75" customHeight="1">
      <c r="A490" s="30">
        <v>480</v>
      </c>
      <c r="B490" s="238" t="s">
        <v>500</v>
      </c>
      <c r="C490" s="229">
        <v>307.14999999999998</v>
      </c>
      <c r="D490" s="230">
        <v>307.21666666666664</v>
      </c>
      <c r="E490" s="230">
        <v>305.0333333333333</v>
      </c>
      <c r="F490" s="230">
        <v>302.91666666666669</v>
      </c>
      <c r="G490" s="230">
        <v>300.73333333333335</v>
      </c>
      <c r="H490" s="230">
        <v>309.33333333333326</v>
      </c>
      <c r="I490" s="230">
        <v>311.51666666666654</v>
      </c>
      <c r="J490" s="230">
        <v>313.63333333333321</v>
      </c>
      <c r="K490" s="229">
        <v>309.39999999999998</v>
      </c>
      <c r="L490" s="229">
        <v>305.10000000000002</v>
      </c>
      <c r="M490" s="229">
        <v>0.78025999999999995</v>
      </c>
      <c r="N490" s="1"/>
      <c r="O490" s="1"/>
    </row>
    <row r="491" spans="1:15" ht="12.75" customHeight="1">
      <c r="A491" s="30">
        <v>481</v>
      </c>
      <c r="B491" s="238" t="s">
        <v>275</v>
      </c>
      <c r="C491" s="239">
        <v>1705.1</v>
      </c>
      <c r="D491" s="239">
        <v>1702.1666666666667</v>
      </c>
      <c r="E491" s="230">
        <v>1691.3333333333335</v>
      </c>
      <c r="F491" s="230">
        <v>1677.5666666666668</v>
      </c>
      <c r="G491" s="230">
        <v>1666.7333333333336</v>
      </c>
      <c r="H491" s="230">
        <v>1715.9333333333334</v>
      </c>
      <c r="I491" s="230">
        <v>1726.7666666666669</v>
      </c>
      <c r="J491" s="230">
        <v>1740.5333333333333</v>
      </c>
      <c r="K491" s="229">
        <v>1713</v>
      </c>
      <c r="L491" s="229">
        <v>1688.4</v>
      </c>
      <c r="M491" s="229">
        <v>6.7630800000000004</v>
      </c>
      <c r="N491" s="1"/>
      <c r="O491" s="1"/>
    </row>
    <row r="492" spans="1:15" ht="12.75" customHeight="1">
      <c r="A492" s="30">
        <v>482</v>
      </c>
      <c r="B492" s="215" t="s">
        <v>859</v>
      </c>
      <c r="C492" s="229">
        <v>1284.0999999999999</v>
      </c>
      <c r="D492" s="230">
        <v>1283.0333333333333</v>
      </c>
      <c r="E492" s="230">
        <v>1271.0666666666666</v>
      </c>
      <c r="F492" s="230">
        <v>1258.0333333333333</v>
      </c>
      <c r="G492" s="230">
        <v>1246.0666666666666</v>
      </c>
      <c r="H492" s="230">
        <v>1296.0666666666666</v>
      </c>
      <c r="I492" s="230">
        <v>1308.0333333333333</v>
      </c>
      <c r="J492" s="230">
        <v>1321.0666666666666</v>
      </c>
      <c r="K492" s="229">
        <v>1295</v>
      </c>
      <c r="L492" s="229">
        <v>1270</v>
      </c>
      <c r="M492" s="229">
        <v>1.06786</v>
      </c>
      <c r="N492" s="1"/>
      <c r="O492" s="1"/>
    </row>
    <row r="493" spans="1:15" ht="12.75" customHeight="1">
      <c r="A493" s="30">
        <v>483</v>
      </c>
      <c r="B493" s="215" t="s">
        <v>206</v>
      </c>
      <c r="C493" s="239">
        <v>278.3</v>
      </c>
      <c r="D493" s="239">
        <v>278.2166666666667</v>
      </c>
      <c r="E493" s="230">
        <v>276.38333333333338</v>
      </c>
      <c r="F493" s="230">
        <v>274.4666666666667</v>
      </c>
      <c r="G493" s="230">
        <v>272.63333333333338</v>
      </c>
      <c r="H493" s="230">
        <v>280.13333333333338</v>
      </c>
      <c r="I493" s="230">
        <v>281.96666666666664</v>
      </c>
      <c r="J493" s="230">
        <v>283.88333333333338</v>
      </c>
      <c r="K493" s="229">
        <v>280.05</v>
      </c>
      <c r="L493" s="229">
        <v>276.3</v>
      </c>
      <c r="M493" s="229">
        <v>62.974850000000004</v>
      </c>
      <c r="N493" s="1"/>
      <c r="O493" s="1"/>
    </row>
    <row r="494" spans="1:15" ht="12.75" customHeight="1">
      <c r="A494" s="30">
        <v>484</v>
      </c>
      <c r="B494" s="215" t="s">
        <v>829</v>
      </c>
      <c r="C494" s="229">
        <v>385</v>
      </c>
      <c r="D494" s="230">
        <v>384.93333333333334</v>
      </c>
      <c r="E494" s="230">
        <v>379.36666666666667</v>
      </c>
      <c r="F494" s="230">
        <v>373.73333333333335</v>
      </c>
      <c r="G494" s="230">
        <v>368.16666666666669</v>
      </c>
      <c r="H494" s="230">
        <v>390.56666666666666</v>
      </c>
      <c r="I494" s="230">
        <v>396.13333333333338</v>
      </c>
      <c r="J494" s="230">
        <v>401.76666666666665</v>
      </c>
      <c r="K494" s="229">
        <v>390.5</v>
      </c>
      <c r="L494" s="229">
        <v>379.3</v>
      </c>
      <c r="M494" s="229">
        <v>33.980249999999998</v>
      </c>
      <c r="N494" s="1"/>
      <c r="O494" s="1"/>
    </row>
    <row r="495" spans="1:15" ht="12.75" customHeight="1">
      <c r="A495" s="30">
        <v>485</v>
      </c>
      <c r="B495" s="215" t="s">
        <v>501</v>
      </c>
      <c r="C495" s="239">
        <v>1831.85</v>
      </c>
      <c r="D495" s="239">
        <v>1835.7666666666667</v>
      </c>
      <c r="E495" s="230">
        <v>1821.6333333333332</v>
      </c>
      <c r="F495" s="230">
        <v>1811.4166666666665</v>
      </c>
      <c r="G495" s="230">
        <v>1797.2833333333331</v>
      </c>
      <c r="H495" s="230">
        <v>1845.9833333333333</v>
      </c>
      <c r="I495" s="230">
        <v>1860.116666666667</v>
      </c>
      <c r="J495" s="230">
        <v>1870.3333333333335</v>
      </c>
      <c r="K495" s="229">
        <v>1849.9</v>
      </c>
      <c r="L495" s="229">
        <v>1825.55</v>
      </c>
      <c r="M495" s="229">
        <v>0.38503999999999999</v>
      </c>
      <c r="N495" s="1"/>
      <c r="O495" s="1"/>
    </row>
    <row r="496" spans="1:15" ht="12.75" customHeight="1">
      <c r="A496" s="30">
        <v>486</v>
      </c>
      <c r="B496" s="215" t="s">
        <v>127</v>
      </c>
      <c r="C496" s="239">
        <v>7.15</v>
      </c>
      <c r="D496" s="239">
        <v>7.1499999999999995</v>
      </c>
      <c r="E496" s="230">
        <v>7.0499999999999989</v>
      </c>
      <c r="F496" s="230">
        <v>6.9499999999999993</v>
      </c>
      <c r="G496" s="230">
        <v>6.8499999999999988</v>
      </c>
      <c r="H496" s="230">
        <v>7.2499999999999991</v>
      </c>
      <c r="I496" s="230">
        <v>7.3499999999999988</v>
      </c>
      <c r="J496" s="230">
        <v>7.4499999999999993</v>
      </c>
      <c r="K496" s="229">
        <v>7.25</v>
      </c>
      <c r="L496" s="229">
        <v>7.05</v>
      </c>
      <c r="M496" s="229">
        <v>348.07393000000002</v>
      </c>
      <c r="N496" s="1"/>
      <c r="O496" s="1"/>
    </row>
    <row r="497" spans="1:15" ht="12.75" customHeight="1">
      <c r="A497" s="30">
        <v>487</v>
      </c>
      <c r="B497" s="215" t="s">
        <v>207</v>
      </c>
      <c r="C497" s="239">
        <v>823.25</v>
      </c>
      <c r="D497" s="239">
        <v>823.56666666666661</v>
      </c>
      <c r="E497" s="230">
        <v>820.73333333333323</v>
      </c>
      <c r="F497" s="230">
        <v>818.21666666666658</v>
      </c>
      <c r="G497" s="230">
        <v>815.38333333333321</v>
      </c>
      <c r="H497" s="230">
        <v>826.08333333333326</v>
      </c>
      <c r="I497" s="230">
        <v>828.91666666666674</v>
      </c>
      <c r="J497" s="230">
        <v>831.43333333333328</v>
      </c>
      <c r="K497" s="229">
        <v>826.4</v>
      </c>
      <c r="L497" s="229">
        <v>821.05</v>
      </c>
      <c r="M497" s="229">
        <v>3.56474</v>
      </c>
      <c r="N497" s="1"/>
      <c r="O497" s="1"/>
    </row>
    <row r="498" spans="1:15" ht="12.75" customHeight="1">
      <c r="A498" s="30">
        <v>488</v>
      </c>
      <c r="B498" s="215" t="s">
        <v>502</v>
      </c>
      <c r="C498" s="239">
        <v>263.85000000000002</v>
      </c>
      <c r="D498" s="239">
        <v>267.28333333333336</v>
      </c>
      <c r="E498" s="230">
        <v>259.56666666666672</v>
      </c>
      <c r="F498" s="230">
        <v>255.28333333333336</v>
      </c>
      <c r="G498" s="230">
        <v>247.56666666666672</v>
      </c>
      <c r="H498" s="230">
        <v>271.56666666666672</v>
      </c>
      <c r="I498" s="230">
        <v>279.2833333333333</v>
      </c>
      <c r="J498" s="230">
        <v>283.56666666666672</v>
      </c>
      <c r="K498" s="229">
        <v>275</v>
      </c>
      <c r="L498" s="229">
        <v>263</v>
      </c>
      <c r="M498" s="229">
        <v>18.463159999999998</v>
      </c>
      <c r="N498" s="1"/>
      <c r="O498" s="1"/>
    </row>
    <row r="499" spans="1:15" ht="12.75" customHeight="1">
      <c r="A499" s="30">
        <v>489</v>
      </c>
      <c r="B499" s="215" t="s">
        <v>503</v>
      </c>
      <c r="C499" s="239">
        <v>98.35</v>
      </c>
      <c r="D499" s="239">
        <v>99.84999999999998</v>
      </c>
      <c r="E499" s="230">
        <v>95.099999999999966</v>
      </c>
      <c r="F499" s="230">
        <v>91.84999999999998</v>
      </c>
      <c r="G499" s="230">
        <v>87.099999999999966</v>
      </c>
      <c r="H499" s="230">
        <v>103.09999999999997</v>
      </c>
      <c r="I499" s="230">
        <v>107.85</v>
      </c>
      <c r="J499" s="230">
        <v>111.09999999999997</v>
      </c>
      <c r="K499" s="229">
        <v>104.6</v>
      </c>
      <c r="L499" s="229">
        <v>96.6</v>
      </c>
      <c r="M499" s="229">
        <v>129.50775999999999</v>
      </c>
      <c r="N499" s="1"/>
      <c r="O499" s="1"/>
    </row>
    <row r="500" spans="1:15" ht="12.75" customHeight="1">
      <c r="A500" s="30">
        <v>490</v>
      </c>
      <c r="B500" s="215" t="s">
        <v>504</v>
      </c>
      <c r="C500" s="239">
        <v>834.95</v>
      </c>
      <c r="D500" s="239">
        <v>837.29999999999984</v>
      </c>
      <c r="E500" s="230">
        <v>824.6999999999997</v>
      </c>
      <c r="F500" s="230">
        <v>814.44999999999982</v>
      </c>
      <c r="G500" s="230">
        <v>801.84999999999968</v>
      </c>
      <c r="H500" s="230">
        <v>847.54999999999973</v>
      </c>
      <c r="I500" s="230">
        <v>860.14999999999986</v>
      </c>
      <c r="J500" s="230">
        <v>870.39999999999975</v>
      </c>
      <c r="K500" s="229">
        <v>849.9</v>
      </c>
      <c r="L500" s="229">
        <v>827.05</v>
      </c>
      <c r="M500" s="229">
        <v>4.6524700000000001</v>
      </c>
      <c r="N500" s="1"/>
      <c r="O500" s="1"/>
    </row>
    <row r="501" spans="1:15" ht="12.75" customHeight="1">
      <c r="A501" s="30">
        <v>491</v>
      </c>
      <c r="B501" s="215" t="s">
        <v>276</v>
      </c>
      <c r="C501" s="239">
        <v>1433.4</v>
      </c>
      <c r="D501" s="239">
        <v>1431.6333333333332</v>
      </c>
      <c r="E501" s="230">
        <v>1418.7666666666664</v>
      </c>
      <c r="F501" s="230">
        <v>1404.1333333333332</v>
      </c>
      <c r="G501" s="230">
        <v>1391.2666666666664</v>
      </c>
      <c r="H501" s="230">
        <v>1446.2666666666664</v>
      </c>
      <c r="I501" s="230">
        <v>1459.1333333333332</v>
      </c>
      <c r="J501" s="230">
        <v>1473.7666666666664</v>
      </c>
      <c r="K501" s="229">
        <v>1444.5</v>
      </c>
      <c r="L501" s="229">
        <v>1417</v>
      </c>
      <c r="M501" s="229">
        <v>0.52942999999999996</v>
      </c>
      <c r="N501" s="1"/>
      <c r="O501" s="1"/>
    </row>
    <row r="502" spans="1:15" ht="12.75" customHeight="1">
      <c r="A502" s="30">
        <v>492</v>
      </c>
      <c r="B502" s="215" t="s">
        <v>208</v>
      </c>
      <c r="C502" s="215">
        <v>404.2</v>
      </c>
      <c r="D502" s="239">
        <v>405.88333333333338</v>
      </c>
      <c r="E502" s="230">
        <v>402.01666666666677</v>
      </c>
      <c r="F502" s="230">
        <v>399.83333333333337</v>
      </c>
      <c r="G502" s="230">
        <v>395.96666666666675</v>
      </c>
      <c r="H502" s="230">
        <v>408.06666666666678</v>
      </c>
      <c r="I502" s="230">
        <v>411.93333333333345</v>
      </c>
      <c r="J502" s="230">
        <v>414.11666666666679</v>
      </c>
      <c r="K502" s="229">
        <v>409.75</v>
      </c>
      <c r="L502" s="229">
        <v>403.7</v>
      </c>
      <c r="M502" s="229">
        <v>36.264299999999999</v>
      </c>
      <c r="N502" s="1"/>
      <c r="O502" s="1"/>
    </row>
    <row r="503" spans="1:15" ht="12.75" customHeight="1">
      <c r="A503" s="30">
        <v>493</v>
      </c>
      <c r="B503" s="215" t="s">
        <v>505</v>
      </c>
      <c r="C503" s="215">
        <v>168.3</v>
      </c>
      <c r="D503" s="239">
        <v>168.86666666666667</v>
      </c>
      <c r="E503" s="230">
        <v>167.43333333333334</v>
      </c>
      <c r="F503" s="230">
        <v>166.56666666666666</v>
      </c>
      <c r="G503" s="230">
        <v>165.13333333333333</v>
      </c>
      <c r="H503" s="230">
        <v>169.73333333333335</v>
      </c>
      <c r="I503" s="230">
        <v>171.16666666666669</v>
      </c>
      <c r="J503" s="230">
        <v>172.03333333333336</v>
      </c>
      <c r="K503" s="229">
        <v>170.3</v>
      </c>
      <c r="L503" s="229">
        <v>168</v>
      </c>
      <c r="M503" s="229">
        <v>2.2698800000000001</v>
      </c>
      <c r="N503" s="1"/>
      <c r="O503" s="1"/>
    </row>
    <row r="504" spans="1:15" ht="12.75" customHeight="1">
      <c r="A504" s="30">
        <v>494</v>
      </c>
      <c r="B504" s="215" t="s">
        <v>277</v>
      </c>
      <c r="C504" s="215">
        <v>16.149999999999999</v>
      </c>
      <c r="D504" s="239">
        <v>16.233333333333334</v>
      </c>
      <c r="E504" s="230">
        <v>15.966666666666669</v>
      </c>
      <c r="F504" s="230">
        <v>15.783333333333335</v>
      </c>
      <c r="G504" s="230">
        <v>15.516666666666669</v>
      </c>
      <c r="H504" s="230">
        <v>16.416666666666668</v>
      </c>
      <c r="I504" s="230">
        <v>16.683333333333334</v>
      </c>
      <c r="J504" s="230">
        <v>16.866666666666667</v>
      </c>
      <c r="K504" s="229">
        <v>16.5</v>
      </c>
      <c r="L504" s="229">
        <v>16.05</v>
      </c>
      <c r="M504" s="229">
        <v>395.25286</v>
      </c>
      <c r="N504" s="1"/>
      <c r="O504" s="1"/>
    </row>
    <row r="505" spans="1:15" ht="12.75" customHeight="1">
      <c r="A505" s="30">
        <v>495</v>
      </c>
      <c r="B505" s="215" t="s">
        <v>830</v>
      </c>
      <c r="C505" s="215">
        <v>11069</v>
      </c>
      <c r="D505" s="239">
        <v>11012.65</v>
      </c>
      <c r="E505" s="230">
        <v>10896.199999999999</v>
      </c>
      <c r="F505" s="230">
        <v>10723.4</v>
      </c>
      <c r="G505" s="230">
        <v>10606.949999999999</v>
      </c>
      <c r="H505" s="230">
        <v>11185.449999999999</v>
      </c>
      <c r="I505" s="230">
        <v>11301.9</v>
      </c>
      <c r="J505" s="230">
        <v>11474.699999999999</v>
      </c>
      <c r="K505" s="229">
        <v>11129.1</v>
      </c>
      <c r="L505" s="229">
        <v>10839.85</v>
      </c>
      <c r="M505" s="229">
        <v>0.28264</v>
      </c>
      <c r="N505" s="1"/>
      <c r="O505" s="1"/>
    </row>
    <row r="506" spans="1:15" ht="12.75" customHeight="1">
      <c r="A506" s="30">
        <v>496</v>
      </c>
      <c r="B506" s="215" t="s">
        <v>209</v>
      </c>
      <c r="C506" s="239">
        <v>201.2</v>
      </c>
      <c r="D506" s="230">
        <v>199.15</v>
      </c>
      <c r="E506" s="230">
        <v>195.8</v>
      </c>
      <c r="F506" s="230">
        <v>190.4</v>
      </c>
      <c r="G506" s="230">
        <v>187.05</v>
      </c>
      <c r="H506" s="230">
        <v>204.55</v>
      </c>
      <c r="I506" s="230">
        <v>207.89999999999998</v>
      </c>
      <c r="J506" s="229">
        <v>213.3</v>
      </c>
      <c r="K506" s="229">
        <v>202.5</v>
      </c>
      <c r="L506" s="229">
        <v>193.75</v>
      </c>
      <c r="M506" s="215">
        <v>156.42875000000001</v>
      </c>
      <c r="N506" s="1"/>
      <c r="O506" s="1"/>
    </row>
    <row r="507" spans="1:15" ht="12.75" customHeight="1">
      <c r="A507" s="30">
        <v>497</v>
      </c>
      <c r="B507" s="215" t="s">
        <v>506</v>
      </c>
      <c r="C507" s="239">
        <v>403.45</v>
      </c>
      <c r="D507" s="230">
        <v>402.98333333333329</v>
      </c>
      <c r="E507" s="230">
        <v>396.56666666666661</v>
      </c>
      <c r="F507" s="230">
        <v>389.68333333333334</v>
      </c>
      <c r="G507" s="230">
        <v>383.26666666666665</v>
      </c>
      <c r="H507" s="230">
        <v>409.86666666666656</v>
      </c>
      <c r="I507" s="230">
        <v>416.28333333333319</v>
      </c>
      <c r="J507" s="229">
        <v>423.16666666666652</v>
      </c>
      <c r="K507" s="229">
        <v>409.4</v>
      </c>
      <c r="L507" s="229">
        <v>396.1</v>
      </c>
      <c r="M507" s="215">
        <v>19.603259999999999</v>
      </c>
      <c r="N507" s="1"/>
      <c r="O507" s="1"/>
    </row>
    <row r="508" spans="1:15" ht="12.75" customHeight="1">
      <c r="A508" s="30">
        <v>498</v>
      </c>
      <c r="B508" s="215" t="s">
        <v>804</v>
      </c>
      <c r="C508" s="215">
        <v>71.25</v>
      </c>
      <c r="D508" s="239">
        <v>71</v>
      </c>
      <c r="E508" s="230">
        <v>69.849999999999994</v>
      </c>
      <c r="F508" s="230">
        <v>68.449999999999989</v>
      </c>
      <c r="G508" s="230">
        <v>67.299999999999983</v>
      </c>
      <c r="H508" s="230">
        <v>72.400000000000006</v>
      </c>
      <c r="I508" s="230">
        <v>73.550000000000011</v>
      </c>
      <c r="J508" s="230">
        <v>74.950000000000017</v>
      </c>
      <c r="K508" s="229">
        <v>72.150000000000006</v>
      </c>
      <c r="L508" s="229">
        <v>69.599999999999994</v>
      </c>
      <c r="M508" s="229">
        <v>840.75166000000002</v>
      </c>
      <c r="N508" s="1"/>
      <c r="O508" s="1"/>
    </row>
    <row r="509" spans="1:15" ht="12.75" customHeight="1">
      <c r="A509" s="30">
        <v>499</v>
      </c>
      <c r="B509" s="215" t="s">
        <v>796</v>
      </c>
      <c r="C509" s="215">
        <v>510.1</v>
      </c>
      <c r="D509" s="239">
        <v>513.9</v>
      </c>
      <c r="E509" s="230">
        <v>504.19999999999993</v>
      </c>
      <c r="F509" s="230">
        <v>498.29999999999995</v>
      </c>
      <c r="G509" s="230">
        <v>488.59999999999991</v>
      </c>
      <c r="H509" s="230">
        <v>519.79999999999995</v>
      </c>
      <c r="I509" s="230">
        <v>529.5</v>
      </c>
      <c r="J509" s="230">
        <v>535.4</v>
      </c>
      <c r="K509" s="229">
        <v>523.6</v>
      </c>
      <c r="L509" s="229">
        <v>508</v>
      </c>
      <c r="M509" s="229">
        <v>9.1429600000000004</v>
      </c>
      <c r="N509" s="1"/>
      <c r="O509" s="1"/>
    </row>
    <row r="510" spans="1:15" ht="12.75" customHeight="1">
      <c r="A510" s="256">
        <v>500</v>
      </c>
      <c r="B510" s="215" t="s">
        <v>507</v>
      </c>
      <c r="C510" s="239">
        <v>1466.7</v>
      </c>
      <c r="D510" s="230">
        <v>1467.8999999999999</v>
      </c>
      <c r="E510" s="230">
        <v>1439.7999999999997</v>
      </c>
      <c r="F510" s="230">
        <v>1412.8999999999999</v>
      </c>
      <c r="G510" s="230">
        <v>1384.7999999999997</v>
      </c>
      <c r="H510" s="230">
        <v>1494.7999999999997</v>
      </c>
      <c r="I510" s="230">
        <v>1522.8999999999996</v>
      </c>
      <c r="J510" s="229">
        <v>1549.7999999999997</v>
      </c>
      <c r="K510" s="229">
        <v>1496</v>
      </c>
      <c r="L510" s="229">
        <v>1441</v>
      </c>
      <c r="M510" s="215">
        <v>0.32832</v>
      </c>
      <c r="N510" s="1"/>
      <c r="O510" s="1"/>
    </row>
    <row r="511" spans="1:15" ht="12.75" customHeight="1">
      <c r="A511" s="215">
        <v>501</v>
      </c>
      <c r="B511" s="215" t="s">
        <v>508</v>
      </c>
      <c r="C511" s="215">
        <v>1714.8</v>
      </c>
      <c r="D511" s="239">
        <v>1679.9833333333336</v>
      </c>
      <c r="E511" s="230">
        <v>1639.9666666666672</v>
      </c>
      <c r="F511" s="230">
        <v>1565.1333333333337</v>
      </c>
      <c r="G511" s="230">
        <v>1525.1166666666672</v>
      </c>
      <c r="H511" s="230">
        <v>1754.8166666666671</v>
      </c>
      <c r="I511" s="230">
        <v>1794.8333333333335</v>
      </c>
      <c r="J511" s="230">
        <v>1869.666666666667</v>
      </c>
      <c r="K511" s="229">
        <v>1720</v>
      </c>
      <c r="L511" s="229">
        <v>1605.15</v>
      </c>
      <c r="M511" s="229">
        <v>3.3607900000000002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1"/>
      <c r="B5" s="372"/>
      <c r="C5" s="371"/>
      <c r="D5" s="37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7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73" t="s">
        <v>510</v>
      </c>
      <c r="C7" s="372"/>
      <c r="D7" s="7">
        <f>Main!B10</f>
        <v>45083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45082</v>
      </c>
      <c r="B10" s="29">
        <v>543269</v>
      </c>
      <c r="C10" s="28" t="s">
        <v>966</v>
      </c>
      <c r="D10" s="28" t="s">
        <v>945</v>
      </c>
      <c r="E10" s="28" t="s">
        <v>520</v>
      </c>
      <c r="F10" s="85">
        <v>4800</v>
      </c>
      <c r="G10" s="29">
        <v>29.04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45082</v>
      </c>
      <c r="B11" s="29">
        <v>526851</v>
      </c>
      <c r="C11" s="28" t="s">
        <v>967</v>
      </c>
      <c r="D11" s="28" t="s">
        <v>968</v>
      </c>
      <c r="E11" s="28" t="s">
        <v>520</v>
      </c>
      <c r="F11" s="85">
        <v>40001</v>
      </c>
      <c r="G11" s="29">
        <v>122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45082</v>
      </c>
      <c r="B12" s="29">
        <v>526851</v>
      </c>
      <c r="C12" s="28" t="s">
        <v>967</v>
      </c>
      <c r="D12" s="28" t="s">
        <v>969</v>
      </c>
      <c r="E12" s="28" t="s">
        <v>519</v>
      </c>
      <c r="F12" s="85">
        <v>126393</v>
      </c>
      <c r="G12" s="29">
        <v>122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45082</v>
      </c>
      <c r="B13" s="29">
        <v>526851</v>
      </c>
      <c r="C13" s="28" t="s">
        <v>967</v>
      </c>
      <c r="D13" s="28" t="s">
        <v>970</v>
      </c>
      <c r="E13" s="28" t="s">
        <v>519</v>
      </c>
      <c r="F13" s="85">
        <v>355</v>
      </c>
      <c r="G13" s="29">
        <v>112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45082</v>
      </c>
      <c r="B14" s="29">
        <v>526851</v>
      </c>
      <c r="C14" s="28" t="s">
        <v>967</v>
      </c>
      <c r="D14" s="28" t="s">
        <v>970</v>
      </c>
      <c r="E14" s="28" t="s">
        <v>520</v>
      </c>
      <c r="F14" s="85">
        <v>69027</v>
      </c>
      <c r="G14" s="29">
        <v>122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45082</v>
      </c>
      <c r="B15" s="29">
        <v>531112</v>
      </c>
      <c r="C15" s="28" t="s">
        <v>971</v>
      </c>
      <c r="D15" s="28" t="s">
        <v>972</v>
      </c>
      <c r="E15" s="28" t="s">
        <v>519</v>
      </c>
      <c r="F15" s="85">
        <v>1450000</v>
      </c>
      <c r="G15" s="29">
        <v>109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45082</v>
      </c>
      <c r="B16" s="29">
        <v>531112</v>
      </c>
      <c r="C16" s="28" t="s">
        <v>971</v>
      </c>
      <c r="D16" s="28" t="s">
        <v>973</v>
      </c>
      <c r="E16" s="28" t="s">
        <v>520</v>
      </c>
      <c r="F16" s="85">
        <v>1450000</v>
      </c>
      <c r="G16" s="29">
        <v>109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45082</v>
      </c>
      <c r="B17" s="29">
        <v>543497</v>
      </c>
      <c r="C17" s="28" t="s">
        <v>974</v>
      </c>
      <c r="D17" s="28" t="s">
        <v>975</v>
      </c>
      <c r="E17" s="28" t="s">
        <v>520</v>
      </c>
      <c r="F17" s="85">
        <v>64000</v>
      </c>
      <c r="G17" s="29">
        <v>51.5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45082</v>
      </c>
      <c r="B18" s="29">
        <v>543497</v>
      </c>
      <c r="C18" s="28" t="s">
        <v>974</v>
      </c>
      <c r="D18" s="28" t="s">
        <v>917</v>
      </c>
      <c r="E18" s="28" t="s">
        <v>519</v>
      </c>
      <c r="F18" s="85">
        <v>65600</v>
      </c>
      <c r="G18" s="29">
        <v>51.51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45082</v>
      </c>
      <c r="B19" s="29">
        <v>543497</v>
      </c>
      <c r="C19" s="28" t="s">
        <v>974</v>
      </c>
      <c r="D19" s="28" t="s">
        <v>917</v>
      </c>
      <c r="E19" s="28" t="s">
        <v>520</v>
      </c>
      <c r="F19" s="85">
        <v>1600</v>
      </c>
      <c r="G19" s="29">
        <v>52.5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45082</v>
      </c>
      <c r="B20" s="29">
        <v>543209</v>
      </c>
      <c r="C20" s="28" t="s">
        <v>976</v>
      </c>
      <c r="D20" s="28" t="s">
        <v>977</v>
      </c>
      <c r="E20" s="28" t="s">
        <v>519</v>
      </c>
      <c r="F20" s="85">
        <v>33000</v>
      </c>
      <c r="G20" s="29">
        <v>41.8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45082</v>
      </c>
      <c r="B21" s="29">
        <v>543209</v>
      </c>
      <c r="C21" s="28" t="s">
        <v>976</v>
      </c>
      <c r="D21" s="28" t="s">
        <v>978</v>
      </c>
      <c r="E21" s="28" t="s">
        <v>520</v>
      </c>
      <c r="F21" s="85">
        <v>66000</v>
      </c>
      <c r="G21" s="29">
        <v>41.8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45082</v>
      </c>
      <c r="B22" s="29">
        <v>543209</v>
      </c>
      <c r="C22" s="28" t="s">
        <v>976</v>
      </c>
      <c r="D22" s="28" t="s">
        <v>979</v>
      </c>
      <c r="E22" s="28" t="s">
        <v>519</v>
      </c>
      <c r="F22" s="85">
        <v>33000</v>
      </c>
      <c r="G22" s="29">
        <v>41.8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45082</v>
      </c>
      <c r="B23" s="29">
        <v>523019</v>
      </c>
      <c r="C23" s="28" t="s">
        <v>980</v>
      </c>
      <c r="D23" s="28" t="s">
        <v>981</v>
      </c>
      <c r="E23" s="28" t="s">
        <v>520</v>
      </c>
      <c r="F23" s="85">
        <v>90266</v>
      </c>
      <c r="G23" s="29">
        <v>35.200000000000003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45082</v>
      </c>
      <c r="B24" s="29">
        <v>523019</v>
      </c>
      <c r="C24" s="28" t="s">
        <v>980</v>
      </c>
      <c r="D24" s="28" t="s">
        <v>982</v>
      </c>
      <c r="E24" s="28" t="s">
        <v>520</v>
      </c>
      <c r="F24" s="85">
        <v>5055</v>
      </c>
      <c r="G24" s="29">
        <v>36.369999999999997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45082</v>
      </c>
      <c r="B25" s="29">
        <v>523019</v>
      </c>
      <c r="C25" s="28" t="s">
        <v>980</v>
      </c>
      <c r="D25" s="28" t="s">
        <v>982</v>
      </c>
      <c r="E25" s="28" t="s">
        <v>519</v>
      </c>
      <c r="F25" s="85">
        <v>42311</v>
      </c>
      <c r="G25" s="29">
        <v>35.01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45082</v>
      </c>
      <c r="B26" s="29">
        <v>543211</v>
      </c>
      <c r="C26" s="28" t="s">
        <v>983</v>
      </c>
      <c r="D26" s="28" t="s">
        <v>984</v>
      </c>
      <c r="E26" s="28" t="s">
        <v>519</v>
      </c>
      <c r="F26" s="85">
        <v>74000</v>
      </c>
      <c r="G26" s="29">
        <v>26.65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45082</v>
      </c>
      <c r="B27" s="29">
        <v>543211</v>
      </c>
      <c r="C27" s="28" t="s">
        <v>983</v>
      </c>
      <c r="D27" s="28" t="s">
        <v>985</v>
      </c>
      <c r="E27" s="28" t="s">
        <v>520</v>
      </c>
      <c r="F27" s="85">
        <v>74000</v>
      </c>
      <c r="G27" s="29">
        <v>26.65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45082</v>
      </c>
      <c r="B28" s="29">
        <v>538734</v>
      </c>
      <c r="C28" s="28" t="s">
        <v>913</v>
      </c>
      <c r="D28" s="28" t="s">
        <v>914</v>
      </c>
      <c r="E28" s="28" t="s">
        <v>520</v>
      </c>
      <c r="F28" s="85">
        <v>142630</v>
      </c>
      <c r="G28" s="29">
        <v>187.15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45082</v>
      </c>
      <c r="B29" s="29">
        <v>540681</v>
      </c>
      <c r="C29" s="28" t="s">
        <v>986</v>
      </c>
      <c r="D29" s="28" t="s">
        <v>943</v>
      </c>
      <c r="E29" s="28" t="s">
        <v>520</v>
      </c>
      <c r="F29" s="85">
        <v>10000</v>
      </c>
      <c r="G29" s="29">
        <v>15.84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45082</v>
      </c>
      <c r="B30" s="29">
        <v>540681</v>
      </c>
      <c r="C30" s="28" t="s">
        <v>986</v>
      </c>
      <c r="D30" s="28" t="s">
        <v>943</v>
      </c>
      <c r="E30" s="28" t="s">
        <v>519</v>
      </c>
      <c r="F30" s="85">
        <v>30000</v>
      </c>
      <c r="G30" s="29">
        <v>15.84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45082</v>
      </c>
      <c r="B31" s="29">
        <v>523232</v>
      </c>
      <c r="C31" s="28" t="s">
        <v>987</v>
      </c>
      <c r="D31" s="28" t="s">
        <v>988</v>
      </c>
      <c r="E31" s="28" t="s">
        <v>520</v>
      </c>
      <c r="F31" s="85">
        <v>27400</v>
      </c>
      <c r="G31" s="29">
        <v>54.24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45082</v>
      </c>
      <c r="B32" s="29">
        <v>512379</v>
      </c>
      <c r="C32" s="28" t="s">
        <v>989</v>
      </c>
      <c r="D32" s="28" t="s">
        <v>990</v>
      </c>
      <c r="E32" s="28" t="s">
        <v>519</v>
      </c>
      <c r="F32" s="85">
        <v>380275</v>
      </c>
      <c r="G32" s="29">
        <v>29.32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45082</v>
      </c>
      <c r="B33" s="29">
        <v>512379</v>
      </c>
      <c r="C33" s="28" t="s">
        <v>989</v>
      </c>
      <c r="D33" s="28" t="s">
        <v>990</v>
      </c>
      <c r="E33" s="28" t="s">
        <v>520</v>
      </c>
      <c r="F33" s="85">
        <v>2177252</v>
      </c>
      <c r="G33" s="29">
        <v>28.95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45082</v>
      </c>
      <c r="B34" s="29">
        <v>539884</v>
      </c>
      <c r="C34" s="28" t="s">
        <v>991</v>
      </c>
      <c r="D34" s="28" t="s">
        <v>992</v>
      </c>
      <c r="E34" s="28" t="s">
        <v>519</v>
      </c>
      <c r="F34" s="85">
        <v>319581</v>
      </c>
      <c r="G34" s="29">
        <v>3.58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45082</v>
      </c>
      <c r="B35" s="29">
        <v>539405</v>
      </c>
      <c r="C35" s="28" t="s">
        <v>993</v>
      </c>
      <c r="D35" s="28" t="s">
        <v>994</v>
      </c>
      <c r="E35" s="28" t="s">
        <v>519</v>
      </c>
      <c r="F35" s="85">
        <v>48000</v>
      </c>
      <c r="G35" s="29">
        <v>15.8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45082</v>
      </c>
      <c r="B36" s="29">
        <v>539405</v>
      </c>
      <c r="C36" s="28" t="s">
        <v>993</v>
      </c>
      <c r="D36" s="28" t="s">
        <v>995</v>
      </c>
      <c r="E36" s="28" t="s">
        <v>519</v>
      </c>
      <c r="F36" s="85">
        <v>25000</v>
      </c>
      <c r="G36" s="29">
        <v>15.8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45082</v>
      </c>
      <c r="B37" s="29">
        <v>539405</v>
      </c>
      <c r="C37" s="28" t="s">
        <v>993</v>
      </c>
      <c r="D37" s="28" t="s">
        <v>996</v>
      </c>
      <c r="E37" s="28" t="s">
        <v>519</v>
      </c>
      <c r="F37" s="85">
        <v>25000</v>
      </c>
      <c r="G37" s="29">
        <v>15.8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45082</v>
      </c>
      <c r="B38" s="29">
        <v>539405</v>
      </c>
      <c r="C38" s="28" t="s">
        <v>993</v>
      </c>
      <c r="D38" s="28" t="s">
        <v>997</v>
      </c>
      <c r="E38" s="28" t="s">
        <v>520</v>
      </c>
      <c r="F38" s="85">
        <v>96128</v>
      </c>
      <c r="G38" s="29">
        <v>15.8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45082</v>
      </c>
      <c r="B39" s="29">
        <v>524444</v>
      </c>
      <c r="C39" s="28" t="s">
        <v>998</v>
      </c>
      <c r="D39" s="28" t="s">
        <v>999</v>
      </c>
      <c r="E39" s="28" t="s">
        <v>519</v>
      </c>
      <c r="F39" s="85">
        <v>4000000</v>
      </c>
      <c r="G39" s="29">
        <v>2.85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45082</v>
      </c>
      <c r="B40" s="29">
        <v>524444</v>
      </c>
      <c r="C40" s="28" t="s">
        <v>998</v>
      </c>
      <c r="D40" s="28" t="s">
        <v>1000</v>
      </c>
      <c r="E40" s="28" t="s">
        <v>519</v>
      </c>
      <c r="F40" s="85">
        <v>3500000</v>
      </c>
      <c r="G40" s="29">
        <v>2.79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45082</v>
      </c>
      <c r="B41" s="29">
        <v>530855</v>
      </c>
      <c r="C41" s="28" t="s">
        <v>1001</v>
      </c>
      <c r="D41" s="28" t="s">
        <v>1002</v>
      </c>
      <c r="E41" s="28" t="s">
        <v>519</v>
      </c>
      <c r="F41" s="85">
        <v>270909</v>
      </c>
      <c r="G41" s="29">
        <v>8.33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45082</v>
      </c>
      <c r="B42" s="29">
        <v>530855</v>
      </c>
      <c r="C42" s="28" t="s">
        <v>1001</v>
      </c>
      <c r="D42" s="28" t="s">
        <v>1003</v>
      </c>
      <c r="E42" s="28" t="s">
        <v>519</v>
      </c>
      <c r="F42" s="85">
        <v>270909</v>
      </c>
      <c r="G42" s="29">
        <v>8.33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45082</v>
      </c>
      <c r="B43" s="29">
        <v>530855</v>
      </c>
      <c r="C43" s="28" t="s">
        <v>1001</v>
      </c>
      <c r="D43" s="28" t="s">
        <v>1004</v>
      </c>
      <c r="E43" s="28" t="s">
        <v>519</v>
      </c>
      <c r="F43" s="85">
        <v>65057</v>
      </c>
      <c r="G43" s="29">
        <v>8.33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45082</v>
      </c>
      <c r="B44" s="29">
        <v>530855</v>
      </c>
      <c r="C44" s="28" t="s">
        <v>1001</v>
      </c>
      <c r="D44" s="28" t="s">
        <v>1005</v>
      </c>
      <c r="E44" s="28" t="s">
        <v>520</v>
      </c>
      <c r="F44" s="85">
        <v>207500</v>
      </c>
      <c r="G44" s="29">
        <v>8.33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45082</v>
      </c>
      <c r="B45" s="29">
        <v>530855</v>
      </c>
      <c r="C45" s="28" t="s">
        <v>1001</v>
      </c>
      <c r="D45" s="28" t="s">
        <v>1006</v>
      </c>
      <c r="E45" s="28" t="s">
        <v>520</v>
      </c>
      <c r="F45" s="85">
        <v>25400</v>
      </c>
      <c r="G45" s="29">
        <v>8.33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45082</v>
      </c>
      <c r="B46" s="29">
        <v>530855</v>
      </c>
      <c r="C46" s="28" t="s">
        <v>1001</v>
      </c>
      <c r="D46" s="28" t="s">
        <v>1007</v>
      </c>
      <c r="E46" s="28" t="s">
        <v>520</v>
      </c>
      <c r="F46" s="85">
        <v>146100</v>
      </c>
      <c r="G46" s="29">
        <v>8.33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45082</v>
      </c>
      <c r="B47" s="29">
        <v>530855</v>
      </c>
      <c r="C47" s="28" t="s">
        <v>1001</v>
      </c>
      <c r="D47" s="28" t="s">
        <v>1008</v>
      </c>
      <c r="E47" s="28" t="s">
        <v>520</v>
      </c>
      <c r="F47" s="85">
        <v>107200</v>
      </c>
      <c r="G47" s="29">
        <v>8.33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45082</v>
      </c>
      <c r="B48" s="29">
        <v>530855</v>
      </c>
      <c r="C48" s="28" t="s">
        <v>1001</v>
      </c>
      <c r="D48" s="28" t="s">
        <v>1009</v>
      </c>
      <c r="E48" s="28" t="s">
        <v>520</v>
      </c>
      <c r="F48" s="85">
        <v>19200</v>
      </c>
      <c r="G48" s="29">
        <v>8.33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45082</v>
      </c>
      <c r="B49" s="29">
        <v>530855</v>
      </c>
      <c r="C49" s="28" t="s">
        <v>1001</v>
      </c>
      <c r="D49" s="28" t="s">
        <v>1010</v>
      </c>
      <c r="E49" s="28" t="s">
        <v>520</v>
      </c>
      <c r="F49" s="85">
        <v>86900</v>
      </c>
      <c r="G49" s="29">
        <v>8.33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45082</v>
      </c>
      <c r="B50" s="29">
        <v>539479</v>
      </c>
      <c r="C50" s="28" t="s">
        <v>1011</v>
      </c>
      <c r="D50" s="28" t="s">
        <v>1012</v>
      </c>
      <c r="E50" s="28" t="s">
        <v>519</v>
      </c>
      <c r="F50" s="85">
        <v>20000</v>
      </c>
      <c r="G50" s="29">
        <v>409.77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45082</v>
      </c>
      <c r="B51" s="29">
        <v>532467</v>
      </c>
      <c r="C51" s="28" t="s">
        <v>896</v>
      </c>
      <c r="D51" s="28" t="s">
        <v>1013</v>
      </c>
      <c r="E51" s="28" t="s">
        <v>520</v>
      </c>
      <c r="F51" s="85">
        <v>65065</v>
      </c>
      <c r="G51" s="29">
        <v>151.55000000000001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45082</v>
      </c>
      <c r="B52" s="29">
        <v>532467</v>
      </c>
      <c r="C52" s="28" t="s">
        <v>896</v>
      </c>
      <c r="D52" s="28" t="s">
        <v>877</v>
      </c>
      <c r="E52" s="28" t="s">
        <v>519</v>
      </c>
      <c r="F52" s="85">
        <v>93002</v>
      </c>
      <c r="G52" s="29">
        <v>151.55000000000001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45082</v>
      </c>
      <c r="B53" s="29">
        <v>532467</v>
      </c>
      <c r="C53" s="28" t="s">
        <v>896</v>
      </c>
      <c r="D53" s="28" t="s">
        <v>877</v>
      </c>
      <c r="E53" s="28" t="s">
        <v>520</v>
      </c>
      <c r="F53" s="85">
        <v>93002</v>
      </c>
      <c r="G53" s="29">
        <v>153.18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45082</v>
      </c>
      <c r="B54" s="29">
        <v>539224</v>
      </c>
      <c r="C54" s="28" t="s">
        <v>1014</v>
      </c>
      <c r="D54" s="28" t="s">
        <v>1015</v>
      </c>
      <c r="E54" s="28" t="s">
        <v>519</v>
      </c>
      <c r="F54" s="85">
        <v>25000</v>
      </c>
      <c r="G54" s="29">
        <v>97.1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45082</v>
      </c>
      <c r="B55" s="29">
        <v>505712</v>
      </c>
      <c r="C55" s="28" t="s">
        <v>1016</v>
      </c>
      <c r="D55" s="28" t="s">
        <v>919</v>
      </c>
      <c r="E55" s="28" t="s">
        <v>519</v>
      </c>
      <c r="F55" s="85">
        <v>73701</v>
      </c>
      <c r="G55" s="29">
        <v>119.75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45082</v>
      </c>
      <c r="B56" s="29">
        <v>541627</v>
      </c>
      <c r="C56" s="28" t="s">
        <v>1017</v>
      </c>
      <c r="D56" s="28" t="s">
        <v>1018</v>
      </c>
      <c r="E56" s="28" t="s">
        <v>520</v>
      </c>
      <c r="F56" s="85">
        <v>28416</v>
      </c>
      <c r="G56" s="29">
        <v>1.46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45082</v>
      </c>
      <c r="B57" s="29">
        <v>543916</v>
      </c>
      <c r="C57" s="28" t="s">
        <v>585</v>
      </c>
      <c r="D57" s="28" t="s">
        <v>1019</v>
      </c>
      <c r="E57" s="28" t="s">
        <v>519</v>
      </c>
      <c r="F57" s="85">
        <v>56000</v>
      </c>
      <c r="G57" s="29">
        <v>179.55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45082</v>
      </c>
      <c r="B58" s="29">
        <v>543916</v>
      </c>
      <c r="C58" s="28" t="s">
        <v>585</v>
      </c>
      <c r="D58" s="28" t="s">
        <v>877</v>
      </c>
      <c r="E58" s="28" t="s">
        <v>519</v>
      </c>
      <c r="F58" s="85">
        <v>121600</v>
      </c>
      <c r="G58" s="29">
        <v>175.95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45082</v>
      </c>
      <c r="B59" s="29">
        <v>543916</v>
      </c>
      <c r="C59" s="28" t="s">
        <v>585</v>
      </c>
      <c r="D59" s="28" t="s">
        <v>918</v>
      </c>
      <c r="E59" s="28" t="s">
        <v>519</v>
      </c>
      <c r="F59" s="85">
        <v>54400</v>
      </c>
      <c r="G59" s="29">
        <v>175.28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45082</v>
      </c>
      <c r="B60" s="29">
        <v>542935</v>
      </c>
      <c r="C60" s="28" t="s">
        <v>915</v>
      </c>
      <c r="D60" s="28" t="s">
        <v>1020</v>
      </c>
      <c r="E60" s="28" t="s">
        <v>520</v>
      </c>
      <c r="F60" s="85">
        <v>12000</v>
      </c>
      <c r="G60" s="29">
        <v>67.56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45082</v>
      </c>
      <c r="B61" s="29">
        <v>542935</v>
      </c>
      <c r="C61" s="28" t="s">
        <v>915</v>
      </c>
      <c r="D61" s="28" t="s">
        <v>1021</v>
      </c>
      <c r="E61" s="28" t="s">
        <v>520</v>
      </c>
      <c r="F61" s="85">
        <v>28000</v>
      </c>
      <c r="G61" s="29">
        <v>71.45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45082</v>
      </c>
      <c r="B62" s="29">
        <v>542935</v>
      </c>
      <c r="C62" s="28" t="s">
        <v>915</v>
      </c>
      <c r="D62" s="28" t="s">
        <v>1021</v>
      </c>
      <c r="E62" s="28" t="s">
        <v>519</v>
      </c>
      <c r="F62" s="85">
        <v>32000</v>
      </c>
      <c r="G62" s="29">
        <v>69.23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45082</v>
      </c>
      <c r="B63" s="29">
        <v>542935</v>
      </c>
      <c r="C63" s="28" t="s">
        <v>915</v>
      </c>
      <c r="D63" s="28" t="s">
        <v>1022</v>
      </c>
      <c r="E63" s="28" t="s">
        <v>519</v>
      </c>
      <c r="F63" s="85">
        <v>36000</v>
      </c>
      <c r="G63" s="29">
        <v>70.430000000000007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45082</v>
      </c>
      <c r="B64" s="29">
        <v>542935</v>
      </c>
      <c r="C64" s="28" t="s">
        <v>915</v>
      </c>
      <c r="D64" s="28" t="s">
        <v>1020</v>
      </c>
      <c r="E64" s="28" t="s">
        <v>519</v>
      </c>
      <c r="F64" s="85">
        <v>42000</v>
      </c>
      <c r="G64" s="29">
        <v>71.540000000000006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45082</v>
      </c>
      <c r="B65" s="29">
        <v>542935</v>
      </c>
      <c r="C65" s="28" t="s">
        <v>915</v>
      </c>
      <c r="D65" s="28" t="s">
        <v>916</v>
      </c>
      <c r="E65" s="28" t="s">
        <v>520</v>
      </c>
      <c r="F65" s="85">
        <v>120000</v>
      </c>
      <c r="G65" s="29">
        <v>68.52</v>
      </c>
      <c r="H65" s="29" t="s">
        <v>301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45082</v>
      </c>
      <c r="B66" s="29">
        <v>542935</v>
      </c>
      <c r="C66" s="28" t="s">
        <v>915</v>
      </c>
      <c r="D66" s="28" t="s">
        <v>1023</v>
      </c>
      <c r="E66" s="28" t="s">
        <v>520</v>
      </c>
      <c r="F66" s="85">
        <v>36000</v>
      </c>
      <c r="G66" s="29">
        <v>69.59</v>
      </c>
      <c r="H66" s="29" t="s">
        <v>301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45082</v>
      </c>
      <c r="B67" s="29">
        <v>542935</v>
      </c>
      <c r="C67" s="28" t="s">
        <v>915</v>
      </c>
      <c r="D67" s="28" t="s">
        <v>1024</v>
      </c>
      <c r="E67" s="28" t="s">
        <v>520</v>
      </c>
      <c r="F67" s="85">
        <v>54000</v>
      </c>
      <c r="G67" s="29">
        <v>71.14</v>
      </c>
      <c r="H67" s="29" t="s">
        <v>301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45082</v>
      </c>
      <c r="B68" s="29">
        <v>505750</v>
      </c>
      <c r="C68" s="28" t="s">
        <v>1025</v>
      </c>
      <c r="D68" s="28" t="s">
        <v>1026</v>
      </c>
      <c r="E68" s="28" t="s">
        <v>519</v>
      </c>
      <c r="F68" s="85">
        <v>30079</v>
      </c>
      <c r="G68" s="29">
        <v>393.57</v>
      </c>
      <c r="H68" s="29" t="s">
        <v>301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45082</v>
      </c>
      <c r="B69" s="29">
        <v>505750</v>
      </c>
      <c r="C69" s="28" t="s">
        <v>1025</v>
      </c>
      <c r="D69" s="28" t="s">
        <v>1026</v>
      </c>
      <c r="E69" s="28" t="s">
        <v>520</v>
      </c>
      <c r="F69" s="85">
        <v>8348</v>
      </c>
      <c r="G69" s="29">
        <v>407.2</v>
      </c>
      <c r="H69" s="29" t="s">
        <v>301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45082</v>
      </c>
      <c r="B70" s="29">
        <v>540385</v>
      </c>
      <c r="C70" s="28" t="s">
        <v>1027</v>
      </c>
      <c r="D70" s="28" t="s">
        <v>1028</v>
      </c>
      <c r="E70" s="28" t="s">
        <v>519</v>
      </c>
      <c r="F70" s="85">
        <v>30050</v>
      </c>
      <c r="G70" s="29">
        <v>11.02</v>
      </c>
      <c r="H70" s="29" t="s">
        <v>301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45082</v>
      </c>
      <c r="B71" s="29">
        <v>540385</v>
      </c>
      <c r="C71" s="28" t="s">
        <v>1027</v>
      </c>
      <c r="D71" s="28" t="s">
        <v>1029</v>
      </c>
      <c r="E71" s="28" t="s">
        <v>519</v>
      </c>
      <c r="F71" s="85">
        <v>40000</v>
      </c>
      <c r="G71" s="29">
        <v>11.02</v>
      </c>
      <c r="H71" s="29" t="s">
        <v>301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45082</v>
      </c>
      <c r="B72" s="29">
        <v>540385</v>
      </c>
      <c r="C72" s="28" t="s">
        <v>1027</v>
      </c>
      <c r="D72" s="28" t="s">
        <v>1030</v>
      </c>
      <c r="E72" s="28" t="s">
        <v>520</v>
      </c>
      <c r="F72" s="85">
        <v>65005</v>
      </c>
      <c r="G72" s="29">
        <v>11.02</v>
      </c>
      <c r="H72" s="29" t="s">
        <v>301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45082</v>
      </c>
      <c r="B73" s="29">
        <v>539997</v>
      </c>
      <c r="C73" s="28" t="s">
        <v>1031</v>
      </c>
      <c r="D73" s="28" t="s">
        <v>1032</v>
      </c>
      <c r="E73" s="28" t="s">
        <v>520</v>
      </c>
      <c r="F73" s="85">
        <v>100000</v>
      </c>
      <c r="G73" s="29">
        <v>295.19</v>
      </c>
      <c r="H73" s="29" t="s">
        <v>301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45082</v>
      </c>
      <c r="B74" s="29">
        <v>526947</v>
      </c>
      <c r="C74" s="28" t="s">
        <v>1033</v>
      </c>
      <c r="D74" s="28" t="s">
        <v>939</v>
      </c>
      <c r="E74" s="28" t="s">
        <v>520</v>
      </c>
      <c r="F74" s="85">
        <v>1885465</v>
      </c>
      <c r="G74" s="29">
        <v>399.05</v>
      </c>
      <c r="H74" s="29" t="s">
        <v>301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45082</v>
      </c>
      <c r="B75" s="29">
        <v>526947</v>
      </c>
      <c r="C75" s="28" t="s">
        <v>1033</v>
      </c>
      <c r="D75" s="28" t="s">
        <v>1034</v>
      </c>
      <c r="E75" s="28" t="s">
        <v>519</v>
      </c>
      <c r="F75" s="85">
        <v>1882205</v>
      </c>
      <c r="G75" s="29">
        <v>399.05</v>
      </c>
      <c r="H75" s="29" t="s">
        <v>301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45082</v>
      </c>
      <c r="B76" s="29">
        <v>543624</v>
      </c>
      <c r="C76" s="28" t="s">
        <v>1035</v>
      </c>
      <c r="D76" s="28" t="s">
        <v>1036</v>
      </c>
      <c r="E76" s="28" t="s">
        <v>520</v>
      </c>
      <c r="F76" s="85">
        <v>50000</v>
      </c>
      <c r="G76" s="29">
        <v>41.8</v>
      </c>
      <c r="H76" s="29" t="s">
        <v>301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45082</v>
      </c>
      <c r="B77" s="29">
        <v>543624</v>
      </c>
      <c r="C77" s="28" t="s">
        <v>1035</v>
      </c>
      <c r="D77" s="28" t="s">
        <v>1037</v>
      </c>
      <c r="E77" s="28" t="s">
        <v>519</v>
      </c>
      <c r="F77" s="85">
        <v>60000</v>
      </c>
      <c r="G77" s="29">
        <v>41.8</v>
      </c>
      <c r="H77" s="29" t="s">
        <v>301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45082</v>
      </c>
      <c r="B78" s="29">
        <v>541352</v>
      </c>
      <c r="C78" s="28" t="s">
        <v>1038</v>
      </c>
      <c r="D78" s="28" t="s">
        <v>1039</v>
      </c>
      <c r="E78" s="28" t="s">
        <v>520</v>
      </c>
      <c r="F78" s="85">
        <v>51000</v>
      </c>
      <c r="G78" s="29">
        <v>321.23</v>
      </c>
      <c r="H78" s="29" t="s">
        <v>301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45082</v>
      </c>
      <c r="B79" s="29">
        <v>535910</v>
      </c>
      <c r="C79" s="28" t="s">
        <v>940</v>
      </c>
      <c r="D79" s="28" t="s">
        <v>895</v>
      </c>
      <c r="E79" s="28" t="s">
        <v>519</v>
      </c>
      <c r="F79" s="85">
        <v>100000</v>
      </c>
      <c r="G79" s="29">
        <v>28.87</v>
      </c>
      <c r="H79" s="29" t="s">
        <v>301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45082</v>
      </c>
      <c r="B80" s="29">
        <v>535910</v>
      </c>
      <c r="C80" s="28" t="s">
        <v>940</v>
      </c>
      <c r="D80" s="28" t="s">
        <v>941</v>
      </c>
      <c r="E80" s="28" t="s">
        <v>520</v>
      </c>
      <c r="F80" s="85">
        <v>100000</v>
      </c>
      <c r="G80" s="29">
        <v>28.87</v>
      </c>
      <c r="H80" s="29" t="s">
        <v>301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45082</v>
      </c>
      <c r="B81" s="29">
        <v>535910</v>
      </c>
      <c r="C81" s="28" t="s">
        <v>940</v>
      </c>
      <c r="D81" s="28" t="s">
        <v>941</v>
      </c>
      <c r="E81" s="28" t="s">
        <v>519</v>
      </c>
      <c r="F81" s="85">
        <v>130000</v>
      </c>
      <c r="G81" s="29">
        <v>28.81</v>
      </c>
      <c r="H81" s="29" t="s">
        <v>301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45082</v>
      </c>
      <c r="B82" s="29">
        <v>535910</v>
      </c>
      <c r="C82" s="28" t="s">
        <v>940</v>
      </c>
      <c r="D82" s="28" t="s">
        <v>1040</v>
      </c>
      <c r="E82" s="28" t="s">
        <v>520</v>
      </c>
      <c r="F82" s="85">
        <v>115000</v>
      </c>
      <c r="G82" s="29">
        <v>28.81</v>
      </c>
      <c r="H82" s="29" t="s">
        <v>301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45082</v>
      </c>
      <c r="B83" s="29">
        <v>543270</v>
      </c>
      <c r="C83" s="28" t="s">
        <v>817</v>
      </c>
      <c r="D83" s="28" t="s">
        <v>1041</v>
      </c>
      <c r="E83" s="28" t="s">
        <v>520</v>
      </c>
      <c r="F83" s="85">
        <v>400000</v>
      </c>
      <c r="G83" s="29">
        <v>1880.01</v>
      </c>
      <c r="H83" s="29" t="s">
        <v>301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45082</v>
      </c>
      <c r="B84" s="29">
        <v>543270</v>
      </c>
      <c r="C84" s="28" t="s">
        <v>817</v>
      </c>
      <c r="D84" s="28" t="s">
        <v>1042</v>
      </c>
      <c r="E84" s="28" t="s">
        <v>520</v>
      </c>
      <c r="F84" s="85">
        <v>450000</v>
      </c>
      <c r="G84" s="29">
        <v>1880.15</v>
      </c>
      <c r="H84" s="29" t="s">
        <v>301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45082</v>
      </c>
      <c r="B85" s="29">
        <v>543270</v>
      </c>
      <c r="C85" s="28" t="s">
        <v>817</v>
      </c>
      <c r="D85" s="28" t="s">
        <v>1043</v>
      </c>
      <c r="E85" s="28" t="s">
        <v>520</v>
      </c>
      <c r="F85" s="85">
        <v>270000</v>
      </c>
      <c r="G85" s="29">
        <v>1880</v>
      </c>
      <c r="H85" s="29" t="s">
        <v>301</v>
      </c>
      <c r="I85" s="73"/>
      <c r="J85" s="287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45082</v>
      </c>
      <c r="B86" s="29">
        <v>543270</v>
      </c>
      <c r="C86" s="28" t="s">
        <v>817</v>
      </c>
      <c r="D86" s="28" t="s">
        <v>1044</v>
      </c>
      <c r="E86" s="28" t="s">
        <v>519</v>
      </c>
      <c r="F86" s="85">
        <v>1315000</v>
      </c>
      <c r="G86" s="29">
        <v>1880.02</v>
      </c>
      <c r="H86" s="29" t="s">
        <v>301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45082</v>
      </c>
      <c r="B87" s="29">
        <v>526381</v>
      </c>
      <c r="C87" s="28" t="s">
        <v>1045</v>
      </c>
      <c r="D87" s="28" t="s">
        <v>1046</v>
      </c>
      <c r="E87" s="28" t="s">
        <v>520</v>
      </c>
      <c r="F87" s="85">
        <v>560000</v>
      </c>
      <c r="G87" s="29">
        <v>14.83</v>
      </c>
      <c r="H87" s="29" t="s">
        <v>301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45082</v>
      </c>
      <c r="B88" s="29">
        <v>526381</v>
      </c>
      <c r="C88" s="28" t="s">
        <v>1045</v>
      </c>
      <c r="D88" s="28" t="s">
        <v>1047</v>
      </c>
      <c r="E88" s="28" t="s">
        <v>519</v>
      </c>
      <c r="F88" s="85">
        <v>560000</v>
      </c>
      <c r="G88" s="29">
        <v>14.89</v>
      </c>
      <c r="H88" s="29" t="s">
        <v>301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45082</v>
      </c>
      <c r="B89" s="29">
        <v>543540</v>
      </c>
      <c r="C89" s="28" t="s">
        <v>1048</v>
      </c>
      <c r="D89" s="28" t="s">
        <v>990</v>
      </c>
      <c r="E89" s="28" t="s">
        <v>520</v>
      </c>
      <c r="F89" s="85">
        <v>13200</v>
      </c>
      <c r="G89" s="29">
        <v>176.39</v>
      </c>
      <c r="H89" s="29" t="s">
        <v>301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45082</v>
      </c>
      <c r="B90" s="29">
        <v>543912</v>
      </c>
      <c r="C90" s="28" t="s">
        <v>897</v>
      </c>
      <c r="D90" s="28" t="s">
        <v>895</v>
      </c>
      <c r="E90" s="28" t="s">
        <v>520</v>
      </c>
      <c r="F90" s="85">
        <v>90505</v>
      </c>
      <c r="G90" s="29">
        <v>63.81</v>
      </c>
      <c r="H90" s="29" t="s">
        <v>301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45082</v>
      </c>
      <c r="B91" s="29">
        <v>526490</v>
      </c>
      <c r="C91" s="28" t="s">
        <v>1049</v>
      </c>
      <c r="D91" s="28" t="s">
        <v>1050</v>
      </c>
      <c r="E91" s="28" t="s">
        <v>519</v>
      </c>
      <c r="F91" s="85">
        <v>19950</v>
      </c>
      <c r="G91" s="29">
        <v>7.58</v>
      </c>
      <c r="H91" s="29" t="s">
        <v>301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45082</v>
      </c>
      <c r="B92" s="29">
        <v>531637</v>
      </c>
      <c r="C92" s="28" t="s">
        <v>1051</v>
      </c>
      <c r="D92" s="28" t="s">
        <v>1052</v>
      </c>
      <c r="E92" s="28" t="s">
        <v>520</v>
      </c>
      <c r="F92" s="85">
        <v>140000</v>
      </c>
      <c r="G92" s="29">
        <v>489.32</v>
      </c>
      <c r="H92" s="29" t="s">
        <v>301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45082</v>
      </c>
      <c r="B93" s="29">
        <v>519299</v>
      </c>
      <c r="C93" s="28" t="s">
        <v>1053</v>
      </c>
      <c r="D93" s="28" t="s">
        <v>1054</v>
      </c>
      <c r="E93" s="28" t="s">
        <v>519</v>
      </c>
      <c r="F93" s="85">
        <v>100000</v>
      </c>
      <c r="G93" s="29">
        <v>103.49</v>
      </c>
      <c r="H93" s="29" t="s">
        <v>301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45082</v>
      </c>
      <c r="B94" s="29">
        <v>519299</v>
      </c>
      <c r="C94" s="28" t="s">
        <v>1053</v>
      </c>
      <c r="D94" s="28" t="s">
        <v>1055</v>
      </c>
      <c r="E94" s="28" t="s">
        <v>519</v>
      </c>
      <c r="F94" s="85">
        <v>100000</v>
      </c>
      <c r="G94" s="29">
        <v>103.49</v>
      </c>
      <c r="H94" s="29" t="s">
        <v>301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45082</v>
      </c>
      <c r="B95" s="29">
        <v>519299</v>
      </c>
      <c r="C95" s="28" t="s">
        <v>1053</v>
      </c>
      <c r="D95" s="28" t="s">
        <v>1056</v>
      </c>
      <c r="E95" s="28" t="s">
        <v>519</v>
      </c>
      <c r="F95" s="85">
        <v>142000</v>
      </c>
      <c r="G95" s="29">
        <v>103.49</v>
      </c>
      <c r="H95" s="29" t="s">
        <v>301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45082</v>
      </c>
      <c r="B96" s="29">
        <v>519299</v>
      </c>
      <c r="C96" s="28" t="s">
        <v>1053</v>
      </c>
      <c r="D96" s="28" t="s">
        <v>1057</v>
      </c>
      <c r="E96" s="28" t="s">
        <v>519</v>
      </c>
      <c r="F96" s="85">
        <v>175000</v>
      </c>
      <c r="G96" s="29">
        <v>103.49</v>
      </c>
      <c r="H96" s="29" t="s">
        <v>301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45082</v>
      </c>
      <c r="B97" s="29">
        <v>519299</v>
      </c>
      <c r="C97" s="28" t="s">
        <v>1053</v>
      </c>
      <c r="D97" s="28" t="s">
        <v>1058</v>
      </c>
      <c r="E97" s="28" t="s">
        <v>519</v>
      </c>
      <c r="F97" s="85">
        <v>100000</v>
      </c>
      <c r="G97" s="29">
        <v>103.49</v>
      </c>
      <c r="H97" s="29" t="s">
        <v>301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45082</v>
      </c>
      <c r="B98" s="29">
        <v>519299</v>
      </c>
      <c r="C98" s="28" t="s">
        <v>1053</v>
      </c>
      <c r="D98" s="28" t="s">
        <v>1059</v>
      </c>
      <c r="E98" s="28" t="s">
        <v>520</v>
      </c>
      <c r="F98" s="85">
        <v>828000</v>
      </c>
      <c r="G98" s="29">
        <v>103.49</v>
      </c>
      <c r="H98" s="29" t="s">
        <v>301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45082</v>
      </c>
      <c r="B99" s="29">
        <v>519299</v>
      </c>
      <c r="C99" s="28" t="s">
        <v>1053</v>
      </c>
      <c r="D99" s="28" t="s">
        <v>1060</v>
      </c>
      <c r="E99" s="28" t="s">
        <v>520</v>
      </c>
      <c r="F99" s="85">
        <v>1127012</v>
      </c>
      <c r="G99" s="29">
        <v>103.49</v>
      </c>
      <c r="H99" s="29" t="s">
        <v>301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45082</v>
      </c>
      <c r="B100" s="29">
        <v>519299</v>
      </c>
      <c r="C100" s="28" t="s">
        <v>1053</v>
      </c>
      <c r="D100" s="28" t="s">
        <v>1061</v>
      </c>
      <c r="E100" s="28" t="s">
        <v>520</v>
      </c>
      <c r="F100" s="85">
        <v>548366</v>
      </c>
      <c r="G100" s="29">
        <v>103.49</v>
      </c>
      <c r="H100" s="29" t="s">
        <v>301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45082</v>
      </c>
      <c r="B101" s="29">
        <v>519299</v>
      </c>
      <c r="C101" s="28" t="s">
        <v>1053</v>
      </c>
      <c r="D101" s="28" t="s">
        <v>1062</v>
      </c>
      <c r="E101" s="28" t="s">
        <v>519</v>
      </c>
      <c r="F101" s="85">
        <v>100000</v>
      </c>
      <c r="G101" s="29">
        <v>103.49</v>
      </c>
      <c r="H101" s="29" t="s">
        <v>301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45082</v>
      </c>
      <c r="B102" s="29">
        <v>519299</v>
      </c>
      <c r="C102" s="28" t="s">
        <v>1053</v>
      </c>
      <c r="D102" s="28" t="s">
        <v>1063</v>
      </c>
      <c r="E102" s="28" t="s">
        <v>519</v>
      </c>
      <c r="F102" s="85">
        <v>300000</v>
      </c>
      <c r="G102" s="29">
        <v>103.49</v>
      </c>
      <c r="H102" s="29" t="s">
        <v>301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45082</v>
      </c>
      <c r="B103" s="29">
        <v>519299</v>
      </c>
      <c r="C103" s="28" t="s">
        <v>1053</v>
      </c>
      <c r="D103" s="28" t="s">
        <v>1064</v>
      </c>
      <c r="E103" s="28" t="s">
        <v>519</v>
      </c>
      <c r="F103" s="85">
        <v>135000</v>
      </c>
      <c r="G103" s="29">
        <v>103.49</v>
      </c>
      <c r="H103" s="29" t="s">
        <v>301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45082</v>
      </c>
      <c r="B104" s="29">
        <v>541151</v>
      </c>
      <c r="C104" s="28" t="s">
        <v>1065</v>
      </c>
      <c r="D104" s="28" t="s">
        <v>1066</v>
      </c>
      <c r="E104" s="28" t="s">
        <v>520</v>
      </c>
      <c r="F104" s="85">
        <v>272000</v>
      </c>
      <c r="G104" s="29">
        <v>7.44</v>
      </c>
      <c r="H104" s="29" t="s">
        <v>301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45082</v>
      </c>
      <c r="B105" s="29">
        <v>541151</v>
      </c>
      <c r="C105" s="28" t="s">
        <v>1065</v>
      </c>
      <c r="D105" s="28" t="s">
        <v>1067</v>
      </c>
      <c r="E105" s="28" t="s">
        <v>519</v>
      </c>
      <c r="F105" s="85">
        <v>272000</v>
      </c>
      <c r="G105" s="29">
        <v>7.44</v>
      </c>
      <c r="H105" s="29" t="s">
        <v>301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45082</v>
      </c>
      <c r="B106" s="29">
        <v>542145</v>
      </c>
      <c r="C106" s="28" t="s">
        <v>1068</v>
      </c>
      <c r="D106" s="28" t="s">
        <v>1069</v>
      </c>
      <c r="E106" s="28" t="s">
        <v>519</v>
      </c>
      <c r="F106" s="85">
        <v>36000</v>
      </c>
      <c r="G106" s="29">
        <v>34</v>
      </c>
      <c r="H106" s="29" t="s">
        <v>301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45082</v>
      </c>
      <c r="B107" s="29">
        <v>540147</v>
      </c>
      <c r="C107" s="28" t="s">
        <v>1070</v>
      </c>
      <c r="D107" s="28" t="s">
        <v>1071</v>
      </c>
      <c r="E107" s="28" t="s">
        <v>520</v>
      </c>
      <c r="F107" s="85">
        <v>110752</v>
      </c>
      <c r="G107" s="29">
        <v>36</v>
      </c>
      <c r="H107" s="29" t="s">
        <v>301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45082</v>
      </c>
      <c r="B108" s="29">
        <v>530439</v>
      </c>
      <c r="C108" s="28" t="s">
        <v>942</v>
      </c>
      <c r="D108" s="28" t="s">
        <v>943</v>
      </c>
      <c r="E108" s="28" t="s">
        <v>519</v>
      </c>
      <c r="F108" s="85">
        <v>62685</v>
      </c>
      <c r="G108" s="29">
        <v>7.6</v>
      </c>
      <c r="H108" s="29" t="s">
        <v>301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45082</v>
      </c>
      <c r="B109" s="29">
        <v>538923</v>
      </c>
      <c r="C109" s="28" t="s">
        <v>1072</v>
      </c>
      <c r="D109" s="28" t="s">
        <v>1073</v>
      </c>
      <c r="E109" s="28" t="s">
        <v>520</v>
      </c>
      <c r="F109" s="85">
        <v>25000</v>
      </c>
      <c r="G109" s="29">
        <v>52.11</v>
      </c>
      <c r="H109" s="29" t="s">
        <v>301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45082</v>
      </c>
      <c r="B110" s="29">
        <v>530611</v>
      </c>
      <c r="C110" s="28" t="s">
        <v>1074</v>
      </c>
      <c r="D110" s="28" t="s">
        <v>918</v>
      </c>
      <c r="E110" s="28" t="s">
        <v>520</v>
      </c>
      <c r="F110" s="85">
        <v>1000000</v>
      </c>
      <c r="G110" s="29">
        <v>0.38</v>
      </c>
      <c r="H110" s="29" t="s">
        <v>301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45082</v>
      </c>
      <c r="B111" s="29">
        <v>543799</v>
      </c>
      <c r="C111" s="28" t="s">
        <v>1075</v>
      </c>
      <c r="D111" s="28" t="s">
        <v>938</v>
      </c>
      <c r="E111" s="28" t="s">
        <v>519</v>
      </c>
      <c r="F111" s="85">
        <v>30000</v>
      </c>
      <c r="G111" s="29">
        <v>43.47</v>
      </c>
      <c r="H111" s="29" t="s">
        <v>301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45082</v>
      </c>
      <c r="B112" s="29">
        <v>543799</v>
      </c>
      <c r="C112" s="28" t="s">
        <v>1075</v>
      </c>
      <c r="D112" s="28" t="s">
        <v>938</v>
      </c>
      <c r="E112" s="28" t="s">
        <v>520</v>
      </c>
      <c r="F112" s="85">
        <v>30000</v>
      </c>
      <c r="G112" s="29">
        <v>43.36</v>
      </c>
      <c r="H112" s="29" t="s">
        <v>301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45082</v>
      </c>
      <c r="B113" s="29">
        <v>543799</v>
      </c>
      <c r="C113" s="28" t="s">
        <v>1075</v>
      </c>
      <c r="D113" s="28" t="s">
        <v>1076</v>
      </c>
      <c r="E113" s="28" t="s">
        <v>519</v>
      </c>
      <c r="F113" s="85">
        <v>69000</v>
      </c>
      <c r="G113" s="29">
        <v>43.15</v>
      </c>
      <c r="H113" s="29" t="s">
        <v>301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45082</v>
      </c>
      <c r="B114" s="29">
        <v>543799</v>
      </c>
      <c r="C114" s="28" t="s">
        <v>1075</v>
      </c>
      <c r="D114" s="28" t="s">
        <v>1076</v>
      </c>
      <c r="E114" s="28" t="s">
        <v>520</v>
      </c>
      <c r="F114" s="85">
        <v>39000</v>
      </c>
      <c r="G114" s="29">
        <v>43.47</v>
      </c>
      <c r="H114" s="29" t="s">
        <v>301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45082</v>
      </c>
      <c r="B115" s="29">
        <v>503816</v>
      </c>
      <c r="C115" s="28" t="s">
        <v>1077</v>
      </c>
      <c r="D115" s="28" t="s">
        <v>1078</v>
      </c>
      <c r="E115" s="28" t="s">
        <v>519</v>
      </c>
      <c r="F115" s="85">
        <v>456120</v>
      </c>
      <c r="G115" s="29">
        <v>36.32</v>
      </c>
      <c r="H115" s="29" t="s">
        <v>301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45082</v>
      </c>
      <c r="B116" s="29">
        <v>503816</v>
      </c>
      <c r="C116" s="28" t="s">
        <v>1077</v>
      </c>
      <c r="D116" s="28" t="s">
        <v>1079</v>
      </c>
      <c r="E116" s="28" t="s">
        <v>520</v>
      </c>
      <c r="F116" s="85">
        <v>600000</v>
      </c>
      <c r="G116" s="29">
        <v>36.380000000000003</v>
      </c>
      <c r="H116" s="29" t="s">
        <v>301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45082</v>
      </c>
      <c r="B117" s="29">
        <v>511447</v>
      </c>
      <c r="C117" s="28" t="s">
        <v>1080</v>
      </c>
      <c r="D117" s="28" t="s">
        <v>1081</v>
      </c>
      <c r="E117" s="28" t="s">
        <v>519</v>
      </c>
      <c r="F117" s="85">
        <v>1224338</v>
      </c>
      <c r="G117" s="29">
        <v>2.81</v>
      </c>
      <c r="H117" s="29" t="s">
        <v>301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45082</v>
      </c>
      <c r="B118" s="29">
        <v>542765</v>
      </c>
      <c r="C118" s="28" t="s">
        <v>944</v>
      </c>
      <c r="D118" s="28" t="s">
        <v>1082</v>
      </c>
      <c r="E118" s="28" t="s">
        <v>519</v>
      </c>
      <c r="F118" s="85">
        <v>2000</v>
      </c>
      <c r="G118" s="29">
        <v>142.35</v>
      </c>
      <c r="H118" s="29" t="s">
        <v>301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45082</v>
      </c>
      <c r="B119" s="29">
        <v>542765</v>
      </c>
      <c r="C119" s="28" t="s">
        <v>944</v>
      </c>
      <c r="D119" s="28" t="s">
        <v>945</v>
      </c>
      <c r="E119" s="28" t="s">
        <v>520</v>
      </c>
      <c r="F119" s="85">
        <v>5000</v>
      </c>
      <c r="G119" s="29">
        <v>142.02000000000001</v>
      </c>
      <c r="H119" s="29" t="s">
        <v>301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45082</v>
      </c>
      <c r="B120" s="29">
        <v>542803</v>
      </c>
      <c r="C120" s="28" t="s">
        <v>1083</v>
      </c>
      <c r="D120" s="28" t="s">
        <v>1084</v>
      </c>
      <c r="E120" s="28" t="s">
        <v>519</v>
      </c>
      <c r="F120" s="85">
        <v>103300</v>
      </c>
      <c r="G120" s="29">
        <v>16.899999999999999</v>
      </c>
      <c r="H120" s="29" t="s">
        <v>301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45082</v>
      </c>
      <c r="B121" s="29">
        <v>542803</v>
      </c>
      <c r="C121" s="28" t="s">
        <v>1083</v>
      </c>
      <c r="D121" s="28" t="s">
        <v>1085</v>
      </c>
      <c r="E121" s="28" t="s">
        <v>520</v>
      </c>
      <c r="F121" s="85">
        <v>61070</v>
      </c>
      <c r="G121" s="29">
        <v>16.899999999999999</v>
      </c>
      <c r="H121" s="29" t="s">
        <v>301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45082</v>
      </c>
      <c r="B122" s="29" t="s">
        <v>891</v>
      </c>
      <c r="C122" s="28" t="s">
        <v>892</v>
      </c>
      <c r="D122" s="28" t="s">
        <v>889</v>
      </c>
      <c r="E122" s="28" t="s">
        <v>519</v>
      </c>
      <c r="F122" s="85">
        <v>345476</v>
      </c>
      <c r="G122" s="29">
        <v>281.85000000000002</v>
      </c>
      <c r="H122" s="29" t="s">
        <v>864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45082</v>
      </c>
      <c r="B123" s="29" t="s">
        <v>946</v>
      </c>
      <c r="C123" s="28" t="s">
        <v>947</v>
      </c>
      <c r="D123" s="28" t="s">
        <v>948</v>
      </c>
      <c r="E123" s="28" t="s">
        <v>519</v>
      </c>
      <c r="F123" s="85">
        <v>153777</v>
      </c>
      <c r="G123" s="29">
        <v>247.09</v>
      </c>
      <c r="H123" s="29" t="s">
        <v>864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45082</v>
      </c>
      <c r="B124" s="29" t="s">
        <v>1086</v>
      </c>
      <c r="C124" s="28" t="s">
        <v>1087</v>
      </c>
      <c r="D124" s="28" t="s">
        <v>1012</v>
      </c>
      <c r="E124" s="28" t="s">
        <v>519</v>
      </c>
      <c r="F124" s="85">
        <v>200000</v>
      </c>
      <c r="G124" s="29">
        <v>113.27</v>
      </c>
      <c r="H124" s="29" t="s">
        <v>864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45082</v>
      </c>
      <c r="B125" s="29" t="s">
        <v>953</v>
      </c>
      <c r="C125" s="28" t="s">
        <v>954</v>
      </c>
      <c r="D125" s="28" t="s">
        <v>955</v>
      </c>
      <c r="E125" s="28" t="s">
        <v>519</v>
      </c>
      <c r="F125" s="85">
        <v>9600</v>
      </c>
      <c r="G125" s="29">
        <v>82.7</v>
      </c>
      <c r="H125" s="29" t="s">
        <v>864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45082</v>
      </c>
      <c r="B126" s="29" t="s">
        <v>808</v>
      </c>
      <c r="C126" s="28" t="s">
        <v>1088</v>
      </c>
      <c r="D126" s="28" t="s">
        <v>949</v>
      </c>
      <c r="E126" s="28" t="s">
        <v>519</v>
      </c>
      <c r="F126" s="85">
        <v>13425132</v>
      </c>
      <c r="G126" s="29">
        <v>19.559999999999999</v>
      </c>
      <c r="H126" s="29" t="s">
        <v>864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45082</v>
      </c>
      <c r="B127" s="29" t="s">
        <v>808</v>
      </c>
      <c r="C127" s="28" t="s">
        <v>1088</v>
      </c>
      <c r="D127" s="28" t="s">
        <v>877</v>
      </c>
      <c r="E127" s="28" t="s">
        <v>519</v>
      </c>
      <c r="F127" s="85">
        <v>16881453</v>
      </c>
      <c r="G127" s="29">
        <v>19.559999999999999</v>
      </c>
      <c r="H127" s="29" t="s">
        <v>864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45082</v>
      </c>
      <c r="B128" s="29" t="s">
        <v>1089</v>
      </c>
      <c r="C128" s="28" t="s">
        <v>1090</v>
      </c>
      <c r="D128" s="28" t="s">
        <v>1091</v>
      </c>
      <c r="E128" s="28" t="s">
        <v>519</v>
      </c>
      <c r="F128" s="85">
        <v>613001</v>
      </c>
      <c r="G128" s="29">
        <v>5.46</v>
      </c>
      <c r="H128" s="29" t="s">
        <v>864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45082</v>
      </c>
      <c r="B129" s="29" t="s">
        <v>1092</v>
      </c>
      <c r="C129" s="28" t="s">
        <v>1093</v>
      </c>
      <c r="D129" s="28" t="s">
        <v>950</v>
      </c>
      <c r="E129" s="28" t="s">
        <v>519</v>
      </c>
      <c r="F129" s="85">
        <v>21</v>
      </c>
      <c r="G129" s="29">
        <v>228.15</v>
      </c>
      <c r="H129" s="29" t="s">
        <v>864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45082</v>
      </c>
      <c r="B130" s="29" t="s">
        <v>1094</v>
      </c>
      <c r="C130" s="28" t="s">
        <v>1095</v>
      </c>
      <c r="D130" s="28" t="s">
        <v>972</v>
      </c>
      <c r="E130" s="28" t="s">
        <v>519</v>
      </c>
      <c r="F130" s="85">
        <v>200000</v>
      </c>
      <c r="G130" s="29">
        <v>103.75</v>
      </c>
      <c r="H130" s="29" t="s">
        <v>864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45082</v>
      </c>
      <c r="B131" s="29" t="s">
        <v>1096</v>
      </c>
      <c r="C131" s="28" t="s">
        <v>1097</v>
      </c>
      <c r="D131" s="28" t="s">
        <v>1098</v>
      </c>
      <c r="E131" s="28" t="s">
        <v>519</v>
      </c>
      <c r="F131" s="85">
        <v>447379</v>
      </c>
      <c r="G131" s="29">
        <v>6.35</v>
      </c>
      <c r="H131" s="29" t="s">
        <v>864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45082</v>
      </c>
      <c r="B132" s="29" t="s">
        <v>1099</v>
      </c>
      <c r="C132" s="28" t="s">
        <v>1100</v>
      </c>
      <c r="D132" s="28" t="s">
        <v>877</v>
      </c>
      <c r="E132" s="28" t="s">
        <v>519</v>
      </c>
      <c r="F132" s="85">
        <v>912664</v>
      </c>
      <c r="G132" s="29">
        <v>18.87</v>
      </c>
      <c r="H132" s="29" t="s">
        <v>864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45082</v>
      </c>
      <c r="B133" s="29" t="s">
        <v>1099</v>
      </c>
      <c r="C133" s="28" t="s">
        <v>1100</v>
      </c>
      <c r="D133" s="28" t="s">
        <v>1101</v>
      </c>
      <c r="E133" s="28" t="s">
        <v>519</v>
      </c>
      <c r="F133" s="85">
        <v>700000</v>
      </c>
      <c r="G133" s="29">
        <v>18.850000000000001</v>
      </c>
      <c r="H133" s="29" t="s">
        <v>864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45082</v>
      </c>
      <c r="B134" s="29" t="s">
        <v>1102</v>
      </c>
      <c r="C134" s="28" t="s">
        <v>1103</v>
      </c>
      <c r="D134" s="28" t="s">
        <v>881</v>
      </c>
      <c r="E134" s="28" t="s">
        <v>519</v>
      </c>
      <c r="F134" s="85">
        <v>53271</v>
      </c>
      <c r="G134" s="29">
        <v>186.67</v>
      </c>
      <c r="H134" s="29" t="s">
        <v>864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45082</v>
      </c>
      <c r="B135" s="29" t="s">
        <v>1102</v>
      </c>
      <c r="C135" s="28" t="s">
        <v>1103</v>
      </c>
      <c r="D135" s="28" t="s">
        <v>1104</v>
      </c>
      <c r="E135" s="28" t="s">
        <v>519</v>
      </c>
      <c r="F135" s="85">
        <v>53194</v>
      </c>
      <c r="G135" s="29">
        <v>185.88</v>
      </c>
      <c r="H135" s="29" t="s">
        <v>864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45082</v>
      </c>
      <c r="B136" s="29" t="s">
        <v>1105</v>
      </c>
      <c r="C136" s="28" t="s">
        <v>1106</v>
      </c>
      <c r="D136" s="28" t="s">
        <v>1107</v>
      </c>
      <c r="E136" s="28" t="s">
        <v>519</v>
      </c>
      <c r="F136" s="85">
        <v>54000</v>
      </c>
      <c r="G136" s="29">
        <v>58.01</v>
      </c>
      <c r="H136" s="29" t="s">
        <v>864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45082</v>
      </c>
      <c r="B137" s="29" t="s">
        <v>920</v>
      </c>
      <c r="C137" s="28" t="s">
        <v>921</v>
      </c>
      <c r="D137" s="28" t="s">
        <v>881</v>
      </c>
      <c r="E137" s="28" t="s">
        <v>519</v>
      </c>
      <c r="F137" s="85">
        <v>63506</v>
      </c>
      <c r="G137" s="29">
        <v>417.47</v>
      </c>
      <c r="H137" s="29" t="s">
        <v>864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45082</v>
      </c>
      <c r="B138" s="29" t="s">
        <v>1108</v>
      </c>
      <c r="C138" s="28" t="s">
        <v>1109</v>
      </c>
      <c r="D138" s="28" t="s">
        <v>1110</v>
      </c>
      <c r="E138" s="28" t="s">
        <v>519</v>
      </c>
      <c r="F138" s="85">
        <v>40480</v>
      </c>
      <c r="G138" s="29">
        <v>860.34</v>
      </c>
      <c r="H138" s="29" t="s">
        <v>864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45082</v>
      </c>
      <c r="B139" s="29" t="s">
        <v>1111</v>
      </c>
      <c r="C139" s="28" t="s">
        <v>1112</v>
      </c>
      <c r="D139" s="28" t="s">
        <v>1113</v>
      </c>
      <c r="E139" s="28" t="s">
        <v>519</v>
      </c>
      <c r="F139" s="85">
        <v>550000</v>
      </c>
      <c r="G139" s="29">
        <v>16.97</v>
      </c>
      <c r="H139" s="29" t="s">
        <v>864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45082</v>
      </c>
      <c r="B140" s="29" t="s">
        <v>1114</v>
      </c>
      <c r="C140" s="28" t="s">
        <v>1115</v>
      </c>
      <c r="D140" s="28" t="s">
        <v>1116</v>
      </c>
      <c r="E140" s="28" t="s">
        <v>519</v>
      </c>
      <c r="F140" s="85">
        <v>82722</v>
      </c>
      <c r="G140" s="29">
        <v>416.17</v>
      </c>
      <c r="H140" s="29" t="s">
        <v>864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45082</v>
      </c>
      <c r="B141" s="29" t="s">
        <v>1117</v>
      </c>
      <c r="C141" s="28" t="s">
        <v>1118</v>
      </c>
      <c r="D141" s="28" t="s">
        <v>1119</v>
      </c>
      <c r="E141" s="28" t="s">
        <v>519</v>
      </c>
      <c r="F141" s="85">
        <v>16270</v>
      </c>
      <c r="G141" s="29">
        <v>539.22</v>
      </c>
      <c r="H141" s="29" t="s">
        <v>864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45082</v>
      </c>
      <c r="B142" s="29" t="s">
        <v>1120</v>
      </c>
      <c r="C142" s="28" t="s">
        <v>1121</v>
      </c>
      <c r="D142" s="28" t="s">
        <v>1122</v>
      </c>
      <c r="E142" s="28" t="s">
        <v>519</v>
      </c>
      <c r="F142" s="85">
        <v>95520</v>
      </c>
      <c r="G142" s="29">
        <v>60.79</v>
      </c>
      <c r="H142" s="29" t="s">
        <v>864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45082</v>
      </c>
      <c r="B143" s="29" t="s">
        <v>1120</v>
      </c>
      <c r="C143" s="28" t="s">
        <v>1121</v>
      </c>
      <c r="D143" s="28" t="s">
        <v>1123</v>
      </c>
      <c r="E143" s="28" t="s">
        <v>519</v>
      </c>
      <c r="F143" s="85">
        <v>68599</v>
      </c>
      <c r="G143" s="29">
        <v>59.86</v>
      </c>
      <c r="H143" s="29" t="s">
        <v>864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45082</v>
      </c>
      <c r="B144" s="29" t="s">
        <v>1124</v>
      </c>
      <c r="C144" s="28" t="s">
        <v>1125</v>
      </c>
      <c r="D144" s="28" t="s">
        <v>881</v>
      </c>
      <c r="E144" s="28" t="s">
        <v>519</v>
      </c>
      <c r="F144" s="85">
        <v>119950</v>
      </c>
      <c r="G144" s="29">
        <v>654.07000000000005</v>
      </c>
      <c r="H144" s="29" t="s">
        <v>864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45082</v>
      </c>
      <c r="B145" s="29" t="s">
        <v>898</v>
      </c>
      <c r="C145" s="28" t="s">
        <v>899</v>
      </c>
      <c r="D145" s="28" t="s">
        <v>900</v>
      </c>
      <c r="E145" s="28" t="s">
        <v>519</v>
      </c>
      <c r="F145" s="85">
        <v>2062739</v>
      </c>
      <c r="G145" s="29">
        <v>106.45</v>
      </c>
      <c r="H145" s="29" t="s">
        <v>864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45082</v>
      </c>
      <c r="B146" s="29" t="s">
        <v>1126</v>
      </c>
      <c r="C146" s="28" t="s">
        <v>1127</v>
      </c>
      <c r="D146" s="28" t="s">
        <v>877</v>
      </c>
      <c r="E146" s="28" t="s">
        <v>519</v>
      </c>
      <c r="F146" s="85">
        <v>160997</v>
      </c>
      <c r="G146" s="29">
        <v>88.56</v>
      </c>
      <c r="H146" s="29" t="s">
        <v>864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45082</v>
      </c>
      <c r="B147" s="29" t="s">
        <v>891</v>
      </c>
      <c r="C147" s="28" t="s">
        <v>892</v>
      </c>
      <c r="D147" s="28" t="s">
        <v>889</v>
      </c>
      <c r="E147" s="28" t="s">
        <v>520</v>
      </c>
      <c r="F147" s="85">
        <v>345476</v>
      </c>
      <c r="G147" s="29">
        <v>279.94</v>
      </c>
      <c r="H147" s="29" t="s">
        <v>864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45082</v>
      </c>
      <c r="B148" s="29" t="s">
        <v>946</v>
      </c>
      <c r="C148" s="28" t="s">
        <v>947</v>
      </c>
      <c r="D148" s="28" t="s">
        <v>948</v>
      </c>
      <c r="E148" s="28" t="s">
        <v>520</v>
      </c>
      <c r="F148" s="85">
        <v>153777</v>
      </c>
      <c r="G148" s="29">
        <v>249</v>
      </c>
      <c r="H148" s="29" t="s">
        <v>864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45082</v>
      </c>
      <c r="B149" s="29" t="s">
        <v>1086</v>
      </c>
      <c r="C149" s="28" t="s">
        <v>1087</v>
      </c>
      <c r="D149" s="28" t="s">
        <v>1128</v>
      </c>
      <c r="E149" s="28" t="s">
        <v>520</v>
      </c>
      <c r="F149" s="85">
        <v>192047</v>
      </c>
      <c r="G149" s="29">
        <v>113.26</v>
      </c>
      <c r="H149" s="29" t="s">
        <v>864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45082</v>
      </c>
      <c r="B150" s="29" t="s">
        <v>953</v>
      </c>
      <c r="C150" s="28" t="s">
        <v>954</v>
      </c>
      <c r="D150" s="28" t="s">
        <v>955</v>
      </c>
      <c r="E150" s="28" t="s">
        <v>520</v>
      </c>
      <c r="F150" s="85">
        <v>142400</v>
      </c>
      <c r="G150" s="29">
        <v>82.7</v>
      </c>
      <c r="H150" s="29" t="s">
        <v>864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45082</v>
      </c>
      <c r="B151" s="29" t="s">
        <v>808</v>
      </c>
      <c r="C151" s="28" t="s">
        <v>1088</v>
      </c>
      <c r="D151" s="28" t="s">
        <v>877</v>
      </c>
      <c r="E151" s="28" t="s">
        <v>520</v>
      </c>
      <c r="F151" s="85">
        <v>18129224</v>
      </c>
      <c r="G151" s="29">
        <v>19.68</v>
      </c>
      <c r="H151" s="29" t="s">
        <v>864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45082</v>
      </c>
      <c r="B152" s="29" t="s">
        <v>808</v>
      </c>
      <c r="C152" s="28" t="s">
        <v>1088</v>
      </c>
      <c r="D152" s="28" t="s">
        <v>949</v>
      </c>
      <c r="E152" s="28" t="s">
        <v>520</v>
      </c>
      <c r="F152" s="85">
        <v>13415528</v>
      </c>
      <c r="G152" s="29">
        <v>19.68</v>
      </c>
      <c r="H152" s="29" t="s">
        <v>864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45082</v>
      </c>
      <c r="B153" s="29" t="s">
        <v>1129</v>
      </c>
      <c r="C153" s="28" t="s">
        <v>1130</v>
      </c>
      <c r="D153" s="28" t="s">
        <v>1131</v>
      </c>
      <c r="E153" s="28" t="s">
        <v>520</v>
      </c>
      <c r="F153" s="85">
        <v>282000</v>
      </c>
      <c r="G153" s="29">
        <v>4.7</v>
      </c>
      <c r="H153" s="29" t="s">
        <v>864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45082</v>
      </c>
      <c r="B154" s="29" t="s">
        <v>1089</v>
      </c>
      <c r="C154" s="28" t="s">
        <v>1090</v>
      </c>
      <c r="D154" s="28" t="s">
        <v>1091</v>
      </c>
      <c r="E154" s="28" t="s">
        <v>520</v>
      </c>
      <c r="F154" s="85">
        <v>613001</v>
      </c>
      <c r="G154" s="29">
        <v>5.47</v>
      </c>
      <c r="H154" s="29" t="s">
        <v>864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45082</v>
      </c>
      <c r="B155" s="29" t="s">
        <v>1092</v>
      </c>
      <c r="C155" s="28" t="s">
        <v>1093</v>
      </c>
      <c r="D155" s="28" t="s">
        <v>950</v>
      </c>
      <c r="E155" s="28" t="s">
        <v>520</v>
      </c>
      <c r="F155" s="85">
        <v>52800</v>
      </c>
      <c r="G155" s="29">
        <v>229</v>
      </c>
      <c r="H155" s="29" t="s">
        <v>864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45082</v>
      </c>
      <c r="B156" s="29" t="s">
        <v>1094</v>
      </c>
      <c r="C156" s="28" t="s">
        <v>1095</v>
      </c>
      <c r="D156" s="28" t="s">
        <v>1132</v>
      </c>
      <c r="E156" s="28" t="s">
        <v>520</v>
      </c>
      <c r="F156" s="85">
        <v>250000</v>
      </c>
      <c r="G156" s="29">
        <v>103.33</v>
      </c>
      <c r="H156" s="29" t="s">
        <v>864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45082</v>
      </c>
      <c r="B157" s="29" t="s">
        <v>1096</v>
      </c>
      <c r="C157" s="28" t="s">
        <v>1097</v>
      </c>
      <c r="D157" s="28" t="s">
        <v>1098</v>
      </c>
      <c r="E157" s="28" t="s">
        <v>520</v>
      </c>
      <c r="F157" s="85">
        <v>545184</v>
      </c>
      <c r="G157" s="29">
        <v>6.4</v>
      </c>
      <c r="H157" s="29" t="s">
        <v>864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45082</v>
      </c>
      <c r="B158" s="29" t="s">
        <v>1096</v>
      </c>
      <c r="C158" s="28" t="s">
        <v>1097</v>
      </c>
      <c r="D158" s="28" t="s">
        <v>1133</v>
      </c>
      <c r="E158" s="28" t="s">
        <v>520</v>
      </c>
      <c r="F158" s="85">
        <v>194918</v>
      </c>
      <c r="G158" s="29">
        <v>6.84</v>
      </c>
      <c r="H158" s="29" t="s">
        <v>864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45082</v>
      </c>
      <c r="B159" s="29" t="s">
        <v>1099</v>
      </c>
      <c r="C159" s="28" t="s">
        <v>1100</v>
      </c>
      <c r="D159" s="28" t="s">
        <v>877</v>
      </c>
      <c r="E159" s="28" t="s">
        <v>520</v>
      </c>
      <c r="F159" s="85">
        <v>1195664</v>
      </c>
      <c r="G159" s="29">
        <v>19.29</v>
      </c>
      <c r="H159" s="29" t="s">
        <v>864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45082</v>
      </c>
      <c r="B160" s="29" t="s">
        <v>1099</v>
      </c>
      <c r="C160" s="28" t="s">
        <v>1100</v>
      </c>
      <c r="D160" s="28" t="s">
        <v>1101</v>
      </c>
      <c r="E160" s="28" t="s">
        <v>520</v>
      </c>
      <c r="F160" s="85">
        <v>475015</v>
      </c>
      <c r="G160" s="29">
        <v>19.899999999999999</v>
      </c>
      <c r="H160" s="29" t="s">
        <v>864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45082</v>
      </c>
      <c r="B161" s="29" t="s">
        <v>951</v>
      </c>
      <c r="C161" s="28" t="s">
        <v>952</v>
      </c>
      <c r="D161" s="28" t="s">
        <v>956</v>
      </c>
      <c r="E161" s="28" t="s">
        <v>520</v>
      </c>
      <c r="F161" s="85">
        <v>750000</v>
      </c>
      <c r="G161" s="29">
        <v>10.43</v>
      </c>
      <c r="H161" s="29" t="s">
        <v>864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45082</v>
      </c>
      <c r="B162" s="29" t="s">
        <v>1102</v>
      </c>
      <c r="C162" s="28" t="s">
        <v>1103</v>
      </c>
      <c r="D162" s="28" t="s">
        <v>881</v>
      </c>
      <c r="E162" s="28" t="s">
        <v>520</v>
      </c>
      <c r="F162" s="85">
        <v>53271</v>
      </c>
      <c r="G162" s="29">
        <v>186.32</v>
      </c>
      <c r="H162" s="29" t="s">
        <v>864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45082</v>
      </c>
      <c r="B163" s="29" t="s">
        <v>1102</v>
      </c>
      <c r="C163" s="28" t="s">
        <v>1103</v>
      </c>
      <c r="D163" s="28" t="s">
        <v>1104</v>
      </c>
      <c r="E163" s="28" t="s">
        <v>520</v>
      </c>
      <c r="F163" s="85">
        <v>53194</v>
      </c>
      <c r="G163" s="29">
        <v>186.67</v>
      </c>
      <c r="H163" s="29" t="s">
        <v>864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45082</v>
      </c>
      <c r="B164" s="29" t="s">
        <v>920</v>
      </c>
      <c r="C164" s="28" t="s">
        <v>921</v>
      </c>
      <c r="D164" s="28" t="s">
        <v>881</v>
      </c>
      <c r="E164" s="28" t="s">
        <v>520</v>
      </c>
      <c r="F164" s="85">
        <v>63506</v>
      </c>
      <c r="G164" s="29">
        <v>417.78</v>
      </c>
      <c r="H164" s="29" t="s">
        <v>864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45082</v>
      </c>
      <c r="B165" s="29" t="s">
        <v>1111</v>
      </c>
      <c r="C165" s="28" t="s">
        <v>1112</v>
      </c>
      <c r="D165" s="28" t="s">
        <v>1134</v>
      </c>
      <c r="E165" s="28" t="s">
        <v>520</v>
      </c>
      <c r="F165" s="85">
        <v>455324</v>
      </c>
      <c r="G165" s="29">
        <v>16.96</v>
      </c>
      <c r="H165" s="29" t="s">
        <v>864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45082</v>
      </c>
      <c r="B166" s="29" t="s">
        <v>1114</v>
      </c>
      <c r="C166" s="28" t="s">
        <v>1115</v>
      </c>
      <c r="D166" s="28" t="s">
        <v>1116</v>
      </c>
      <c r="E166" s="28" t="s">
        <v>520</v>
      </c>
      <c r="F166" s="85">
        <v>82722</v>
      </c>
      <c r="G166" s="29">
        <v>416.25</v>
      </c>
      <c r="H166" s="29" t="s">
        <v>864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45082</v>
      </c>
      <c r="B167" s="29" t="s">
        <v>1117</v>
      </c>
      <c r="C167" s="28" t="s">
        <v>1118</v>
      </c>
      <c r="D167" s="28" t="s">
        <v>1119</v>
      </c>
      <c r="E167" s="28" t="s">
        <v>520</v>
      </c>
      <c r="F167" s="85">
        <v>16225</v>
      </c>
      <c r="G167" s="29">
        <v>533.65</v>
      </c>
      <c r="H167" s="29" t="s">
        <v>864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45082</v>
      </c>
      <c r="B168" s="29" t="s">
        <v>1117</v>
      </c>
      <c r="C168" s="28" t="s">
        <v>1118</v>
      </c>
      <c r="D168" s="28" t="s">
        <v>1135</v>
      </c>
      <c r="E168" s="28" t="s">
        <v>520</v>
      </c>
      <c r="F168" s="85">
        <v>18103</v>
      </c>
      <c r="G168" s="29">
        <v>539.13</v>
      </c>
      <c r="H168" s="29" t="s">
        <v>864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45082</v>
      </c>
      <c r="B169" s="29" t="s">
        <v>1120</v>
      </c>
      <c r="C169" s="28" t="s">
        <v>1121</v>
      </c>
      <c r="D169" s="28" t="s">
        <v>1122</v>
      </c>
      <c r="E169" s="28" t="s">
        <v>520</v>
      </c>
      <c r="F169" s="85">
        <v>95520</v>
      </c>
      <c r="G169" s="29">
        <v>60.54</v>
      </c>
      <c r="H169" s="29" t="s">
        <v>864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45082</v>
      </c>
      <c r="B170" s="29" t="s">
        <v>1120</v>
      </c>
      <c r="C170" s="28" t="s">
        <v>1121</v>
      </c>
      <c r="D170" s="28" t="s">
        <v>1123</v>
      </c>
      <c r="E170" s="28" t="s">
        <v>520</v>
      </c>
      <c r="F170" s="85">
        <v>58599</v>
      </c>
      <c r="G170" s="29">
        <v>60</v>
      </c>
      <c r="H170" s="29" t="s">
        <v>864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45082</v>
      </c>
      <c r="B171" s="29" t="s">
        <v>1136</v>
      </c>
      <c r="C171" s="28" t="s">
        <v>1137</v>
      </c>
      <c r="D171" s="28" t="s">
        <v>1134</v>
      </c>
      <c r="E171" s="28" t="s">
        <v>520</v>
      </c>
      <c r="F171" s="85">
        <v>387803</v>
      </c>
      <c r="G171" s="29">
        <v>10.77</v>
      </c>
      <c r="H171" s="29" t="s">
        <v>864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45082</v>
      </c>
      <c r="B172" s="29" t="s">
        <v>1124</v>
      </c>
      <c r="C172" s="28" t="s">
        <v>1125</v>
      </c>
      <c r="D172" s="28" t="s">
        <v>881</v>
      </c>
      <c r="E172" s="28" t="s">
        <v>520</v>
      </c>
      <c r="F172" s="85">
        <v>119950</v>
      </c>
      <c r="G172" s="29">
        <v>654.4</v>
      </c>
      <c r="H172" s="29" t="s">
        <v>864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45082</v>
      </c>
      <c r="B173" s="29" t="s">
        <v>898</v>
      </c>
      <c r="C173" s="28" t="s">
        <v>899</v>
      </c>
      <c r="D173" s="28" t="s">
        <v>900</v>
      </c>
      <c r="E173" s="28" t="s">
        <v>520</v>
      </c>
      <c r="F173" s="85">
        <v>2062739</v>
      </c>
      <c r="G173" s="29">
        <v>106.48</v>
      </c>
      <c r="H173" s="29" t="s">
        <v>864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45082</v>
      </c>
      <c r="B174" s="29" t="s">
        <v>829</v>
      </c>
      <c r="C174" s="28" t="s">
        <v>1138</v>
      </c>
      <c r="D174" s="28" t="s">
        <v>1139</v>
      </c>
      <c r="E174" s="28" t="s">
        <v>520</v>
      </c>
      <c r="F174" s="85">
        <v>1182100</v>
      </c>
      <c r="G174" s="29">
        <v>383.63</v>
      </c>
      <c r="H174" s="29" t="s">
        <v>864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45082</v>
      </c>
      <c r="B175" s="29" t="s">
        <v>1126</v>
      </c>
      <c r="C175" s="28" t="s">
        <v>1127</v>
      </c>
      <c r="D175" s="28" t="s">
        <v>1140</v>
      </c>
      <c r="E175" s="28" t="s">
        <v>520</v>
      </c>
      <c r="F175" s="85">
        <v>117665</v>
      </c>
      <c r="G175" s="29">
        <v>88.52</v>
      </c>
      <c r="H175" s="29" t="s">
        <v>864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45082</v>
      </c>
      <c r="B176" s="29" t="s">
        <v>1126</v>
      </c>
      <c r="C176" s="28" t="s">
        <v>1127</v>
      </c>
      <c r="D176" s="28" t="s">
        <v>877</v>
      </c>
      <c r="E176" s="28" t="s">
        <v>520</v>
      </c>
      <c r="F176" s="85">
        <v>160997</v>
      </c>
      <c r="G176" s="29">
        <v>88.81</v>
      </c>
      <c r="H176" s="29" t="s">
        <v>864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3"/>
  <sheetViews>
    <sheetView zoomScale="85" zoomScaleNormal="85" workbookViewId="0">
      <selection activeCell="I17" sqref="I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6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45083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0">
        <v>1</v>
      </c>
      <c r="B10" s="198">
        <v>45058</v>
      </c>
      <c r="C10" s="261"/>
      <c r="D10" s="262" t="s">
        <v>185</v>
      </c>
      <c r="E10" s="263" t="s">
        <v>564</v>
      </c>
      <c r="F10" s="200" t="s">
        <v>878</v>
      </c>
      <c r="G10" s="200">
        <v>538</v>
      </c>
      <c r="H10" s="200"/>
      <c r="I10" s="264" t="s">
        <v>879</v>
      </c>
      <c r="J10" s="224" t="s">
        <v>537</v>
      </c>
      <c r="K10" s="224"/>
      <c r="L10" s="267"/>
      <c r="M10" s="268"/>
      <c r="N10" s="224"/>
      <c r="O10" s="269"/>
      <c r="P10" s="267">
        <f>VLOOKUP(D10,'MidCap Intra'!B39:C539,2,0)</f>
        <v>587.20000000000005</v>
      </c>
      <c r="Q10" s="196"/>
      <c r="R10" s="196" t="s">
        <v>535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</row>
    <row r="11" spans="1:56" ht="13.9" customHeight="1">
      <c r="A11" s="200">
        <v>2</v>
      </c>
      <c r="B11" s="198">
        <v>45068</v>
      </c>
      <c r="C11" s="261"/>
      <c r="D11" s="262" t="s">
        <v>139</v>
      </c>
      <c r="E11" s="263" t="s">
        <v>564</v>
      </c>
      <c r="F11" s="200" t="s">
        <v>882</v>
      </c>
      <c r="G11" s="200">
        <v>637</v>
      </c>
      <c r="H11" s="200"/>
      <c r="I11" s="264" t="s">
        <v>883</v>
      </c>
      <c r="J11" s="224" t="s">
        <v>537</v>
      </c>
      <c r="K11" s="224"/>
      <c r="L11" s="267"/>
      <c r="M11" s="268"/>
      <c r="N11" s="224"/>
      <c r="O11" s="269"/>
      <c r="P11" s="243">
        <f>VLOOKUP(D11,'MidCap Intra'!B40:C540,2,0)</f>
        <v>712.15</v>
      </c>
      <c r="Q11" s="196"/>
      <c r="R11" s="196" t="s">
        <v>535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</row>
    <row r="12" spans="1:56" ht="13.9" customHeight="1">
      <c r="A12" s="200">
        <v>3</v>
      </c>
      <c r="B12" s="198">
        <v>45077</v>
      </c>
      <c r="C12" s="261"/>
      <c r="D12" s="262" t="s">
        <v>364</v>
      </c>
      <c r="E12" s="263" t="s">
        <v>564</v>
      </c>
      <c r="F12" s="200" t="s">
        <v>901</v>
      </c>
      <c r="G12" s="200">
        <v>144</v>
      </c>
      <c r="H12" s="200"/>
      <c r="I12" s="264" t="s">
        <v>902</v>
      </c>
      <c r="J12" s="224" t="s">
        <v>537</v>
      </c>
      <c r="K12" s="224"/>
      <c r="L12" s="267"/>
      <c r="M12" s="268"/>
      <c r="N12" s="224"/>
      <c r="O12" s="269"/>
      <c r="P12" s="243">
        <f>VLOOKUP(D12,'MidCap Intra'!B41:C541,2,0)</f>
        <v>161.9</v>
      </c>
      <c r="Q12" s="196"/>
      <c r="R12" s="196" t="s">
        <v>535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</row>
    <row r="13" spans="1:56" ht="13.9" customHeight="1">
      <c r="A13" s="200">
        <v>4</v>
      </c>
      <c r="B13" s="198">
        <v>45082</v>
      </c>
      <c r="C13" s="261"/>
      <c r="D13" s="262" t="s">
        <v>452</v>
      </c>
      <c r="E13" s="263" t="s">
        <v>564</v>
      </c>
      <c r="F13" s="200" t="s">
        <v>964</v>
      </c>
      <c r="G13" s="200">
        <v>164</v>
      </c>
      <c r="H13" s="200"/>
      <c r="I13" s="264" t="s">
        <v>965</v>
      </c>
      <c r="J13" s="224" t="s">
        <v>537</v>
      </c>
      <c r="K13" s="224"/>
      <c r="L13" s="267"/>
      <c r="M13" s="268"/>
      <c r="N13" s="224"/>
      <c r="O13" s="269"/>
      <c r="P13" s="243">
        <f>VLOOKUP(D13,'MidCap Intra'!B42:C542,2,0)</f>
        <v>180.5</v>
      </c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</row>
    <row r="14" spans="1:56" ht="14.25" customHeight="1">
      <c r="A14" s="294"/>
      <c r="B14" s="295"/>
      <c r="C14" s="296"/>
      <c r="D14" s="297"/>
      <c r="E14" s="298"/>
      <c r="F14" s="298"/>
      <c r="G14" s="215"/>
      <c r="H14" s="298"/>
      <c r="I14" s="299"/>
      <c r="J14" s="300"/>
      <c r="K14" s="300"/>
      <c r="L14" s="301"/>
      <c r="M14" s="302"/>
      <c r="N14" s="303"/>
      <c r="O14" s="304"/>
      <c r="P14" s="305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</row>
    <row r="15" spans="1:56" ht="14.25" customHeight="1">
      <c r="A15" s="97"/>
      <c r="B15" s="98"/>
      <c r="C15" s="99"/>
      <c r="D15" s="100"/>
      <c r="E15" s="101"/>
      <c r="F15" s="101"/>
      <c r="G15" s="97"/>
      <c r="H15" s="101"/>
      <c r="I15" s="102"/>
      <c r="J15" s="103"/>
      <c r="K15" s="103"/>
      <c r="L15" s="104"/>
      <c r="M15" s="105"/>
      <c r="N15" s="106"/>
      <c r="O15" s="107"/>
      <c r="P15" s="10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56" ht="12" customHeight="1">
      <c r="A16" s="109" t="s">
        <v>538</v>
      </c>
      <c r="B16" s="110"/>
      <c r="C16" s="111"/>
      <c r="E16" s="112"/>
      <c r="F16" s="112"/>
      <c r="G16" s="112"/>
      <c r="H16" s="112"/>
      <c r="I16" s="112"/>
      <c r="J16" s="113"/>
      <c r="K16" s="112"/>
      <c r="L16" s="114"/>
      <c r="M16" s="54"/>
      <c r="N16" s="113"/>
      <c r="O16" s="11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15" t="s">
        <v>539</v>
      </c>
      <c r="B17" s="109"/>
      <c r="C17" s="109"/>
      <c r="D17" s="109"/>
      <c r="E17" s="41"/>
      <c r="F17" s="116" t="s">
        <v>540</v>
      </c>
      <c r="G17" s="6"/>
      <c r="H17" s="6"/>
      <c r="I17" s="6"/>
      <c r="J17" s="117"/>
      <c r="K17" s="118"/>
      <c r="L17" s="118"/>
      <c r="M17" s="119"/>
      <c r="N17" s="1"/>
      <c r="O17" s="120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09" t="s">
        <v>541</v>
      </c>
      <c r="B18" s="109"/>
      <c r="C18" s="109"/>
      <c r="D18" s="109" t="s">
        <v>788</v>
      </c>
      <c r="E18" s="6"/>
      <c r="F18" s="116" t="s">
        <v>542</v>
      </c>
      <c r="G18" s="6"/>
      <c r="H18" s="6"/>
      <c r="I18" s="6"/>
      <c r="J18" s="117"/>
      <c r="K18" s="118"/>
      <c r="L18" s="118"/>
      <c r="M18" s="119"/>
      <c r="N18" s="1"/>
      <c r="O18" s="12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09"/>
      <c r="B19" s="109"/>
      <c r="C19" s="109"/>
      <c r="D19" s="109"/>
      <c r="E19" s="6"/>
      <c r="F19" s="6"/>
      <c r="G19" s="6"/>
      <c r="H19" s="6"/>
      <c r="I19" s="6"/>
      <c r="J19" s="121"/>
      <c r="K19" s="118"/>
      <c r="L19" s="118"/>
      <c r="M19" s="6"/>
      <c r="N19" s="122"/>
      <c r="O19" s="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.75" customHeight="1">
      <c r="A20" s="1"/>
      <c r="B20" s="123" t="s">
        <v>543</v>
      </c>
      <c r="C20" s="123"/>
      <c r="D20" s="123"/>
      <c r="E20" s="123"/>
      <c r="F20" s="124"/>
      <c r="G20" s="6"/>
      <c r="H20" s="6"/>
      <c r="I20" s="125"/>
      <c r="J20" s="126"/>
      <c r="K20" s="127"/>
      <c r="L20" s="126"/>
      <c r="M20" s="6"/>
      <c r="N20" s="1"/>
      <c r="O20" s="1"/>
      <c r="P20" s="1"/>
      <c r="R20" s="54"/>
      <c r="S20" s="1"/>
      <c r="T20" s="1"/>
      <c r="U20" s="1"/>
      <c r="V20" s="1"/>
      <c r="W20" s="1"/>
      <c r="X20" s="1"/>
      <c r="Y20" s="1"/>
      <c r="Z20" s="1"/>
    </row>
    <row r="21" spans="1:38" ht="38.25" customHeight="1">
      <c r="A21" s="257" t="s">
        <v>16</v>
      </c>
      <c r="B21" s="257" t="s">
        <v>511</v>
      </c>
      <c r="C21" s="257"/>
      <c r="D21" s="226" t="s">
        <v>522</v>
      </c>
      <c r="E21" s="257" t="s">
        <v>523</v>
      </c>
      <c r="F21" s="257" t="s">
        <v>524</v>
      </c>
      <c r="G21" s="257" t="s">
        <v>544</v>
      </c>
      <c r="H21" s="257" t="s">
        <v>526</v>
      </c>
      <c r="I21" s="257" t="s">
        <v>527</v>
      </c>
      <c r="J21" s="96" t="s">
        <v>528</v>
      </c>
      <c r="K21" s="94" t="s">
        <v>545</v>
      </c>
      <c r="L21" s="129" t="s">
        <v>530</v>
      </c>
      <c r="M21" s="96" t="s">
        <v>531</v>
      </c>
      <c r="N21" s="93" t="s">
        <v>532</v>
      </c>
      <c r="O21" s="226" t="s">
        <v>533</v>
      </c>
      <c r="P21" s="41"/>
      <c r="Q21" s="1"/>
      <c r="R21" s="54"/>
      <c r="S21" s="54"/>
      <c r="T21" s="54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s="260" customFormat="1" ht="13.5" customHeight="1">
      <c r="A22" s="200">
        <v>1</v>
      </c>
      <c r="B22" s="241">
        <v>45069</v>
      </c>
      <c r="C22" s="261"/>
      <c r="D22" s="262" t="s">
        <v>43</v>
      </c>
      <c r="E22" s="263" t="s">
        <v>536</v>
      </c>
      <c r="F22" s="200" t="s">
        <v>885</v>
      </c>
      <c r="G22" s="200">
        <v>1750</v>
      </c>
      <c r="H22" s="200"/>
      <c r="I22" s="264" t="s">
        <v>884</v>
      </c>
      <c r="J22" s="224" t="s">
        <v>537</v>
      </c>
      <c r="K22" s="224"/>
      <c r="L22" s="267"/>
      <c r="M22" s="268"/>
      <c r="N22" s="224"/>
      <c r="O22" s="269"/>
      <c r="P22" s="258"/>
      <c r="Q22" s="197"/>
      <c r="R22" s="225" t="s">
        <v>535</v>
      </c>
      <c r="S22" s="196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</row>
    <row r="23" spans="1:38" s="260" customFormat="1" ht="13.5" customHeight="1">
      <c r="A23" s="200">
        <v>2</v>
      </c>
      <c r="B23" s="241">
        <v>45078</v>
      </c>
      <c r="C23" s="261"/>
      <c r="D23" s="262" t="s">
        <v>151</v>
      </c>
      <c r="E23" s="263" t="s">
        <v>536</v>
      </c>
      <c r="F23" s="200" t="s">
        <v>903</v>
      </c>
      <c r="G23" s="200">
        <v>539</v>
      </c>
      <c r="H23" s="200"/>
      <c r="I23" s="264" t="s">
        <v>904</v>
      </c>
      <c r="J23" s="224" t="s">
        <v>537</v>
      </c>
      <c r="K23" s="224"/>
      <c r="L23" s="267"/>
      <c r="M23" s="268"/>
      <c r="N23" s="224"/>
      <c r="O23" s="269"/>
      <c r="P23" s="258"/>
      <c r="Q23" s="197"/>
      <c r="R23" s="225" t="s">
        <v>535</v>
      </c>
      <c r="S23" s="196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</row>
    <row r="24" spans="1:38" s="260" customFormat="1" ht="13.5" customHeight="1">
      <c r="A24" s="200">
        <v>3</v>
      </c>
      <c r="B24" s="241">
        <v>45078</v>
      </c>
      <c r="C24" s="261"/>
      <c r="D24" s="262" t="s">
        <v>85</v>
      </c>
      <c r="E24" s="263" t="s">
        <v>536</v>
      </c>
      <c r="F24" s="200" t="s">
        <v>911</v>
      </c>
      <c r="G24" s="200">
        <v>222</v>
      </c>
      <c r="H24" s="200"/>
      <c r="I24" s="264" t="s">
        <v>912</v>
      </c>
      <c r="J24" s="224" t="s">
        <v>537</v>
      </c>
      <c r="K24" s="224"/>
      <c r="L24" s="267"/>
      <c r="M24" s="268"/>
      <c r="N24" s="224"/>
      <c r="O24" s="269"/>
      <c r="P24" s="258"/>
      <c r="Q24" s="197"/>
      <c r="R24" s="225" t="s">
        <v>535</v>
      </c>
      <c r="S24" s="196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</row>
    <row r="25" spans="1:38" s="260" customFormat="1" ht="13.5" customHeight="1">
      <c r="A25" s="200">
        <v>4</v>
      </c>
      <c r="B25" s="241">
        <v>45079</v>
      </c>
      <c r="C25" s="261"/>
      <c r="D25" s="262" t="s">
        <v>923</v>
      </c>
      <c r="E25" s="263" t="s">
        <v>536</v>
      </c>
      <c r="F25" s="200" t="s">
        <v>924</v>
      </c>
      <c r="G25" s="200">
        <v>284</v>
      </c>
      <c r="H25" s="200"/>
      <c r="I25" s="264" t="s">
        <v>925</v>
      </c>
      <c r="J25" s="224" t="s">
        <v>537</v>
      </c>
      <c r="K25" s="224"/>
      <c r="L25" s="267"/>
      <c r="M25" s="268"/>
      <c r="N25" s="224"/>
      <c r="O25" s="269"/>
      <c r="P25" s="258"/>
      <c r="Q25" s="197"/>
      <c r="R25" s="225" t="s">
        <v>535</v>
      </c>
      <c r="S25" s="196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</row>
    <row r="26" spans="1:38" s="197" customFormat="1" ht="13.5" customHeight="1">
      <c r="A26" s="281"/>
      <c r="B26" s="281"/>
      <c r="C26" s="261"/>
      <c r="D26" s="262"/>
      <c r="E26" s="263"/>
      <c r="F26" s="200"/>
      <c r="G26" s="200"/>
      <c r="H26" s="200"/>
      <c r="I26" s="264"/>
      <c r="J26" s="224"/>
      <c r="K26" s="224"/>
      <c r="L26" s="267"/>
      <c r="M26" s="268"/>
      <c r="N26" s="224"/>
      <c r="O26" s="269"/>
      <c r="P26" s="258"/>
      <c r="R26" s="225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</row>
    <row r="27" spans="1:38" ht="44.25" customHeight="1">
      <c r="A27" s="109" t="s">
        <v>538</v>
      </c>
      <c r="B27" s="130"/>
      <c r="C27" s="130"/>
      <c r="D27" s="1"/>
      <c r="E27" s="6"/>
      <c r="F27" s="6"/>
      <c r="G27" s="6"/>
      <c r="H27" s="6" t="s">
        <v>550</v>
      </c>
      <c r="I27" s="6"/>
      <c r="J27" s="6"/>
      <c r="K27" s="105"/>
      <c r="L27" s="131"/>
      <c r="M27" s="105"/>
      <c r="N27" s="106"/>
      <c r="O27" s="105"/>
      <c r="P27" s="1"/>
      <c r="Q27" s="1"/>
      <c r="R27" s="6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38" ht="12.75" customHeight="1">
      <c r="A28" s="115" t="s">
        <v>539</v>
      </c>
      <c r="B28" s="109"/>
      <c r="C28" s="109"/>
      <c r="D28" s="109"/>
      <c r="E28" s="41"/>
      <c r="F28" s="116" t="s">
        <v>540</v>
      </c>
      <c r="G28" s="54"/>
      <c r="H28" s="41"/>
      <c r="I28" s="54"/>
      <c r="J28" s="6"/>
      <c r="K28" s="132"/>
      <c r="L28" s="133"/>
      <c r="M28" s="6"/>
      <c r="N28" s="99"/>
      <c r="O28" s="134"/>
      <c r="P28" s="41"/>
      <c r="Q28" s="41"/>
      <c r="R28" s="6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115"/>
      <c r="B29" s="109"/>
      <c r="C29" s="109"/>
      <c r="D29" s="109"/>
      <c r="E29" s="6"/>
      <c r="F29" s="116" t="s">
        <v>542</v>
      </c>
      <c r="G29" s="54"/>
      <c r="H29" s="41"/>
      <c r="I29" s="54"/>
      <c r="J29" s="6"/>
      <c r="K29" s="132"/>
      <c r="L29" s="133"/>
      <c r="M29" s="6"/>
      <c r="N29" s="99"/>
      <c r="O29" s="134"/>
      <c r="P29" s="41"/>
      <c r="Q29" s="41"/>
      <c r="R29" s="6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9"/>
      <c r="M30" s="6"/>
      <c r="N30" s="122"/>
      <c r="O30" s="1"/>
      <c r="P30" s="41"/>
      <c r="Q30" s="41"/>
      <c r="R30" s="6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35" t="s">
        <v>551</v>
      </c>
      <c r="B31" s="135"/>
      <c r="C31" s="135"/>
      <c r="D31" s="135"/>
      <c r="E31" s="6"/>
      <c r="F31" s="6"/>
      <c r="G31" s="6"/>
      <c r="H31" s="6"/>
      <c r="I31" s="6"/>
      <c r="J31" s="6"/>
      <c r="K31" s="6"/>
      <c r="L31" s="6"/>
      <c r="M31" s="6"/>
      <c r="N31" s="6"/>
      <c r="O31" s="21"/>
      <c r="Q31" s="41"/>
      <c r="R31" s="6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38.25" customHeight="1">
      <c r="A32" s="94" t="s">
        <v>16</v>
      </c>
      <c r="B32" s="94" t="s">
        <v>511</v>
      </c>
      <c r="C32" s="94"/>
      <c r="D32" s="95" t="s">
        <v>522</v>
      </c>
      <c r="E32" s="94" t="s">
        <v>523</v>
      </c>
      <c r="F32" s="94" t="s">
        <v>524</v>
      </c>
      <c r="G32" s="94" t="s">
        <v>544</v>
      </c>
      <c r="H32" s="94" t="s">
        <v>526</v>
      </c>
      <c r="I32" s="94" t="s">
        <v>527</v>
      </c>
      <c r="J32" s="93" t="s">
        <v>528</v>
      </c>
      <c r="K32" s="136" t="s">
        <v>552</v>
      </c>
      <c r="L32" s="96" t="s">
        <v>530</v>
      </c>
      <c r="M32" s="136" t="s">
        <v>553</v>
      </c>
      <c r="N32" s="94" t="s">
        <v>554</v>
      </c>
      <c r="O32" s="93" t="s">
        <v>532</v>
      </c>
      <c r="P32" s="95" t="s">
        <v>533</v>
      </c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328">
        <v>1</v>
      </c>
      <c r="B33" s="329">
        <v>45079</v>
      </c>
      <c r="C33" s="331"/>
      <c r="D33" s="331" t="s">
        <v>932</v>
      </c>
      <c r="E33" s="328" t="s">
        <v>536</v>
      </c>
      <c r="F33" s="328">
        <v>2245</v>
      </c>
      <c r="G33" s="328">
        <v>2197</v>
      </c>
      <c r="H33" s="348">
        <v>2276</v>
      </c>
      <c r="I33" s="348" t="s">
        <v>933</v>
      </c>
      <c r="J33" s="323" t="s">
        <v>957</v>
      </c>
      <c r="K33" s="324">
        <f t="shared" ref="K33" si="0">H33-F33</f>
        <v>31</v>
      </c>
      <c r="L33" s="334">
        <f t="shared" ref="L33" si="1">(H33*N33)*0.07%</f>
        <v>477.96000000000009</v>
      </c>
      <c r="M33" s="326">
        <f t="shared" ref="M33" si="2">(K33*N33)-L33</f>
        <v>8822.0399999999991</v>
      </c>
      <c r="N33" s="324">
        <v>300</v>
      </c>
      <c r="O33" s="323" t="s">
        <v>534</v>
      </c>
      <c r="P33" s="327">
        <v>45082</v>
      </c>
      <c r="Q33" s="278"/>
      <c r="R33" s="54" t="s">
        <v>535</v>
      </c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279"/>
      <c r="AG33" s="280"/>
      <c r="AH33" s="278"/>
      <c r="AI33" s="278"/>
      <c r="AJ33" s="279"/>
      <c r="AK33" s="279"/>
      <c r="AL33" s="279"/>
    </row>
    <row r="34" spans="1:38" ht="12.75" customHeight="1">
      <c r="A34" s="248"/>
      <c r="B34" s="271"/>
      <c r="C34" s="272"/>
      <c r="D34" s="272"/>
      <c r="E34" s="248"/>
      <c r="F34" s="248"/>
      <c r="G34" s="248"/>
      <c r="H34" s="273"/>
      <c r="I34" s="273"/>
      <c r="J34" s="274"/>
      <c r="K34" s="275"/>
      <c r="L34" s="276"/>
      <c r="M34" s="277"/>
      <c r="N34" s="275"/>
      <c r="O34" s="273"/>
      <c r="P34" s="249"/>
      <c r="Q34" s="278"/>
      <c r="R34" s="54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279"/>
      <c r="AG34" s="280"/>
      <c r="AH34" s="278"/>
      <c r="AI34" s="278"/>
      <c r="AJ34" s="279"/>
      <c r="AK34" s="279"/>
      <c r="AL34" s="279"/>
    </row>
    <row r="35" spans="1:38" ht="12.75" customHeight="1">
      <c r="A35" s="248"/>
      <c r="B35" s="271"/>
      <c r="C35" s="272"/>
      <c r="D35" s="272"/>
      <c r="E35" s="248"/>
      <c r="F35" s="248"/>
      <c r="G35" s="248"/>
      <c r="H35" s="273"/>
      <c r="I35" s="273"/>
      <c r="J35" s="274"/>
      <c r="K35" s="275"/>
      <c r="L35" s="276"/>
      <c r="M35" s="277"/>
      <c r="N35" s="275"/>
      <c r="O35" s="273"/>
      <c r="P35" s="249"/>
      <c r="Q35" s="278"/>
      <c r="R35" s="54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279"/>
      <c r="AG35" s="280"/>
      <c r="AH35" s="278"/>
      <c r="AI35" s="278"/>
      <c r="AJ35" s="279"/>
      <c r="AK35" s="279"/>
      <c r="AL35" s="279"/>
    </row>
    <row r="36" spans="1:38" s="197" customFormat="1" ht="12.75" customHeight="1">
      <c r="A36" s="279"/>
      <c r="B36" s="284"/>
      <c r="C36" s="199"/>
      <c r="D36" s="199"/>
      <c r="E36" s="228"/>
      <c r="F36" s="228"/>
      <c r="G36" s="228"/>
      <c r="H36" s="285"/>
      <c r="I36" s="285"/>
      <c r="J36" s="286"/>
      <c r="K36" s="199"/>
      <c r="L36" s="228"/>
      <c r="M36" s="228"/>
      <c r="N36" s="228"/>
      <c r="O36" s="285"/>
      <c r="P36" s="285"/>
      <c r="Q36" s="199"/>
      <c r="R36" s="202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228"/>
      <c r="AG36" s="227"/>
      <c r="AH36" s="199"/>
      <c r="AI36" s="199"/>
      <c r="AJ36" s="228"/>
      <c r="AK36" s="228"/>
      <c r="AL36" s="228"/>
    </row>
    <row r="37" spans="1:38" ht="38.25" customHeight="1">
      <c r="A37" s="137" t="s">
        <v>556</v>
      </c>
      <c r="B37" s="137"/>
      <c r="C37" s="137"/>
      <c r="D37" s="137"/>
      <c r="E37" s="138"/>
      <c r="F37" s="102"/>
      <c r="G37" s="102"/>
      <c r="H37" s="102"/>
      <c r="I37" s="102"/>
      <c r="J37" s="1"/>
      <c r="K37" s="6"/>
      <c r="L37" s="6"/>
      <c r="M37" s="6"/>
      <c r="N37" s="1"/>
      <c r="O37" s="1"/>
      <c r="P37" s="41"/>
      <c r="Q37" s="4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41"/>
      <c r="AH37" s="41"/>
      <c r="AI37" s="41"/>
      <c r="AJ37" s="41"/>
      <c r="AK37" s="41"/>
      <c r="AL37" s="41"/>
    </row>
    <row r="38" spans="1:38" ht="38.25">
      <c r="A38" s="94" t="s">
        <v>16</v>
      </c>
      <c r="B38" s="94" t="s">
        <v>511</v>
      </c>
      <c r="C38" s="94"/>
      <c r="D38" s="95" t="s">
        <v>522</v>
      </c>
      <c r="E38" s="94" t="s">
        <v>523</v>
      </c>
      <c r="F38" s="94" t="s">
        <v>524</v>
      </c>
      <c r="G38" s="94" t="s">
        <v>544</v>
      </c>
      <c r="H38" s="94" t="s">
        <v>526</v>
      </c>
      <c r="I38" s="94" t="s">
        <v>527</v>
      </c>
      <c r="J38" s="93" t="s">
        <v>528</v>
      </c>
      <c r="K38" s="93" t="s">
        <v>557</v>
      </c>
      <c r="L38" s="96" t="s">
        <v>530</v>
      </c>
      <c r="M38" s="136" t="s">
        <v>553</v>
      </c>
      <c r="N38" s="94" t="s">
        <v>554</v>
      </c>
      <c r="O38" s="94" t="s">
        <v>532</v>
      </c>
      <c r="P38" s="95" t="s">
        <v>533</v>
      </c>
      <c r="Q38" s="4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41"/>
      <c r="AH38" s="41"/>
      <c r="AI38" s="41"/>
      <c r="AJ38" s="41"/>
      <c r="AK38" s="41"/>
      <c r="AL38" s="41"/>
    </row>
    <row r="39" spans="1:38" s="197" customFormat="1" ht="15.6" customHeight="1">
      <c r="A39" s="328">
        <v>1</v>
      </c>
      <c r="B39" s="329">
        <v>45078</v>
      </c>
      <c r="C39" s="330"/>
      <c r="D39" s="331" t="s">
        <v>906</v>
      </c>
      <c r="E39" s="332" t="s">
        <v>536</v>
      </c>
      <c r="F39" s="332">
        <v>1.5</v>
      </c>
      <c r="G39" s="332">
        <v>0.4</v>
      </c>
      <c r="H39" s="333">
        <v>2.15</v>
      </c>
      <c r="I39" s="334" t="s">
        <v>907</v>
      </c>
      <c r="J39" s="323" t="s">
        <v>926</v>
      </c>
      <c r="K39" s="324">
        <f t="shared" ref="K39" si="3">H39-F39</f>
        <v>0.64999999999999991</v>
      </c>
      <c r="L39" s="325">
        <v>100</v>
      </c>
      <c r="M39" s="326">
        <f t="shared" ref="M39" si="4">(K39*N39)-100</f>
        <v>2629.9999999999995</v>
      </c>
      <c r="N39" s="324">
        <v>4200</v>
      </c>
      <c r="O39" s="323" t="s">
        <v>534</v>
      </c>
      <c r="P39" s="327">
        <v>45079</v>
      </c>
      <c r="Q39" s="196"/>
      <c r="R39" s="202" t="s">
        <v>535</v>
      </c>
      <c r="S39" s="196"/>
      <c r="T39" s="196"/>
      <c r="U39" s="196"/>
      <c r="V39" s="196"/>
      <c r="W39" s="196"/>
      <c r="X39" s="202"/>
      <c r="Y39" s="196"/>
      <c r="Z39" s="196"/>
      <c r="AA39" s="196"/>
      <c r="AB39" s="196"/>
      <c r="AC39" s="196"/>
      <c r="AD39" s="202"/>
      <c r="AE39" s="196"/>
      <c r="AF39" s="196"/>
      <c r="AG39" s="196"/>
      <c r="AH39" s="196"/>
      <c r="AI39" s="196"/>
      <c r="AJ39" s="202"/>
      <c r="AK39" s="196"/>
      <c r="AL39" s="196"/>
    </row>
    <row r="40" spans="1:38" s="197" customFormat="1" ht="15.6" customHeight="1">
      <c r="A40" s="349">
        <v>2</v>
      </c>
      <c r="B40" s="350">
        <v>45078</v>
      </c>
      <c r="C40" s="351"/>
      <c r="D40" s="352" t="s">
        <v>908</v>
      </c>
      <c r="E40" s="353" t="s">
        <v>536</v>
      </c>
      <c r="F40" s="353">
        <v>47.5</v>
      </c>
      <c r="G40" s="353">
        <v>18</v>
      </c>
      <c r="H40" s="354">
        <v>17</v>
      </c>
      <c r="I40" s="355" t="s">
        <v>894</v>
      </c>
      <c r="J40" s="356" t="s">
        <v>958</v>
      </c>
      <c r="K40" s="357">
        <f t="shared" ref="K40" si="5">H40-F40</f>
        <v>-30.5</v>
      </c>
      <c r="L40" s="358">
        <v>100</v>
      </c>
      <c r="M40" s="359">
        <f t="shared" ref="M40" si="6">(K40*N40)-100</f>
        <v>-1625</v>
      </c>
      <c r="N40" s="357">
        <v>50</v>
      </c>
      <c r="O40" s="356" t="s">
        <v>546</v>
      </c>
      <c r="P40" s="360">
        <v>45082</v>
      </c>
      <c r="Q40" s="196"/>
      <c r="R40" s="202" t="s">
        <v>535</v>
      </c>
      <c r="S40" s="196"/>
      <c r="T40" s="196"/>
      <c r="U40" s="196"/>
      <c r="V40" s="196"/>
      <c r="W40" s="196"/>
      <c r="X40" s="202"/>
      <c r="Y40" s="196"/>
      <c r="Z40" s="196"/>
      <c r="AA40" s="196"/>
      <c r="AB40" s="196"/>
      <c r="AC40" s="196"/>
      <c r="AD40" s="202"/>
      <c r="AE40" s="196"/>
      <c r="AF40" s="196"/>
      <c r="AG40" s="196"/>
      <c r="AH40" s="196"/>
      <c r="AI40" s="196"/>
      <c r="AJ40" s="202"/>
      <c r="AK40" s="196"/>
      <c r="AL40" s="196"/>
    </row>
    <row r="41" spans="1:38" s="197" customFormat="1" ht="15.6" customHeight="1">
      <c r="A41" s="335">
        <v>3</v>
      </c>
      <c r="B41" s="336">
        <v>45078</v>
      </c>
      <c r="C41" s="337"/>
      <c r="D41" s="338" t="s">
        <v>909</v>
      </c>
      <c r="E41" s="339" t="s">
        <v>536</v>
      </c>
      <c r="F41" s="339">
        <v>210</v>
      </c>
      <c r="G41" s="339">
        <v>115</v>
      </c>
      <c r="H41" s="340">
        <v>225</v>
      </c>
      <c r="I41" s="341" t="s">
        <v>910</v>
      </c>
      <c r="J41" s="342" t="s">
        <v>927</v>
      </c>
      <c r="K41" s="343">
        <f t="shared" ref="K41" si="7">H41-F41</f>
        <v>15</v>
      </c>
      <c r="L41" s="344">
        <v>100</v>
      </c>
      <c r="M41" s="345">
        <f t="shared" ref="M41:M43" si="8">(K41*N41)-100</f>
        <v>275</v>
      </c>
      <c r="N41" s="343">
        <v>25</v>
      </c>
      <c r="O41" s="342" t="s">
        <v>655</v>
      </c>
      <c r="P41" s="346">
        <v>45079</v>
      </c>
      <c r="Q41" s="196"/>
      <c r="R41" s="202" t="s">
        <v>535</v>
      </c>
      <c r="S41" s="196"/>
      <c r="T41" s="196"/>
      <c r="U41" s="196"/>
      <c r="V41" s="196"/>
      <c r="W41" s="196"/>
      <c r="X41" s="202"/>
      <c r="Y41" s="196"/>
      <c r="Z41" s="196"/>
      <c r="AA41" s="196"/>
      <c r="AB41" s="196"/>
      <c r="AC41" s="196"/>
      <c r="AD41" s="202"/>
      <c r="AE41" s="196"/>
      <c r="AF41" s="196"/>
      <c r="AG41" s="196"/>
      <c r="AH41" s="196"/>
      <c r="AI41" s="196"/>
      <c r="AJ41" s="202"/>
      <c r="AK41" s="196"/>
      <c r="AL41" s="196"/>
    </row>
    <row r="42" spans="1:38" s="197" customFormat="1" ht="15.6" customHeight="1">
      <c r="A42" s="328">
        <v>4</v>
      </c>
      <c r="B42" s="327">
        <v>45079</v>
      </c>
      <c r="C42" s="330"/>
      <c r="D42" s="331" t="s">
        <v>928</v>
      </c>
      <c r="E42" s="332" t="s">
        <v>929</v>
      </c>
      <c r="F42" s="332">
        <v>82.5</v>
      </c>
      <c r="G42" s="332">
        <v>145</v>
      </c>
      <c r="H42" s="333">
        <v>62.5</v>
      </c>
      <c r="I42" s="334" t="s">
        <v>930</v>
      </c>
      <c r="J42" s="323" t="s">
        <v>931</v>
      </c>
      <c r="K42" s="324">
        <f>F42-H42</f>
        <v>20</v>
      </c>
      <c r="L42" s="325">
        <v>100</v>
      </c>
      <c r="M42" s="326">
        <f t="shared" si="8"/>
        <v>900</v>
      </c>
      <c r="N42" s="324">
        <v>50</v>
      </c>
      <c r="O42" s="323" t="s">
        <v>534</v>
      </c>
      <c r="P42" s="327">
        <v>45079</v>
      </c>
      <c r="Q42" s="196"/>
      <c r="R42" s="202" t="s">
        <v>535</v>
      </c>
      <c r="S42" s="196"/>
      <c r="T42" s="196"/>
      <c r="U42" s="196"/>
      <c r="V42" s="196"/>
      <c r="W42" s="196"/>
      <c r="X42" s="202"/>
      <c r="Y42" s="196"/>
      <c r="Z42" s="196"/>
      <c r="AA42" s="196"/>
      <c r="AB42" s="196"/>
      <c r="AC42" s="196"/>
      <c r="AD42" s="202"/>
      <c r="AE42" s="196"/>
      <c r="AF42" s="196"/>
      <c r="AG42" s="196"/>
      <c r="AH42" s="196"/>
      <c r="AI42" s="196"/>
      <c r="AJ42" s="202"/>
      <c r="AK42" s="196"/>
      <c r="AL42" s="196"/>
    </row>
    <row r="43" spans="1:38" s="197" customFormat="1" ht="15.6" customHeight="1">
      <c r="A43" s="328">
        <v>5</v>
      </c>
      <c r="B43" s="327">
        <v>45079</v>
      </c>
      <c r="C43" s="330"/>
      <c r="D43" s="331" t="s">
        <v>928</v>
      </c>
      <c r="E43" s="332" t="s">
        <v>929</v>
      </c>
      <c r="F43" s="332">
        <v>85</v>
      </c>
      <c r="G43" s="332">
        <v>145</v>
      </c>
      <c r="H43" s="333">
        <v>64</v>
      </c>
      <c r="I43" s="334" t="s">
        <v>930</v>
      </c>
      <c r="J43" s="323" t="s">
        <v>547</v>
      </c>
      <c r="K43" s="324">
        <f>F43-H43</f>
        <v>21</v>
      </c>
      <c r="L43" s="325">
        <v>100</v>
      </c>
      <c r="M43" s="326">
        <f t="shared" si="8"/>
        <v>950</v>
      </c>
      <c r="N43" s="324">
        <v>50</v>
      </c>
      <c r="O43" s="323" t="s">
        <v>534</v>
      </c>
      <c r="P43" s="327">
        <v>45079</v>
      </c>
      <c r="Q43" s="196"/>
      <c r="R43" s="202" t="s">
        <v>535</v>
      </c>
      <c r="S43" s="196"/>
      <c r="T43" s="196"/>
      <c r="U43" s="196"/>
      <c r="V43" s="196"/>
      <c r="W43" s="196"/>
      <c r="X43" s="202"/>
      <c r="Y43" s="196"/>
      <c r="Z43" s="196"/>
      <c r="AA43" s="196"/>
      <c r="AB43" s="196"/>
      <c r="AC43" s="196"/>
      <c r="AD43" s="202"/>
      <c r="AE43" s="196"/>
      <c r="AF43" s="196"/>
      <c r="AG43" s="196"/>
      <c r="AH43" s="196"/>
      <c r="AI43" s="196"/>
      <c r="AJ43" s="202"/>
      <c r="AK43" s="196"/>
      <c r="AL43" s="196"/>
    </row>
    <row r="44" spans="1:38" s="197" customFormat="1" ht="15.6" customHeight="1">
      <c r="A44" s="288">
        <v>6</v>
      </c>
      <c r="B44" s="289">
        <v>45079</v>
      </c>
      <c r="C44" s="290"/>
      <c r="D44" s="291" t="s">
        <v>934</v>
      </c>
      <c r="E44" s="200" t="s">
        <v>536</v>
      </c>
      <c r="F44" s="347" t="s">
        <v>936</v>
      </c>
      <c r="G44" s="200">
        <v>4</v>
      </c>
      <c r="H44" s="201"/>
      <c r="I44" s="216" t="s">
        <v>935</v>
      </c>
      <c r="J44" s="224" t="s">
        <v>537</v>
      </c>
      <c r="K44" s="247"/>
      <c r="L44" s="292"/>
      <c r="M44" s="293"/>
      <c r="N44" s="247"/>
      <c r="O44" s="224"/>
      <c r="P44" s="198"/>
      <c r="Q44" s="196"/>
      <c r="R44" s="202" t="s">
        <v>535</v>
      </c>
      <c r="S44" s="196"/>
      <c r="T44" s="196"/>
      <c r="U44" s="196"/>
      <c r="V44" s="196"/>
      <c r="W44" s="196"/>
      <c r="X44" s="202"/>
      <c r="Y44" s="196"/>
      <c r="Z44" s="196"/>
      <c r="AA44" s="196"/>
      <c r="AB44" s="196"/>
      <c r="AC44" s="196"/>
      <c r="AD44" s="202"/>
      <c r="AE44" s="196"/>
      <c r="AF44" s="196"/>
      <c r="AG44" s="196"/>
      <c r="AH44" s="196"/>
      <c r="AI44" s="196"/>
      <c r="AJ44" s="202"/>
      <c r="AK44" s="196"/>
      <c r="AL44" s="196"/>
    </row>
    <row r="45" spans="1:38" s="197" customFormat="1" ht="15.6" customHeight="1">
      <c r="A45" s="288">
        <v>7</v>
      </c>
      <c r="B45" s="289">
        <v>45082</v>
      </c>
      <c r="C45" s="290"/>
      <c r="D45" s="291" t="s">
        <v>959</v>
      </c>
      <c r="E45" s="200" t="s">
        <v>536</v>
      </c>
      <c r="F45" s="200" t="s">
        <v>960</v>
      </c>
      <c r="G45" s="200">
        <v>45</v>
      </c>
      <c r="H45" s="201"/>
      <c r="I45" s="216" t="s">
        <v>961</v>
      </c>
      <c r="J45" s="224" t="s">
        <v>537</v>
      </c>
      <c r="K45" s="247"/>
      <c r="L45" s="292"/>
      <c r="M45" s="293"/>
      <c r="N45" s="247"/>
      <c r="O45" s="224"/>
      <c r="P45" s="198"/>
      <c r="Q45" s="196"/>
      <c r="R45" s="202"/>
      <c r="S45" s="196"/>
      <c r="T45" s="196"/>
      <c r="U45" s="196"/>
      <c r="V45" s="196"/>
      <c r="W45" s="196"/>
      <c r="X45" s="202"/>
      <c r="Y45" s="196"/>
      <c r="Z45" s="196"/>
      <c r="AA45" s="196"/>
      <c r="AB45" s="196"/>
      <c r="AC45" s="196"/>
      <c r="AD45" s="202"/>
      <c r="AE45" s="196"/>
      <c r="AF45" s="196"/>
      <c r="AG45" s="196"/>
      <c r="AH45" s="196"/>
      <c r="AI45" s="196"/>
      <c r="AJ45" s="202"/>
      <c r="AK45" s="196"/>
      <c r="AL45" s="196"/>
    </row>
    <row r="46" spans="1:38" s="197" customFormat="1" ht="15.6" customHeight="1">
      <c r="A46" s="288">
        <v>8</v>
      </c>
      <c r="B46" s="289">
        <v>45082</v>
      </c>
      <c r="C46" s="290"/>
      <c r="D46" s="291" t="s">
        <v>962</v>
      </c>
      <c r="E46" s="200" t="s">
        <v>929</v>
      </c>
      <c r="F46" s="200" t="s">
        <v>963</v>
      </c>
      <c r="G46" s="200">
        <v>12</v>
      </c>
      <c r="H46" s="201"/>
      <c r="I46" s="216">
        <v>1</v>
      </c>
      <c r="J46" s="224" t="s">
        <v>537</v>
      </c>
      <c r="K46" s="247"/>
      <c r="L46" s="292"/>
      <c r="M46" s="293"/>
      <c r="N46" s="247"/>
      <c r="O46" s="224"/>
      <c r="P46" s="198"/>
      <c r="Q46" s="196"/>
      <c r="R46" s="202"/>
      <c r="S46" s="196"/>
      <c r="T46" s="196"/>
      <c r="U46" s="196"/>
      <c r="V46" s="196"/>
      <c r="W46" s="196"/>
      <c r="X46" s="202"/>
      <c r="Y46" s="196"/>
      <c r="Z46" s="196"/>
      <c r="AA46" s="196"/>
      <c r="AB46" s="196"/>
      <c r="AC46" s="196"/>
      <c r="AD46" s="202"/>
      <c r="AE46" s="196"/>
      <c r="AF46" s="196"/>
      <c r="AG46" s="196"/>
      <c r="AH46" s="196"/>
      <c r="AI46" s="196"/>
      <c r="AJ46" s="202"/>
      <c r="AK46" s="196"/>
      <c r="AL46" s="196"/>
    </row>
    <row r="47" spans="1:38" s="197" customFormat="1" ht="15.6" customHeight="1">
      <c r="A47" s="281"/>
      <c r="B47" s="281"/>
      <c r="C47" s="281"/>
      <c r="D47" s="281"/>
      <c r="E47" s="281"/>
      <c r="F47" s="281"/>
      <c r="G47" s="281"/>
      <c r="H47" s="281"/>
      <c r="I47" s="281"/>
      <c r="J47" s="224"/>
      <c r="K47" s="201"/>
      <c r="L47" s="216"/>
      <c r="M47" s="217"/>
      <c r="N47" s="201"/>
      <c r="O47" s="224"/>
      <c r="P47" s="198"/>
      <c r="Q47" s="1"/>
      <c r="R47" s="6"/>
      <c r="S47" s="1"/>
      <c r="T47" s="1"/>
      <c r="U47" s="1"/>
      <c r="V47" s="1"/>
      <c r="W47" s="1"/>
      <c r="X47" s="6"/>
      <c r="Y47" s="1"/>
      <c r="Z47" s="1"/>
      <c r="AA47" s="1"/>
      <c r="AB47" s="1"/>
      <c r="AC47" s="1"/>
      <c r="AD47" s="6"/>
      <c r="AE47" s="1"/>
      <c r="AF47" s="1"/>
      <c r="AG47" s="1"/>
      <c r="AH47" s="196"/>
      <c r="AI47" s="196"/>
      <c r="AJ47" s="202"/>
      <c r="AK47" s="196"/>
      <c r="AL47" s="196"/>
    </row>
    <row r="48" spans="1:38" ht="38.25" customHeight="1">
      <c r="A48" s="92" t="s">
        <v>558</v>
      </c>
      <c r="B48" s="139"/>
      <c r="C48" s="139"/>
      <c r="D48" s="140"/>
      <c r="E48" s="124"/>
      <c r="F48" s="6"/>
      <c r="G48" s="6"/>
      <c r="H48" s="125"/>
      <c r="I48" s="141"/>
      <c r="J48" s="1"/>
      <c r="K48" s="6"/>
      <c r="L48" s="6"/>
      <c r="M48" s="6"/>
      <c r="N48" s="1"/>
      <c r="O48" s="1"/>
      <c r="Q48" s="1"/>
      <c r="R48" s="6"/>
      <c r="S48" s="1"/>
      <c r="T48" s="1"/>
      <c r="U48" s="1"/>
      <c r="V48" s="1"/>
      <c r="W48" s="1"/>
      <c r="X48" s="6"/>
      <c r="Y48" s="1"/>
      <c r="Z48" s="1"/>
      <c r="AA48" s="1"/>
      <c r="AB48" s="1"/>
      <c r="AC48" s="1"/>
      <c r="AD48" s="6"/>
      <c r="AE48" s="1"/>
      <c r="AF48" s="1"/>
      <c r="AG48" s="1"/>
      <c r="AH48" s="1"/>
      <c r="AI48" s="1"/>
      <c r="AJ48" s="6"/>
      <c r="AK48" s="1"/>
    </row>
    <row r="49" spans="1:38" s="197" customFormat="1" ht="38.25">
      <c r="A49" s="93" t="s">
        <v>16</v>
      </c>
      <c r="B49" s="94" t="s">
        <v>511</v>
      </c>
      <c r="C49" s="94"/>
      <c r="D49" s="95" t="s">
        <v>522</v>
      </c>
      <c r="E49" s="94" t="s">
        <v>523</v>
      </c>
      <c r="F49" s="94" t="s">
        <v>524</v>
      </c>
      <c r="G49" s="94" t="s">
        <v>525</v>
      </c>
      <c r="H49" s="94" t="s">
        <v>526</v>
      </c>
      <c r="I49" s="94" t="s">
        <v>527</v>
      </c>
      <c r="J49" s="93" t="s">
        <v>528</v>
      </c>
      <c r="K49" s="128" t="s">
        <v>545</v>
      </c>
      <c r="L49" s="129" t="s">
        <v>530</v>
      </c>
      <c r="M49" s="96" t="s">
        <v>531</v>
      </c>
      <c r="N49" s="94" t="s">
        <v>532</v>
      </c>
      <c r="O49" s="95" t="s">
        <v>533</v>
      </c>
      <c r="P49" s="94" t="s">
        <v>762</v>
      </c>
      <c r="Q49" s="196"/>
      <c r="R49" s="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</row>
    <row r="50" spans="1:38" ht="14.25" customHeight="1">
      <c r="A50" s="248">
        <v>1</v>
      </c>
      <c r="B50" s="249">
        <v>44840</v>
      </c>
      <c r="C50" s="246"/>
      <c r="D50" s="246" t="s">
        <v>833</v>
      </c>
      <c r="E50" s="247" t="s">
        <v>536</v>
      </c>
      <c r="F50" s="247" t="s">
        <v>834</v>
      </c>
      <c r="G50" s="247">
        <v>1220</v>
      </c>
      <c r="H50" s="247"/>
      <c r="I50" s="247" t="s">
        <v>835</v>
      </c>
      <c r="J50" s="224" t="s">
        <v>537</v>
      </c>
      <c r="K50" s="201"/>
      <c r="L50" s="216"/>
      <c r="M50" s="217"/>
      <c r="N50" s="201"/>
      <c r="O50" s="224"/>
      <c r="P50" s="267" t="e">
        <f>VLOOKUP(D50,'MidCap Intra'!B98:C598,2,0)</f>
        <v>#N/A</v>
      </c>
      <c r="Q50" s="196"/>
      <c r="R50" s="196" t="s">
        <v>535</v>
      </c>
      <c r="S50" s="41"/>
      <c r="T50" s="1"/>
      <c r="U50" s="1"/>
      <c r="V50" s="1"/>
      <c r="W50" s="1"/>
      <c r="X50" s="1"/>
      <c r="Y50" s="1"/>
      <c r="Z50" s="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s="197" customFormat="1" ht="14.25" customHeight="1">
      <c r="A51" s="306">
        <v>2</v>
      </c>
      <c r="B51" s="307">
        <v>45050</v>
      </c>
      <c r="C51" s="308"/>
      <c r="D51" s="308" t="s">
        <v>135</v>
      </c>
      <c r="E51" s="309" t="s">
        <v>536</v>
      </c>
      <c r="F51" s="309">
        <v>84</v>
      </c>
      <c r="G51" s="309">
        <v>74.900000000000006</v>
      </c>
      <c r="H51" s="309">
        <v>89.75</v>
      </c>
      <c r="I51" s="309" t="s">
        <v>572</v>
      </c>
      <c r="J51" s="310" t="s">
        <v>886</v>
      </c>
      <c r="K51" s="310">
        <f t="shared" ref="K51" si="9">H51-F51</f>
        <v>5.75</v>
      </c>
      <c r="L51" s="311">
        <f t="shared" ref="L51" si="10">(F51*-0.7)/100</f>
        <v>-0.58799999999999997</v>
      </c>
      <c r="M51" s="312">
        <f t="shared" ref="M51" si="11">(K51+L51)/F51</f>
        <v>6.1452380952380953E-2</v>
      </c>
      <c r="N51" s="313" t="s">
        <v>534</v>
      </c>
      <c r="O51" s="314">
        <v>45070</v>
      </c>
      <c r="P51" s="315"/>
      <c r="Q51" s="196"/>
      <c r="R51" s="196" t="s">
        <v>535</v>
      </c>
      <c r="S51" s="258"/>
      <c r="T51" s="196"/>
      <c r="U51" s="196"/>
      <c r="V51" s="196"/>
      <c r="W51" s="196"/>
      <c r="X51" s="196"/>
      <c r="Y51" s="196"/>
      <c r="Z51" s="196"/>
      <c r="AA51" s="258"/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</row>
    <row r="52" spans="1:38" s="197" customFormat="1" ht="14.25" customHeight="1">
      <c r="A52" s="288">
        <v>3</v>
      </c>
      <c r="B52" s="316">
        <v>45071</v>
      </c>
      <c r="C52" s="246"/>
      <c r="D52" s="246" t="s">
        <v>255</v>
      </c>
      <c r="E52" s="247" t="s">
        <v>536</v>
      </c>
      <c r="F52" s="247" t="s">
        <v>887</v>
      </c>
      <c r="G52" s="247">
        <v>267</v>
      </c>
      <c r="H52" s="247"/>
      <c r="I52" s="247" t="s">
        <v>888</v>
      </c>
      <c r="J52" s="224" t="s">
        <v>537</v>
      </c>
      <c r="K52" s="224"/>
      <c r="L52" s="267"/>
      <c r="M52" s="268"/>
      <c r="N52" s="242"/>
      <c r="O52" s="244"/>
      <c r="P52" s="198"/>
      <c r="Q52" s="196"/>
      <c r="R52" s="196" t="s">
        <v>535</v>
      </c>
      <c r="S52" s="258"/>
      <c r="T52" s="196"/>
      <c r="U52" s="196"/>
      <c r="V52" s="196"/>
      <c r="W52" s="196"/>
      <c r="X52" s="196"/>
      <c r="Y52" s="196"/>
      <c r="Z52" s="196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</row>
    <row r="53" spans="1:38" s="197" customFormat="1" ht="14.25" customHeight="1">
      <c r="A53" s="306">
        <v>4</v>
      </c>
      <c r="B53" s="307">
        <v>45077</v>
      </c>
      <c r="C53" s="308"/>
      <c r="D53" s="308" t="s">
        <v>455</v>
      </c>
      <c r="E53" s="309" t="s">
        <v>536</v>
      </c>
      <c r="F53" s="309">
        <v>1410</v>
      </c>
      <c r="G53" s="309">
        <v>1240</v>
      </c>
      <c r="H53" s="309">
        <v>1507.5</v>
      </c>
      <c r="I53" s="309" t="s">
        <v>893</v>
      </c>
      <c r="J53" s="310" t="s">
        <v>937</v>
      </c>
      <c r="K53" s="310">
        <f t="shared" ref="K53" si="12">H53-F53</f>
        <v>97.5</v>
      </c>
      <c r="L53" s="311">
        <f t="shared" ref="L53" si="13">(F53*-0.7)/100</f>
        <v>-9.8699999999999992</v>
      </c>
      <c r="M53" s="312">
        <f t="shared" ref="M53" si="14">(K53+L53)/F53</f>
        <v>6.2148936170212762E-2</v>
      </c>
      <c r="N53" s="313" t="s">
        <v>534</v>
      </c>
      <c r="O53" s="314">
        <v>45079</v>
      </c>
      <c r="P53" s="315"/>
      <c r="Q53" s="196"/>
      <c r="R53" s="196" t="s">
        <v>535</v>
      </c>
      <c r="S53" s="258"/>
      <c r="T53" s="196"/>
      <c r="U53" s="196"/>
      <c r="V53" s="196"/>
      <c r="W53" s="196"/>
      <c r="X53" s="196"/>
      <c r="Y53" s="196"/>
      <c r="Z53" s="196"/>
      <c r="AA53" s="258"/>
      <c r="AB53" s="258"/>
      <c r="AC53" s="258"/>
      <c r="AD53" s="258"/>
      <c r="AE53" s="258"/>
      <c r="AF53" s="258"/>
      <c r="AG53" s="258"/>
      <c r="AH53" s="258"/>
      <c r="AI53" s="258"/>
      <c r="AJ53" s="258"/>
      <c r="AK53" s="258"/>
      <c r="AL53" s="258"/>
    </row>
    <row r="54" spans="1:38" ht="12.75" customHeight="1">
      <c r="A54" s="247"/>
      <c r="B54" s="245"/>
      <c r="C54" s="246"/>
      <c r="D54" s="246"/>
      <c r="E54" s="247"/>
      <c r="F54" s="247"/>
      <c r="G54" s="247"/>
      <c r="H54" s="247"/>
      <c r="I54" s="247"/>
      <c r="J54" s="224"/>
      <c r="K54" s="201"/>
      <c r="L54" s="216"/>
      <c r="M54" s="217"/>
      <c r="N54" s="201"/>
      <c r="O54" s="224"/>
      <c r="P54" s="198"/>
      <c r="R54" s="6"/>
      <c r="S54" s="1"/>
      <c r="T54" s="1"/>
      <c r="U54" s="1"/>
      <c r="V54" s="1"/>
      <c r="W54" s="1"/>
      <c r="X54" s="1"/>
      <c r="Y54" s="1"/>
    </row>
    <row r="55" spans="1:38" ht="12.75" customHeight="1">
      <c r="A55" s="109" t="s">
        <v>538</v>
      </c>
      <c r="B55" s="109"/>
      <c r="C55" s="109"/>
      <c r="D55" s="109"/>
      <c r="E55" s="41"/>
      <c r="F55" s="116" t="s">
        <v>540</v>
      </c>
      <c r="G55" s="54"/>
      <c r="H55" s="54"/>
      <c r="I55" s="54"/>
      <c r="J55" s="6"/>
      <c r="K55" s="132"/>
      <c r="L55" s="133"/>
      <c r="M55" s="6"/>
      <c r="N55" s="99"/>
      <c r="O55" s="142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ht="12.75" customHeight="1">
      <c r="A56" s="115" t="s">
        <v>539</v>
      </c>
      <c r="B56" s="109"/>
      <c r="C56" s="109"/>
      <c r="D56" s="109"/>
      <c r="E56" s="6"/>
      <c r="F56" s="116" t="s">
        <v>542</v>
      </c>
      <c r="G56" s="6"/>
      <c r="H56" s="6" t="s">
        <v>758</v>
      </c>
      <c r="I56" s="6"/>
      <c r="J56" s="1"/>
      <c r="K56" s="6"/>
      <c r="L56" s="6"/>
      <c r="M56" s="6"/>
      <c r="N56" s="1"/>
      <c r="O56" s="1"/>
      <c r="Q56" s="1"/>
      <c r="R56" s="6"/>
      <c r="S56" s="1"/>
      <c r="T56" s="1"/>
      <c r="U56" s="1"/>
      <c r="V56" s="1"/>
      <c r="W56" s="1"/>
      <c r="X56" s="1"/>
      <c r="Y56" s="1"/>
      <c r="Z56" s="1"/>
    </row>
    <row r="57" spans="1:38" ht="12.75" customHeight="1">
      <c r="A57" s="115"/>
      <c r="B57" s="109"/>
      <c r="C57" s="109"/>
      <c r="D57" s="109"/>
      <c r="E57" s="6"/>
      <c r="F57" s="116"/>
      <c r="G57" s="6"/>
      <c r="H57" s="6"/>
      <c r="I57" s="6"/>
      <c r="J57" s="1"/>
      <c r="K57" s="6"/>
      <c r="L57" s="6"/>
      <c r="M57" s="6"/>
      <c r="N57" s="1"/>
      <c r="O57" s="1"/>
      <c r="Q57" s="1"/>
      <c r="R57" s="54"/>
      <c r="S57" s="1"/>
      <c r="T57" s="1"/>
      <c r="U57" s="1"/>
      <c r="V57" s="1"/>
      <c r="W57" s="1"/>
      <c r="X57" s="1"/>
      <c r="Y57" s="1"/>
      <c r="Z57" s="1"/>
    </row>
    <row r="58" spans="1:38" ht="12.75" customHeight="1">
      <c r="A58" s="115"/>
      <c r="B58" s="109"/>
      <c r="C58" s="109"/>
      <c r="D58" s="109"/>
      <c r="E58" s="6"/>
      <c r="F58" s="116"/>
      <c r="G58" s="54"/>
      <c r="H58" s="41"/>
      <c r="I58" s="54"/>
      <c r="J58" s="6"/>
      <c r="K58" s="132"/>
      <c r="L58" s="133"/>
      <c r="M58" s="6"/>
      <c r="N58" s="99"/>
      <c r="O58" s="134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</row>
    <row r="59" spans="1:38" ht="12.75" customHeight="1">
      <c r="A59" s="115"/>
      <c r="B59" s="109"/>
      <c r="C59" s="109"/>
      <c r="D59" s="109"/>
      <c r="E59" s="6"/>
      <c r="F59" s="116"/>
      <c r="G59" s="54"/>
      <c r="H59" s="41"/>
      <c r="I59" s="54"/>
      <c r="J59" s="6"/>
      <c r="K59" s="132"/>
      <c r="L59" s="133"/>
      <c r="M59" s="6"/>
      <c r="N59" s="99"/>
      <c r="O59" s="134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15"/>
      <c r="B60" s="109"/>
      <c r="C60" s="109"/>
      <c r="D60" s="109"/>
      <c r="E60" s="6"/>
      <c r="F60" s="116"/>
      <c r="G60" s="54"/>
      <c r="H60" s="41"/>
      <c r="I60" s="54"/>
      <c r="J60" s="6"/>
      <c r="K60" s="132"/>
      <c r="L60" s="133"/>
      <c r="M60" s="6"/>
      <c r="N60" s="99"/>
      <c r="O60" s="134"/>
      <c r="P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15"/>
      <c r="B61" s="109"/>
      <c r="C61" s="109"/>
      <c r="D61" s="109"/>
      <c r="E61" s="6"/>
      <c r="F61" s="116"/>
      <c r="G61" s="54"/>
      <c r="H61" s="41"/>
      <c r="I61" s="54"/>
      <c r="J61" s="6"/>
      <c r="K61" s="132"/>
      <c r="L61" s="133"/>
      <c r="M61" s="6"/>
      <c r="N61" s="99"/>
      <c r="O61" s="134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15"/>
      <c r="B62" s="109"/>
      <c r="C62" s="109"/>
      <c r="D62" s="109"/>
      <c r="E62" s="6"/>
      <c r="F62" s="116"/>
      <c r="G62" s="54"/>
      <c r="H62" s="41"/>
      <c r="I62" s="54"/>
      <c r="J62" s="6"/>
      <c r="K62" s="132"/>
      <c r="L62" s="133"/>
      <c r="M62" s="6"/>
      <c r="N62" s="99"/>
      <c r="O62" s="134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15"/>
      <c r="B63" s="109"/>
      <c r="C63" s="109"/>
      <c r="D63" s="109"/>
      <c r="E63" s="6"/>
      <c r="F63" s="116"/>
      <c r="G63" s="54"/>
      <c r="H63" s="41"/>
      <c r="I63" s="54"/>
      <c r="J63" s="6"/>
      <c r="K63" s="132"/>
      <c r="L63" s="133"/>
      <c r="M63" s="6"/>
      <c r="N63" s="99"/>
      <c r="O63" s="134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54"/>
      <c r="B64" s="98"/>
      <c r="C64" s="98"/>
      <c r="D64" s="41"/>
      <c r="E64" s="54"/>
      <c r="F64" s="54"/>
      <c r="G64" s="54"/>
      <c r="H64" s="41"/>
      <c r="I64" s="54"/>
      <c r="J64" s="6"/>
      <c r="K64" s="132"/>
      <c r="L64" s="133"/>
      <c r="M64" s="6"/>
      <c r="N64" s="99"/>
      <c r="O64" s="134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38.25" customHeight="1">
      <c r="A65" s="41"/>
      <c r="B65" s="143" t="s">
        <v>559</v>
      </c>
      <c r="C65" s="143"/>
      <c r="D65" s="143"/>
      <c r="E65" s="143"/>
      <c r="F65" s="6"/>
      <c r="G65" s="6"/>
      <c r="H65" s="126"/>
      <c r="I65" s="6"/>
      <c r="J65" s="126"/>
      <c r="K65" s="127"/>
      <c r="L65" s="6"/>
      <c r="M65" s="6"/>
      <c r="N65" s="1"/>
      <c r="O65" s="1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93" t="s">
        <v>16</v>
      </c>
      <c r="B66" s="94" t="s">
        <v>511</v>
      </c>
      <c r="C66" s="94"/>
      <c r="D66" s="95" t="s">
        <v>522</v>
      </c>
      <c r="E66" s="94" t="s">
        <v>523</v>
      </c>
      <c r="F66" s="94" t="s">
        <v>524</v>
      </c>
      <c r="G66" s="94" t="s">
        <v>560</v>
      </c>
      <c r="H66" s="94" t="s">
        <v>561</v>
      </c>
      <c r="I66" s="94" t="s">
        <v>527</v>
      </c>
      <c r="J66" s="144" t="s">
        <v>528</v>
      </c>
      <c r="K66" s="94" t="s">
        <v>529</v>
      </c>
      <c r="L66" s="94" t="s">
        <v>562</v>
      </c>
      <c r="M66" s="94" t="s">
        <v>532</v>
      </c>
      <c r="N66" s="95" t="s">
        <v>533</v>
      </c>
      <c r="O66" s="1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45">
        <v>1</v>
      </c>
      <c r="B67" s="146">
        <v>41579</v>
      </c>
      <c r="C67" s="146"/>
      <c r="D67" s="147" t="s">
        <v>563</v>
      </c>
      <c r="E67" s="148" t="s">
        <v>564</v>
      </c>
      <c r="F67" s="149">
        <v>82</v>
      </c>
      <c r="G67" s="148" t="s">
        <v>565</v>
      </c>
      <c r="H67" s="148">
        <v>100</v>
      </c>
      <c r="I67" s="150">
        <v>100</v>
      </c>
      <c r="J67" s="151" t="s">
        <v>566</v>
      </c>
      <c r="K67" s="152">
        <f t="shared" ref="K67:K98" si="15">H67-F67</f>
        <v>18</v>
      </c>
      <c r="L67" s="153">
        <f t="shared" ref="L67:L98" si="16">K67/F67</f>
        <v>0.21951219512195122</v>
      </c>
      <c r="M67" s="148" t="s">
        <v>534</v>
      </c>
      <c r="N67" s="154">
        <v>42657</v>
      </c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45">
        <v>2</v>
      </c>
      <c r="B68" s="146">
        <v>41794</v>
      </c>
      <c r="C68" s="146"/>
      <c r="D68" s="147" t="s">
        <v>567</v>
      </c>
      <c r="E68" s="148" t="s">
        <v>536</v>
      </c>
      <c r="F68" s="149">
        <v>257</v>
      </c>
      <c r="G68" s="148" t="s">
        <v>565</v>
      </c>
      <c r="H68" s="148">
        <v>300</v>
      </c>
      <c r="I68" s="150">
        <v>300</v>
      </c>
      <c r="J68" s="151" t="s">
        <v>566</v>
      </c>
      <c r="K68" s="152">
        <f t="shared" si="15"/>
        <v>43</v>
      </c>
      <c r="L68" s="153">
        <f t="shared" si="16"/>
        <v>0.16731517509727625</v>
      </c>
      <c r="M68" s="148" t="s">
        <v>534</v>
      </c>
      <c r="N68" s="154">
        <v>41822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45">
        <v>3</v>
      </c>
      <c r="B69" s="146">
        <v>41828</v>
      </c>
      <c r="C69" s="146"/>
      <c r="D69" s="147" t="s">
        <v>568</v>
      </c>
      <c r="E69" s="148" t="s">
        <v>536</v>
      </c>
      <c r="F69" s="149">
        <v>393</v>
      </c>
      <c r="G69" s="148" t="s">
        <v>565</v>
      </c>
      <c r="H69" s="148">
        <v>468</v>
      </c>
      <c r="I69" s="150">
        <v>468</v>
      </c>
      <c r="J69" s="151" t="s">
        <v>566</v>
      </c>
      <c r="K69" s="152">
        <f t="shared" si="15"/>
        <v>75</v>
      </c>
      <c r="L69" s="153">
        <f t="shared" si="16"/>
        <v>0.19083969465648856</v>
      </c>
      <c r="M69" s="148" t="s">
        <v>534</v>
      </c>
      <c r="N69" s="154">
        <v>41863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4</v>
      </c>
      <c r="B70" s="146">
        <v>41857</v>
      </c>
      <c r="C70" s="146"/>
      <c r="D70" s="147" t="s">
        <v>569</v>
      </c>
      <c r="E70" s="148" t="s">
        <v>536</v>
      </c>
      <c r="F70" s="149">
        <v>205</v>
      </c>
      <c r="G70" s="148" t="s">
        <v>565</v>
      </c>
      <c r="H70" s="148">
        <v>275</v>
      </c>
      <c r="I70" s="150">
        <v>250</v>
      </c>
      <c r="J70" s="151" t="s">
        <v>566</v>
      </c>
      <c r="K70" s="152">
        <f t="shared" si="15"/>
        <v>70</v>
      </c>
      <c r="L70" s="153">
        <f t="shared" si="16"/>
        <v>0.34146341463414637</v>
      </c>
      <c r="M70" s="148" t="s">
        <v>534</v>
      </c>
      <c r="N70" s="154">
        <v>41962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5</v>
      </c>
      <c r="B71" s="146">
        <v>41886</v>
      </c>
      <c r="C71" s="146"/>
      <c r="D71" s="147" t="s">
        <v>570</v>
      </c>
      <c r="E71" s="148" t="s">
        <v>536</v>
      </c>
      <c r="F71" s="149">
        <v>162</v>
      </c>
      <c r="G71" s="148" t="s">
        <v>565</v>
      </c>
      <c r="H71" s="148">
        <v>190</v>
      </c>
      <c r="I71" s="150">
        <v>190</v>
      </c>
      <c r="J71" s="151" t="s">
        <v>566</v>
      </c>
      <c r="K71" s="152">
        <f t="shared" si="15"/>
        <v>28</v>
      </c>
      <c r="L71" s="153">
        <f t="shared" si="16"/>
        <v>0.1728395061728395</v>
      </c>
      <c r="M71" s="148" t="s">
        <v>534</v>
      </c>
      <c r="N71" s="154">
        <v>42006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6</v>
      </c>
      <c r="B72" s="146">
        <v>41886</v>
      </c>
      <c r="C72" s="146"/>
      <c r="D72" s="147" t="s">
        <v>571</v>
      </c>
      <c r="E72" s="148" t="s">
        <v>536</v>
      </c>
      <c r="F72" s="149">
        <v>75</v>
      </c>
      <c r="G72" s="148" t="s">
        <v>565</v>
      </c>
      <c r="H72" s="148">
        <v>91.5</v>
      </c>
      <c r="I72" s="150" t="s">
        <v>572</v>
      </c>
      <c r="J72" s="151" t="s">
        <v>573</v>
      </c>
      <c r="K72" s="152">
        <f t="shared" si="15"/>
        <v>16.5</v>
      </c>
      <c r="L72" s="153">
        <f t="shared" si="16"/>
        <v>0.22</v>
      </c>
      <c r="M72" s="148" t="s">
        <v>534</v>
      </c>
      <c r="N72" s="154">
        <v>41954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7</v>
      </c>
      <c r="B73" s="146">
        <v>41913</v>
      </c>
      <c r="C73" s="146"/>
      <c r="D73" s="147" t="s">
        <v>574</v>
      </c>
      <c r="E73" s="148" t="s">
        <v>536</v>
      </c>
      <c r="F73" s="149">
        <v>850</v>
      </c>
      <c r="G73" s="148" t="s">
        <v>565</v>
      </c>
      <c r="H73" s="148">
        <v>982.5</v>
      </c>
      <c r="I73" s="150">
        <v>1050</v>
      </c>
      <c r="J73" s="151" t="s">
        <v>575</v>
      </c>
      <c r="K73" s="152">
        <f t="shared" si="15"/>
        <v>132.5</v>
      </c>
      <c r="L73" s="153">
        <f t="shared" si="16"/>
        <v>0.15588235294117647</v>
      </c>
      <c r="M73" s="148" t="s">
        <v>534</v>
      </c>
      <c r="N73" s="154">
        <v>42039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8</v>
      </c>
      <c r="B74" s="146">
        <v>41913</v>
      </c>
      <c r="C74" s="146"/>
      <c r="D74" s="147" t="s">
        <v>576</v>
      </c>
      <c r="E74" s="148" t="s">
        <v>536</v>
      </c>
      <c r="F74" s="149">
        <v>475</v>
      </c>
      <c r="G74" s="148" t="s">
        <v>565</v>
      </c>
      <c r="H74" s="148">
        <v>515</v>
      </c>
      <c r="I74" s="150">
        <v>600</v>
      </c>
      <c r="J74" s="151" t="s">
        <v>577</v>
      </c>
      <c r="K74" s="152">
        <f t="shared" si="15"/>
        <v>40</v>
      </c>
      <c r="L74" s="153">
        <f t="shared" si="16"/>
        <v>8.4210526315789472E-2</v>
      </c>
      <c r="M74" s="148" t="s">
        <v>534</v>
      </c>
      <c r="N74" s="154">
        <v>41939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9</v>
      </c>
      <c r="B75" s="146">
        <v>41913</v>
      </c>
      <c r="C75" s="146"/>
      <c r="D75" s="147" t="s">
        <v>578</v>
      </c>
      <c r="E75" s="148" t="s">
        <v>536</v>
      </c>
      <c r="F75" s="149">
        <v>86</v>
      </c>
      <c r="G75" s="148" t="s">
        <v>565</v>
      </c>
      <c r="H75" s="148">
        <v>99</v>
      </c>
      <c r="I75" s="150">
        <v>140</v>
      </c>
      <c r="J75" s="151" t="s">
        <v>579</v>
      </c>
      <c r="K75" s="152">
        <f t="shared" si="15"/>
        <v>13</v>
      </c>
      <c r="L75" s="153">
        <f t="shared" si="16"/>
        <v>0.15116279069767441</v>
      </c>
      <c r="M75" s="148" t="s">
        <v>534</v>
      </c>
      <c r="N75" s="154">
        <v>41939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10</v>
      </c>
      <c r="B76" s="146">
        <v>41926</v>
      </c>
      <c r="C76" s="146"/>
      <c r="D76" s="147" t="s">
        <v>580</v>
      </c>
      <c r="E76" s="148" t="s">
        <v>536</v>
      </c>
      <c r="F76" s="149">
        <v>496.6</v>
      </c>
      <c r="G76" s="148" t="s">
        <v>565</v>
      </c>
      <c r="H76" s="148">
        <v>621</v>
      </c>
      <c r="I76" s="150">
        <v>580</v>
      </c>
      <c r="J76" s="151" t="s">
        <v>566</v>
      </c>
      <c r="K76" s="152">
        <f t="shared" si="15"/>
        <v>124.39999999999998</v>
      </c>
      <c r="L76" s="153">
        <f t="shared" si="16"/>
        <v>0.25050342327829234</v>
      </c>
      <c r="M76" s="148" t="s">
        <v>534</v>
      </c>
      <c r="N76" s="154">
        <v>42605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11</v>
      </c>
      <c r="B77" s="146">
        <v>41926</v>
      </c>
      <c r="C77" s="146"/>
      <c r="D77" s="147" t="s">
        <v>581</v>
      </c>
      <c r="E77" s="148" t="s">
        <v>536</v>
      </c>
      <c r="F77" s="149">
        <v>2481.9</v>
      </c>
      <c r="G77" s="148" t="s">
        <v>565</v>
      </c>
      <c r="H77" s="148">
        <v>2840</v>
      </c>
      <c r="I77" s="150">
        <v>2870</v>
      </c>
      <c r="J77" s="151" t="s">
        <v>582</v>
      </c>
      <c r="K77" s="152">
        <f t="shared" si="15"/>
        <v>358.09999999999991</v>
      </c>
      <c r="L77" s="153">
        <f t="shared" si="16"/>
        <v>0.14428462065353154</v>
      </c>
      <c r="M77" s="148" t="s">
        <v>534</v>
      </c>
      <c r="N77" s="154">
        <v>42017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12</v>
      </c>
      <c r="B78" s="146">
        <v>41928</v>
      </c>
      <c r="C78" s="146"/>
      <c r="D78" s="147" t="s">
        <v>583</v>
      </c>
      <c r="E78" s="148" t="s">
        <v>536</v>
      </c>
      <c r="F78" s="149">
        <v>84.5</v>
      </c>
      <c r="G78" s="148" t="s">
        <v>565</v>
      </c>
      <c r="H78" s="148">
        <v>93</v>
      </c>
      <c r="I78" s="150">
        <v>110</v>
      </c>
      <c r="J78" s="151" t="s">
        <v>584</v>
      </c>
      <c r="K78" s="152">
        <f t="shared" si="15"/>
        <v>8.5</v>
      </c>
      <c r="L78" s="153">
        <f t="shared" si="16"/>
        <v>0.10059171597633136</v>
      </c>
      <c r="M78" s="148" t="s">
        <v>534</v>
      </c>
      <c r="N78" s="154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13</v>
      </c>
      <c r="B79" s="146">
        <v>41928</v>
      </c>
      <c r="C79" s="146"/>
      <c r="D79" s="147" t="s">
        <v>585</v>
      </c>
      <c r="E79" s="148" t="s">
        <v>536</v>
      </c>
      <c r="F79" s="149">
        <v>401</v>
      </c>
      <c r="G79" s="148" t="s">
        <v>565</v>
      </c>
      <c r="H79" s="148">
        <v>428</v>
      </c>
      <c r="I79" s="150">
        <v>450</v>
      </c>
      <c r="J79" s="151" t="s">
        <v>586</v>
      </c>
      <c r="K79" s="152">
        <f t="shared" si="15"/>
        <v>27</v>
      </c>
      <c r="L79" s="153">
        <f t="shared" si="16"/>
        <v>6.7331670822942641E-2</v>
      </c>
      <c r="M79" s="148" t="s">
        <v>534</v>
      </c>
      <c r="N79" s="154">
        <v>42020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14</v>
      </c>
      <c r="B80" s="146">
        <v>41928</v>
      </c>
      <c r="C80" s="146"/>
      <c r="D80" s="147" t="s">
        <v>587</v>
      </c>
      <c r="E80" s="148" t="s">
        <v>536</v>
      </c>
      <c r="F80" s="149">
        <v>101</v>
      </c>
      <c r="G80" s="148" t="s">
        <v>565</v>
      </c>
      <c r="H80" s="148">
        <v>112</v>
      </c>
      <c r="I80" s="150">
        <v>120</v>
      </c>
      <c r="J80" s="151" t="s">
        <v>588</v>
      </c>
      <c r="K80" s="152">
        <f t="shared" si="15"/>
        <v>11</v>
      </c>
      <c r="L80" s="153">
        <f t="shared" si="16"/>
        <v>0.10891089108910891</v>
      </c>
      <c r="M80" s="148" t="s">
        <v>534</v>
      </c>
      <c r="N80" s="154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15</v>
      </c>
      <c r="B81" s="146">
        <v>41954</v>
      </c>
      <c r="C81" s="146"/>
      <c r="D81" s="147" t="s">
        <v>589</v>
      </c>
      <c r="E81" s="148" t="s">
        <v>536</v>
      </c>
      <c r="F81" s="149">
        <v>59</v>
      </c>
      <c r="G81" s="148" t="s">
        <v>565</v>
      </c>
      <c r="H81" s="148">
        <v>76</v>
      </c>
      <c r="I81" s="150">
        <v>76</v>
      </c>
      <c r="J81" s="151" t="s">
        <v>566</v>
      </c>
      <c r="K81" s="152">
        <f t="shared" si="15"/>
        <v>17</v>
      </c>
      <c r="L81" s="153">
        <f t="shared" si="16"/>
        <v>0.28813559322033899</v>
      </c>
      <c r="M81" s="148" t="s">
        <v>534</v>
      </c>
      <c r="N81" s="154">
        <v>43032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16</v>
      </c>
      <c r="B82" s="146">
        <v>41954</v>
      </c>
      <c r="C82" s="146"/>
      <c r="D82" s="147" t="s">
        <v>578</v>
      </c>
      <c r="E82" s="148" t="s">
        <v>536</v>
      </c>
      <c r="F82" s="149">
        <v>99</v>
      </c>
      <c r="G82" s="148" t="s">
        <v>565</v>
      </c>
      <c r="H82" s="148">
        <v>120</v>
      </c>
      <c r="I82" s="150">
        <v>120</v>
      </c>
      <c r="J82" s="151" t="s">
        <v>547</v>
      </c>
      <c r="K82" s="152">
        <f t="shared" si="15"/>
        <v>21</v>
      </c>
      <c r="L82" s="153">
        <f t="shared" si="16"/>
        <v>0.21212121212121213</v>
      </c>
      <c r="M82" s="148" t="s">
        <v>534</v>
      </c>
      <c r="N82" s="154">
        <v>41960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17</v>
      </c>
      <c r="B83" s="146">
        <v>41956</v>
      </c>
      <c r="C83" s="146"/>
      <c r="D83" s="147" t="s">
        <v>590</v>
      </c>
      <c r="E83" s="148" t="s">
        <v>536</v>
      </c>
      <c r="F83" s="149">
        <v>22</v>
      </c>
      <c r="G83" s="148" t="s">
        <v>565</v>
      </c>
      <c r="H83" s="148">
        <v>33.549999999999997</v>
      </c>
      <c r="I83" s="150">
        <v>32</v>
      </c>
      <c r="J83" s="151" t="s">
        <v>591</v>
      </c>
      <c r="K83" s="152">
        <f t="shared" si="15"/>
        <v>11.549999999999997</v>
      </c>
      <c r="L83" s="153">
        <f t="shared" si="16"/>
        <v>0.52499999999999991</v>
      </c>
      <c r="M83" s="148" t="s">
        <v>534</v>
      </c>
      <c r="N83" s="154">
        <v>42188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18</v>
      </c>
      <c r="B84" s="146">
        <v>41976</v>
      </c>
      <c r="C84" s="146"/>
      <c r="D84" s="147" t="s">
        <v>592</v>
      </c>
      <c r="E84" s="148" t="s">
        <v>536</v>
      </c>
      <c r="F84" s="149">
        <v>440</v>
      </c>
      <c r="G84" s="148" t="s">
        <v>565</v>
      </c>
      <c r="H84" s="148">
        <v>520</v>
      </c>
      <c r="I84" s="150">
        <v>520</v>
      </c>
      <c r="J84" s="151" t="s">
        <v>593</v>
      </c>
      <c r="K84" s="152">
        <f t="shared" si="15"/>
        <v>80</v>
      </c>
      <c r="L84" s="153">
        <f t="shared" si="16"/>
        <v>0.18181818181818182</v>
      </c>
      <c r="M84" s="148" t="s">
        <v>534</v>
      </c>
      <c r="N84" s="154">
        <v>42208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19</v>
      </c>
      <c r="B85" s="146">
        <v>41976</v>
      </c>
      <c r="C85" s="146"/>
      <c r="D85" s="147" t="s">
        <v>594</v>
      </c>
      <c r="E85" s="148" t="s">
        <v>536</v>
      </c>
      <c r="F85" s="149">
        <v>360</v>
      </c>
      <c r="G85" s="148" t="s">
        <v>565</v>
      </c>
      <c r="H85" s="148">
        <v>427</v>
      </c>
      <c r="I85" s="150">
        <v>425</v>
      </c>
      <c r="J85" s="151" t="s">
        <v>595</v>
      </c>
      <c r="K85" s="152">
        <f t="shared" si="15"/>
        <v>67</v>
      </c>
      <c r="L85" s="153">
        <f t="shared" si="16"/>
        <v>0.18611111111111112</v>
      </c>
      <c r="M85" s="148" t="s">
        <v>534</v>
      </c>
      <c r="N85" s="154">
        <v>42058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20</v>
      </c>
      <c r="B86" s="146">
        <v>42012</v>
      </c>
      <c r="C86" s="146"/>
      <c r="D86" s="147" t="s">
        <v>596</v>
      </c>
      <c r="E86" s="148" t="s">
        <v>536</v>
      </c>
      <c r="F86" s="149">
        <v>360</v>
      </c>
      <c r="G86" s="148" t="s">
        <v>565</v>
      </c>
      <c r="H86" s="148">
        <v>455</v>
      </c>
      <c r="I86" s="150">
        <v>420</v>
      </c>
      <c r="J86" s="151" t="s">
        <v>597</v>
      </c>
      <c r="K86" s="152">
        <f t="shared" si="15"/>
        <v>95</v>
      </c>
      <c r="L86" s="153">
        <f t="shared" si="16"/>
        <v>0.2638888888888889</v>
      </c>
      <c r="M86" s="148" t="s">
        <v>534</v>
      </c>
      <c r="N86" s="154">
        <v>42024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21</v>
      </c>
      <c r="B87" s="146">
        <v>42012</v>
      </c>
      <c r="C87" s="146"/>
      <c r="D87" s="147" t="s">
        <v>598</v>
      </c>
      <c r="E87" s="148" t="s">
        <v>536</v>
      </c>
      <c r="F87" s="149">
        <v>130</v>
      </c>
      <c r="G87" s="148"/>
      <c r="H87" s="148">
        <v>175.5</v>
      </c>
      <c r="I87" s="150">
        <v>165</v>
      </c>
      <c r="J87" s="151" t="s">
        <v>599</v>
      </c>
      <c r="K87" s="152">
        <f t="shared" si="15"/>
        <v>45.5</v>
      </c>
      <c r="L87" s="153">
        <f t="shared" si="16"/>
        <v>0.35</v>
      </c>
      <c r="M87" s="148" t="s">
        <v>534</v>
      </c>
      <c r="N87" s="154">
        <v>43088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22</v>
      </c>
      <c r="B88" s="146">
        <v>42040</v>
      </c>
      <c r="C88" s="146"/>
      <c r="D88" s="147" t="s">
        <v>364</v>
      </c>
      <c r="E88" s="148" t="s">
        <v>564</v>
      </c>
      <c r="F88" s="149">
        <v>98</v>
      </c>
      <c r="G88" s="148"/>
      <c r="H88" s="148">
        <v>120</v>
      </c>
      <c r="I88" s="150">
        <v>120</v>
      </c>
      <c r="J88" s="151" t="s">
        <v>566</v>
      </c>
      <c r="K88" s="152">
        <f t="shared" si="15"/>
        <v>22</v>
      </c>
      <c r="L88" s="153">
        <f t="shared" si="16"/>
        <v>0.22448979591836735</v>
      </c>
      <c r="M88" s="148" t="s">
        <v>534</v>
      </c>
      <c r="N88" s="154">
        <v>42753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23</v>
      </c>
      <c r="B89" s="146">
        <v>42040</v>
      </c>
      <c r="C89" s="146"/>
      <c r="D89" s="147" t="s">
        <v>600</v>
      </c>
      <c r="E89" s="148" t="s">
        <v>564</v>
      </c>
      <c r="F89" s="149">
        <v>196</v>
      </c>
      <c r="G89" s="148"/>
      <c r="H89" s="148">
        <v>262</v>
      </c>
      <c r="I89" s="150">
        <v>255</v>
      </c>
      <c r="J89" s="151" t="s">
        <v>566</v>
      </c>
      <c r="K89" s="152">
        <f t="shared" si="15"/>
        <v>66</v>
      </c>
      <c r="L89" s="153">
        <f t="shared" si="16"/>
        <v>0.33673469387755101</v>
      </c>
      <c r="M89" s="148" t="s">
        <v>534</v>
      </c>
      <c r="N89" s="154">
        <v>42599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5">
        <v>24</v>
      </c>
      <c r="B90" s="156">
        <v>42067</v>
      </c>
      <c r="C90" s="156"/>
      <c r="D90" s="157" t="s">
        <v>363</v>
      </c>
      <c r="E90" s="158" t="s">
        <v>564</v>
      </c>
      <c r="F90" s="159">
        <v>235</v>
      </c>
      <c r="G90" s="159"/>
      <c r="H90" s="160">
        <v>77</v>
      </c>
      <c r="I90" s="160" t="s">
        <v>601</v>
      </c>
      <c r="J90" s="161" t="s">
        <v>602</v>
      </c>
      <c r="K90" s="162">
        <f t="shared" si="15"/>
        <v>-158</v>
      </c>
      <c r="L90" s="163">
        <f t="shared" si="16"/>
        <v>-0.67234042553191486</v>
      </c>
      <c r="M90" s="159" t="s">
        <v>546</v>
      </c>
      <c r="N90" s="156">
        <v>43522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25</v>
      </c>
      <c r="B91" s="146">
        <v>42067</v>
      </c>
      <c r="C91" s="146"/>
      <c r="D91" s="147" t="s">
        <v>603</v>
      </c>
      <c r="E91" s="148" t="s">
        <v>564</v>
      </c>
      <c r="F91" s="149">
        <v>185</v>
      </c>
      <c r="G91" s="148"/>
      <c r="H91" s="148">
        <v>224</v>
      </c>
      <c r="I91" s="150" t="s">
        <v>604</v>
      </c>
      <c r="J91" s="151" t="s">
        <v>566</v>
      </c>
      <c r="K91" s="152">
        <f t="shared" si="15"/>
        <v>39</v>
      </c>
      <c r="L91" s="153">
        <f t="shared" si="16"/>
        <v>0.21081081081081082</v>
      </c>
      <c r="M91" s="148" t="s">
        <v>534</v>
      </c>
      <c r="N91" s="154">
        <v>42647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5">
        <v>26</v>
      </c>
      <c r="B92" s="156">
        <v>42090</v>
      </c>
      <c r="C92" s="156"/>
      <c r="D92" s="164" t="s">
        <v>605</v>
      </c>
      <c r="E92" s="159" t="s">
        <v>564</v>
      </c>
      <c r="F92" s="159">
        <v>49.5</v>
      </c>
      <c r="G92" s="160"/>
      <c r="H92" s="160">
        <v>15.85</v>
      </c>
      <c r="I92" s="160">
        <v>67</v>
      </c>
      <c r="J92" s="161" t="s">
        <v>606</v>
      </c>
      <c r="K92" s="160">
        <f t="shared" si="15"/>
        <v>-33.65</v>
      </c>
      <c r="L92" s="165">
        <f t="shared" si="16"/>
        <v>-0.67979797979797973</v>
      </c>
      <c r="M92" s="159" t="s">
        <v>546</v>
      </c>
      <c r="N92" s="166">
        <v>43627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27</v>
      </c>
      <c r="B93" s="146">
        <v>42093</v>
      </c>
      <c r="C93" s="146"/>
      <c r="D93" s="147" t="s">
        <v>607</v>
      </c>
      <c r="E93" s="148" t="s">
        <v>564</v>
      </c>
      <c r="F93" s="149">
        <v>183.5</v>
      </c>
      <c r="G93" s="148"/>
      <c r="H93" s="148">
        <v>219</v>
      </c>
      <c r="I93" s="150">
        <v>218</v>
      </c>
      <c r="J93" s="151" t="s">
        <v>608</v>
      </c>
      <c r="K93" s="152">
        <f t="shared" si="15"/>
        <v>35.5</v>
      </c>
      <c r="L93" s="153">
        <f t="shared" si="16"/>
        <v>0.19346049046321526</v>
      </c>
      <c r="M93" s="148" t="s">
        <v>534</v>
      </c>
      <c r="N93" s="154">
        <v>42103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28</v>
      </c>
      <c r="B94" s="146">
        <v>42114</v>
      </c>
      <c r="C94" s="146"/>
      <c r="D94" s="147" t="s">
        <v>609</v>
      </c>
      <c r="E94" s="148" t="s">
        <v>564</v>
      </c>
      <c r="F94" s="149">
        <f>(227+237)/2</f>
        <v>232</v>
      </c>
      <c r="G94" s="148"/>
      <c r="H94" s="148">
        <v>298</v>
      </c>
      <c r="I94" s="150">
        <v>298</v>
      </c>
      <c r="J94" s="151" t="s">
        <v>566</v>
      </c>
      <c r="K94" s="152">
        <f t="shared" si="15"/>
        <v>66</v>
      </c>
      <c r="L94" s="153">
        <f t="shared" si="16"/>
        <v>0.28448275862068967</v>
      </c>
      <c r="M94" s="148" t="s">
        <v>534</v>
      </c>
      <c r="N94" s="154">
        <v>42823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29</v>
      </c>
      <c r="B95" s="146">
        <v>42128</v>
      </c>
      <c r="C95" s="146"/>
      <c r="D95" s="147" t="s">
        <v>610</v>
      </c>
      <c r="E95" s="148" t="s">
        <v>536</v>
      </c>
      <c r="F95" s="149">
        <v>385</v>
      </c>
      <c r="G95" s="148"/>
      <c r="H95" s="148">
        <f>212.5+331</f>
        <v>543.5</v>
      </c>
      <c r="I95" s="150">
        <v>510</v>
      </c>
      <c r="J95" s="151" t="s">
        <v>611</v>
      </c>
      <c r="K95" s="152">
        <f t="shared" si="15"/>
        <v>158.5</v>
      </c>
      <c r="L95" s="153">
        <f t="shared" si="16"/>
        <v>0.41168831168831171</v>
      </c>
      <c r="M95" s="148" t="s">
        <v>534</v>
      </c>
      <c r="N95" s="154">
        <v>42235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30</v>
      </c>
      <c r="B96" s="146">
        <v>42128</v>
      </c>
      <c r="C96" s="146"/>
      <c r="D96" s="147" t="s">
        <v>612</v>
      </c>
      <c r="E96" s="148" t="s">
        <v>536</v>
      </c>
      <c r="F96" s="149">
        <v>115.5</v>
      </c>
      <c r="G96" s="148"/>
      <c r="H96" s="148">
        <v>146</v>
      </c>
      <c r="I96" s="150">
        <v>142</v>
      </c>
      <c r="J96" s="151" t="s">
        <v>613</v>
      </c>
      <c r="K96" s="152">
        <f t="shared" si="15"/>
        <v>30.5</v>
      </c>
      <c r="L96" s="153">
        <f t="shared" si="16"/>
        <v>0.26406926406926406</v>
      </c>
      <c r="M96" s="148" t="s">
        <v>534</v>
      </c>
      <c r="N96" s="154">
        <v>42202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31</v>
      </c>
      <c r="B97" s="146">
        <v>42151</v>
      </c>
      <c r="C97" s="146"/>
      <c r="D97" s="147" t="s">
        <v>614</v>
      </c>
      <c r="E97" s="148" t="s">
        <v>536</v>
      </c>
      <c r="F97" s="149">
        <v>237.5</v>
      </c>
      <c r="G97" s="148"/>
      <c r="H97" s="148">
        <v>279.5</v>
      </c>
      <c r="I97" s="150">
        <v>278</v>
      </c>
      <c r="J97" s="151" t="s">
        <v>566</v>
      </c>
      <c r="K97" s="152">
        <f t="shared" si="15"/>
        <v>42</v>
      </c>
      <c r="L97" s="153">
        <f t="shared" si="16"/>
        <v>0.17684210526315788</v>
      </c>
      <c r="M97" s="148" t="s">
        <v>534</v>
      </c>
      <c r="N97" s="154">
        <v>42222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32</v>
      </c>
      <c r="B98" s="146">
        <v>42174</v>
      </c>
      <c r="C98" s="146"/>
      <c r="D98" s="147" t="s">
        <v>585</v>
      </c>
      <c r="E98" s="148" t="s">
        <v>564</v>
      </c>
      <c r="F98" s="149">
        <v>340</v>
      </c>
      <c r="G98" s="148"/>
      <c r="H98" s="148">
        <v>448</v>
      </c>
      <c r="I98" s="150">
        <v>448</v>
      </c>
      <c r="J98" s="151" t="s">
        <v>566</v>
      </c>
      <c r="K98" s="152">
        <f t="shared" si="15"/>
        <v>108</v>
      </c>
      <c r="L98" s="153">
        <f t="shared" si="16"/>
        <v>0.31764705882352939</v>
      </c>
      <c r="M98" s="148" t="s">
        <v>534</v>
      </c>
      <c r="N98" s="154">
        <v>43018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33</v>
      </c>
      <c r="B99" s="146">
        <v>42191</v>
      </c>
      <c r="C99" s="146"/>
      <c r="D99" s="147" t="s">
        <v>615</v>
      </c>
      <c r="E99" s="148" t="s">
        <v>564</v>
      </c>
      <c r="F99" s="149">
        <v>390</v>
      </c>
      <c r="G99" s="148"/>
      <c r="H99" s="148">
        <v>460</v>
      </c>
      <c r="I99" s="150">
        <v>460</v>
      </c>
      <c r="J99" s="151" t="s">
        <v>566</v>
      </c>
      <c r="K99" s="152">
        <f t="shared" ref="K99:K119" si="17">H99-F99</f>
        <v>70</v>
      </c>
      <c r="L99" s="153">
        <f t="shared" ref="L99:L119" si="18">K99/F99</f>
        <v>0.17948717948717949</v>
      </c>
      <c r="M99" s="148" t="s">
        <v>534</v>
      </c>
      <c r="N99" s="154">
        <v>42478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5">
        <v>34</v>
      </c>
      <c r="B100" s="156">
        <v>42195</v>
      </c>
      <c r="C100" s="156"/>
      <c r="D100" s="157" t="s">
        <v>616</v>
      </c>
      <c r="E100" s="158" t="s">
        <v>564</v>
      </c>
      <c r="F100" s="159">
        <v>122.5</v>
      </c>
      <c r="G100" s="159"/>
      <c r="H100" s="160">
        <v>61</v>
      </c>
      <c r="I100" s="160">
        <v>172</v>
      </c>
      <c r="J100" s="161" t="s">
        <v>617</v>
      </c>
      <c r="K100" s="162">
        <f t="shared" si="17"/>
        <v>-61.5</v>
      </c>
      <c r="L100" s="163">
        <f t="shared" si="18"/>
        <v>-0.50204081632653064</v>
      </c>
      <c r="M100" s="159" t="s">
        <v>546</v>
      </c>
      <c r="N100" s="156">
        <v>43333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35</v>
      </c>
      <c r="B101" s="146">
        <v>42219</v>
      </c>
      <c r="C101" s="146"/>
      <c r="D101" s="147" t="s">
        <v>618</v>
      </c>
      <c r="E101" s="148" t="s">
        <v>564</v>
      </c>
      <c r="F101" s="149">
        <v>297.5</v>
      </c>
      <c r="G101" s="148"/>
      <c r="H101" s="148">
        <v>350</v>
      </c>
      <c r="I101" s="150">
        <v>360</v>
      </c>
      <c r="J101" s="151" t="s">
        <v>619</v>
      </c>
      <c r="K101" s="152">
        <f t="shared" si="17"/>
        <v>52.5</v>
      </c>
      <c r="L101" s="153">
        <f t="shared" si="18"/>
        <v>0.17647058823529413</v>
      </c>
      <c r="M101" s="148" t="s">
        <v>534</v>
      </c>
      <c r="N101" s="154">
        <v>42232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36</v>
      </c>
      <c r="B102" s="146">
        <v>42219</v>
      </c>
      <c r="C102" s="146"/>
      <c r="D102" s="147" t="s">
        <v>620</v>
      </c>
      <c r="E102" s="148" t="s">
        <v>564</v>
      </c>
      <c r="F102" s="149">
        <v>115.5</v>
      </c>
      <c r="G102" s="148"/>
      <c r="H102" s="148">
        <v>149</v>
      </c>
      <c r="I102" s="150">
        <v>140</v>
      </c>
      <c r="J102" s="151" t="s">
        <v>621</v>
      </c>
      <c r="K102" s="152">
        <f t="shared" si="17"/>
        <v>33.5</v>
      </c>
      <c r="L102" s="153">
        <f t="shared" si="18"/>
        <v>0.29004329004329005</v>
      </c>
      <c r="M102" s="148" t="s">
        <v>534</v>
      </c>
      <c r="N102" s="154">
        <v>42740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37</v>
      </c>
      <c r="B103" s="146">
        <v>42251</v>
      </c>
      <c r="C103" s="146"/>
      <c r="D103" s="147" t="s">
        <v>614</v>
      </c>
      <c r="E103" s="148" t="s">
        <v>564</v>
      </c>
      <c r="F103" s="149">
        <v>226</v>
      </c>
      <c r="G103" s="148"/>
      <c r="H103" s="148">
        <v>292</v>
      </c>
      <c r="I103" s="150">
        <v>292</v>
      </c>
      <c r="J103" s="151" t="s">
        <v>622</v>
      </c>
      <c r="K103" s="152">
        <f t="shared" si="17"/>
        <v>66</v>
      </c>
      <c r="L103" s="153">
        <f t="shared" si="18"/>
        <v>0.29203539823008851</v>
      </c>
      <c r="M103" s="148" t="s">
        <v>534</v>
      </c>
      <c r="N103" s="154">
        <v>42286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38</v>
      </c>
      <c r="B104" s="146">
        <v>42254</v>
      </c>
      <c r="C104" s="146"/>
      <c r="D104" s="147" t="s">
        <v>609</v>
      </c>
      <c r="E104" s="148" t="s">
        <v>564</v>
      </c>
      <c r="F104" s="149">
        <v>232.5</v>
      </c>
      <c r="G104" s="148"/>
      <c r="H104" s="148">
        <v>312.5</v>
      </c>
      <c r="I104" s="150">
        <v>310</v>
      </c>
      <c r="J104" s="151" t="s">
        <v>566</v>
      </c>
      <c r="K104" s="152">
        <f t="shared" si="17"/>
        <v>80</v>
      </c>
      <c r="L104" s="153">
        <f t="shared" si="18"/>
        <v>0.34408602150537637</v>
      </c>
      <c r="M104" s="148" t="s">
        <v>534</v>
      </c>
      <c r="N104" s="154">
        <v>42823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39</v>
      </c>
      <c r="B105" s="146">
        <v>42268</v>
      </c>
      <c r="C105" s="146"/>
      <c r="D105" s="147" t="s">
        <v>623</v>
      </c>
      <c r="E105" s="148" t="s">
        <v>564</v>
      </c>
      <c r="F105" s="149">
        <v>196.5</v>
      </c>
      <c r="G105" s="148"/>
      <c r="H105" s="148">
        <v>238</v>
      </c>
      <c r="I105" s="150">
        <v>238</v>
      </c>
      <c r="J105" s="151" t="s">
        <v>622</v>
      </c>
      <c r="K105" s="152">
        <f t="shared" si="17"/>
        <v>41.5</v>
      </c>
      <c r="L105" s="153">
        <f t="shared" si="18"/>
        <v>0.21119592875318066</v>
      </c>
      <c r="M105" s="148" t="s">
        <v>534</v>
      </c>
      <c r="N105" s="154">
        <v>42291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40</v>
      </c>
      <c r="B106" s="146">
        <v>42271</v>
      </c>
      <c r="C106" s="146"/>
      <c r="D106" s="147" t="s">
        <v>563</v>
      </c>
      <c r="E106" s="148" t="s">
        <v>564</v>
      </c>
      <c r="F106" s="149">
        <v>65</v>
      </c>
      <c r="G106" s="148"/>
      <c r="H106" s="148">
        <v>82</v>
      </c>
      <c r="I106" s="150">
        <v>82</v>
      </c>
      <c r="J106" s="151" t="s">
        <v>622</v>
      </c>
      <c r="K106" s="152">
        <f t="shared" si="17"/>
        <v>17</v>
      </c>
      <c r="L106" s="153">
        <f t="shared" si="18"/>
        <v>0.26153846153846155</v>
      </c>
      <c r="M106" s="148" t="s">
        <v>534</v>
      </c>
      <c r="N106" s="154">
        <v>42578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41</v>
      </c>
      <c r="B107" s="146">
        <v>42291</v>
      </c>
      <c r="C107" s="146"/>
      <c r="D107" s="147" t="s">
        <v>624</v>
      </c>
      <c r="E107" s="148" t="s">
        <v>564</v>
      </c>
      <c r="F107" s="149">
        <v>144</v>
      </c>
      <c r="G107" s="148"/>
      <c r="H107" s="148">
        <v>182.5</v>
      </c>
      <c r="I107" s="150">
        <v>181</v>
      </c>
      <c r="J107" s="151" t="s">
        <v>622</v>
      </c>
      <c r="K107" s="152">
        <f t="shared" si="17"/>
        <v>38.5</v>
      </c>
      <c r="L107" s="153">
        <f t="shared" si="18"/>
        <v>0.2673611111111111</v>
      </c>
      <c r="M107" s="148" t="s">
        <v>534</v>
      </c>
      <c r="N107" s="154">
        <v>42817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42</v>
      </c>
      <c r="B108" s="146">
        <v>42291</v>
      </c>
      <c r="C108" s="146"/>
      <c r="D108" s="147" t="s">
        <v>625</v>
      </c>
      <c r="E108" s="148" t="s">
        <v>564</v>
      </c>
      <c r="F108" s="149">
        <v>264</v>
      </c>
      <c r="G108" s="148"/>
      <c r="H108" s="148">
        <v>311</v>
      </c>
      <c r="I108" s="150">
        <v>311</v>
      </c>
      <c r="J108" s="151" t="s">
        <v>622</v>
      </c>
      <c r="K108" s="152">
        <f t="shared" si="17"/>
        <v>47</v>
      </c>
      <c r="L108" s="153">
        <f t="shared" si="18"/>
        <v>0.17803030303030304</v>
      </c>
      <c r="M108" s="148" t="s">
        <v>534</v>
      </c>
      <c r="N108" s="154">
        <v>42604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43</v>
      </c>
      <c r="B109" s="146">
        <v>42318</v>
      </c>
      <c r="C109" s="146"/>
      <c r="D109" s="147" t="s">
        <v>626</v>
      </c>
      <c r="E109" s="148" t="s">
        <v>536</v>
      </c>
      <c r="F109" s="149">
        <v>549.5</v>
      </c>
      <c r="G109" s="148"/>
      <c r="H109" s="148">
        <v>630</v>
      </c>
      <c r="I109" s="150">
        <v>630</v>
      </c>
      <c r="J109" s="151" t="s">
        <v>622</v>
      </c>
      <c r="K109" s="152">
        <f t="shared" si="17"/>
        <v>80.5</v>
      </c>
      <c r="L109" s="153">
        <f t="shared" si="18"/>
        <v>0.1464968152866242</v>
      </c>
      <c r="M109" s="148" t="s">
        <v>534</v>
      </c>
      <c r="N109" s="154">
        <v>42419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44</v>
      </c>
      <c r="B110" s="146">
        <v>42342</v>
      </c>
      <c r="C110" s="146"/>
      <c r="D110" s="147" t="s">
        <v>627</v>
      </c>
      <c r="E110" s="148" t="s">
        <v>564</v>
      </c>
      <c r="F110" s="149">
        <v>1027.5</v>
      </c>
      <c r="G110" s="148"/>
      <c r="H110" s="148">
        <v>1315</v>
      </c>
      <c r="I110" s="150">
        <v>1250</v>
      </c>
      <c r="J110" s="151" t="s">
        <v>622</v>
      </c>
      <c r="K110" s="152">
        <f t="shared" si="17"/>
        <v>287.5</v>
      </c>
      <c r="L110" s="153">
        <f t="shared" si="18"/>
        <v>0.27980535279805352</v>
      </c>
      <c r="M110" s="148" t="s">
        <v>534</v>
      </c>
      <c r="N110" s="154">
        <v>43244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45</v>
      </c>
      <c r="B111" s="146">
        <v>42367</v>
      </c>
      <c r="C111" s="146"/>
      <c r="D111" s="147" t="s">
        <v>628</v>
      </c>
      <c r="E111" s="148" t="s">
        <v>564</v>
      </c>
      <c r="F111" s="149">
        <v>465</v>
      </c>
      <c r="G111" s="148"/>
      <c r="H111" s="148">
        <v>540</v>
      </c>
      <c r="I111" s="150">
        <v>540</v>
      </c>
      <c r="J111" s="151" t="s">
        <v>622</v>
      </c>
      <c r="K111" s="152">
        <f t="shared" si="17"/>
        <v>75</v>
      </c>
      <c r="L111" s="153">
        <f t="shared" si="18"/>
        <v>0.16129032258064516</v>
      </c>
      <c r="M111" s="148" t="s">
        <v>534</v>
      </c>
      <c r="N111" s="154">
        <v>42530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46</v>
      </c>
      <c r="B112" s="146">
        <v>42380</v>
      </c>
      <c r="C112" s="146"/>
      <c r="D112" s="147" t="s">
        <v>364</v>
      </c>
      <c r="E112" s="148" t="s">
        <v>536</v>
      </c>
      <c r="F112" s="149">
        <v>81</v>
      </c>
      <c r="G112" s="148"/>
      <c r="H112" s="148">
        <v>110</v>
      </c>
      <c r="I112" s="150">
        <v>110</v>
      </c>
      <c r="J112" s="151" t="s">
        <v>622</v>
      </c>
      <c r="K112" s="152">
        <f t="shared" si="17"/>
        <v>29</v>
      </c>
      <c r="L112" s="153">
        <f t="shared" si="18"/>
        <v>0.35802469135802467</v>
      </c>
      <c r="M112" s="148" t="s">
        <v>534</v>
      </c>
      <c r="N112" s="154">
        <v>42745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47</v>
      </c>
      <c r="B113" s="146">
        <v>42382</v>
      </c>
      <c r="C113" s="146"/>
      <c r="D113" s="147" t="s">
        <v>629</v>
      </c>
      <c r="E113" s="148" t="s">
        <v>536</v>
      </c>
      <c r="F113" s="149">
        <v>417.5</v>
      </c>
      <c r="G113" s="148"/>
      <c r="H113" s="148">
        <v>547</v>
      </c>
      <c r="I113" s="150">
        <v>535</v>
      </c>
      <c r="J113" s="151" t="s">
        <v>622</v>
      </c>
      <c r="K113" s="152">
        <f t="shared" si="17"/>
        <v>129.5</v>
      </c>
      <c r="L113" s="153">
        <f t="shared" si="18"/>
        <v>0.31017964071856285</v>
      </c>
      <c r="M113" s="148" t="s">
        <v>534</v>
      </c>
      <c r="N113" s="154">
        <v>42578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48</v>
      </c>
      <c r="B114" s="146">
        <v>42408</v>
      </c>
      <c r="C114" s="146"/>
      <c r="D114" s="147" t="s">
        <v>630</v>
      </c>
      <c r="E114" s="148" t="s">
        <v>564</v>
      </c>
      <c r="F114" s="149">
        <v>650</v>
      </c>
      <c r="G114" s="148"/>
      <c r="H114" s="148">
        <v>800</v>
      </c>
      <c r="I114" s="150">
        <v>800</v>
      </c>
      <c r="J114" s="151" t="s">
        <v>622</v>
      </c>
      <c r="K114" s="152">
        <f t="shared" si="17"/>
        <v>150</v>
      </c>
      <c r="L114" s="153">
        <f t="shared" si="18"/>
        <v>0.23076923076923078</v>
      </c>
      <c r="M114" s="148" t="s">
        <v>534</v>
      </c>
      <c r="N114" s="154">
        <v>43154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49</v>
      </c>
      <c r="B115" s="146">
        <v>42433</v>
      </c>
      <c r="C115" s="146"/>
      <c r="D115" s="147" t="s">
        <v>205</v>
      </c>
      <c r="E115" s="148" t="s">
        <v>564</v>
      </c>
      <c r="F115" s="149">
        <v>437.5</v>
      </c>
      <c r="G115" s="148"/>
      <c r="H115" s="148">
        <v>504.5</v>
      </c>
      <c r="I115" s="150">
        <v>522</v>
      </c>
      <c r="J115" s="151" t="s">
        <v>631</v>
      </c>
      <c r="K115" s="152">
        <f t="shared" si="17"/>
        <v>67</v>
      </c>
      <c r="L115" s="153">
        <f t="shared" si="18"/>
        <v>0.15314285714285714</v>
      </c>
      <c r="M115" s="148" t="s">
        <v>534</v>
      </c>
      <c r="N115" s="154">
        <v>42480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50</v>
      </c>
      <c r="B116" s="146">
        <v>42438</v>
      </c>
      <c r="C116" s="146"/>
      <c r="D116" s="147" t="s">
        <v>632</v>
      </c>
      <c r="E116" s="148" t="s">
        <v>564</v>
      </c>
      <c r="F116" s="149">
        <v>189.5</v>
      </c>
      <c r="G116" s="148"/>
      <c r="H116" s="148">
        <v>218</v>
      </c>
      <c r="I116" s="150">
        <v>218</v>
      </c>
      <c r="J116" s="151" t="s">
        <v>622</v>
      </c>
      <c r="K116" s="152">
        <f t="shared" si="17"/>
        <v>28.5</v>
      </c>
      <c r="L116" s="153">
        <f t="shared" si="18"/>
        <v>0.15039577836411611</v>
      </c>
      <c r="M116" s="148" t="s">
        <v>534</v>
      </c>
      <c r="N116" s="154">
        <v>43034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5">
        <v>51</v>
      </c>
      <c r="B117" s="156">
        <v>42471</v>
      </c>
      <c r="C117" s="156"/>
      <c r="D117" s="164" t="s">
        <v>633</v>
      </c>
      <c r="E117" s="159" t="s">
        <v>564</v>
      </c>
      <c r="F117" s="159">
        <v>36.5</v>
      </c>
      <c r="G117" s="160"/>
      <c r="H117" s="160">
        <v>15.85</v>
      </c>
      <c r="I117" s="160">
        <v>60</v>
      </c>
      <c r="J117" s="161" t="s">
        <v>634</v>
      </c>
      <c r="K117" s="162">
        <f t="shared" si="17"/>
        <v>-20.65</v>
      </c>
      <c r="L117" s="163">
        <f t="shared" si="18"/>
        <v>-0.5657534246575342</v>
      </c>
      <c r="M117" s="159" t="s">
        <v>546</v>
      </c>
      <c r="N117" s="167">
        <v>43627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52</v>
      </c>
      <c r="B118" s="146">
        <v>42472</v>
      </c>
      <c r="C118" s="146"/>
      <c r="D118" s="147" t="s">
        <v>635</v>
      </c>
      <c r="E118" s="148" t="s">
        <v>564</v>
      </c>
      <c r="F118" s="149">
        <v>93</v>
      </c>
      <c r="G118" s="148"/>
      <c r="H118" s="148">
        <v>149</v>
      </c>
      <c r="I118" s="150">
        <v>140</v>
      </c>
      <c r="J118" s="151" t="s">
        <v>636</v>
      </c>
      <c r="K118" s="152">
        <f t="shared" si="17"/>
        <v>56</v>
      </c>
      <c r="L118" s="153">
        <f t="shared" si="18"/>
        <v>0.60215053763440862</v>
      </c>
      <c r="M118" s="148" t="s">
        <v>534</v>
      </c>
      <c r="N118" s="154">
        <v>42740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53</v>
      </c>
      <c r="B119" s="146">
        <v>42472</v>
      </c>
      <c r="C119" s="146"/>
      <c r="D119" s="147" t="s">
        <v>637</v>
      </c>
      <c r="E119" s="148" t="s">
        <v>564</v>
      </c>
      <c r="F119" s="149">
        <v>130</v>
      </c>
      <c r="G119" s="148"/>
      <c r="H119" s="148">
        <v>150</v>
      </c>
      <c r="I119" s="150" t="s">
        <v>638</v>
      </c>
      <c r="J119" s="151" t="s">
        <v>622</v>
      </c>
      <c r="K119" s="152">
        <f t="shared" si="17"/>
        <v>20</v>
      </c>
      <c r="L119" s="153">
        <f t="shared" si="18"/>
        <v>0.15384615384615385</v>
      </c>
      <c r="M119" s="148" t="s">
        <v>534</v>
      </c>
      <c r="N119" s="154">
        <v>42564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54</v>
      </c>
      <c r="B120" s="146">
        <v>42473</v>
      </c>
      <c r="C120" s="146"/>
      <c r="D120" s="147" t="s">
        <v>639</v>
      </c>
      <c r="E120" s="148" t="s">
        <v>564</v>
      </c>
      <c r="F120" s="149">
        <v>196</v>
      </c>
      <c r="G120" s="148"/>
      <c r="H120" s="148">
        <v>299</v>
      </c>
      <c r="I120" s="150">
        <v>299</v>
      </c>
      <c r="J120" s="151" t="s">
        <v>622</v>
      </c>
      <c r="K120" s="152">
        <v>103</v>
      </c>
      <c r="L120" s="153">
        <v>0.52551020408163296</v>
      </c>
      <c r="M120" s="148" t="s">
        <v>534</v>
      </c>
      <c r="N120" s="154">
        <v>42620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55</v>
      </c>
      <c r="B121" s="146">
        <v>42473</v>
      </c>
      <c r="C121" s="146"/>
      <c r="D121" s="147" t="s">
        <v>640</v>
      </c>
      <c r="E121" s="148" t="s">
        <v>564</v>
      </c>
      <c r="F121" s="149">
        <v>88</v>
      </c>
      <c r="G121" s="148"/>
      <c r="H121" s="148">
        <v>103</v>
      </c>
      <c r="I121" s="150">
        <v>103</v>
      </c>
      <c r="J121" s="151" t="s">
        <v>622</v>
      </c>
      <c r="K121" s="152">
        <v>15</v>
      </c>
      <c r="L121" s="153">
        <v>0.170454545454545</v>
      </c>
      <c r="M121" s="148" t="s">
        <v>534</v>
      </c>
      <c r="N121" s="154">
        <v>42530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56</v>
      </c>
      <c r="B122" s="146">
        <v>42492</v>
      </c>
      <c r="C122" s="146"/>
      <c r="D122" s="147" t="s">
        <v>641</v>
      </c>
      <c r="E122" s="148" t="s">
        <v>564</v>
      </c>
      <c r="F122" s="149">
        <v>127.5</v>
      </c>
      <c r="G122" s="148"/>
      <c r="H122" s="148">
        <v>148</v>
      </c>
      <c r="I122" s="150" t="s">
        <v>642</v>
      </c>
      <c r="J122" s="151" t="s">
        <v>622</v>
      </c>
      <c r="K122" s="152">
        <f>H122-F122</f>
        <v>20.5</v>
      </c>
      <c r="L122" s="153">
        <f>K122/F122</f>
        <v>0.16078431372549021</v>
      </c>
      <c r="M122" s="148" t="s">
        <v>534</v>
      </c>
      <c r="N122" s="154">
        <v>42564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57</v>
      </c>
      <c r="B123" s="146">
        <v>42493</v>
      </c>
      <c r="C123" s="146"/>
      <c r="D123" s="147" t="s">
        <v>643</v>
      </c>
      <c r="E123" s="148" t="s">
        <v>564</v>
      </c>
      <c r="F123" s="149">
        <v>675</v>
      </c>
      <c r="G123" s="148"/>
      <c r="H123" s="148">
        <v>815</v>
      </c>
      <c r="I123" s="150" t="s">
        <v>644</v>
      </c>
      <c r="J123" s="151" t="s">
        <v>622</v>
      </c>
      <c r="K123" s="152">
        <f>H123-F123</f>
        <v>140</v>
      </c>
      <c r="L123" s="153">
        <f>K123/F123</f>
        <v>0.2074074074074074</v>
      </c>
      <c r="M123" s="148" t="s">
        <v>534</v>
      </c>
      <c r="N123" s="154">
        <v>43154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5">
        <v>58</v>
      </c>
      <c r="B124" s="156">
        <v>42522</v>
      </c>
      <c r="C124" s="156"/>
      <c r="D124" s="157" t="s">
        <v>645</v>
      </c>
      <c r="E124" s="158" t="s">
        <v>564</v>
      </c>
      <c r="F124" s="159">
        <v>500</v>
      </c>
      <c r="G124" s="159"/>
      <c r="H124" s="160">
        <v>232.5</v>
      </c>
      <c r="I124" s="160" t="s">
        <v>646</v>
      </c>
      <c r="J124" s="161" t="s">
        <v>647</v>
      </c>
      <c r="K124" s="162">
        <f>H124-F124</f>
        <v>-267.5</v>
      </c>
      <c r="L124" s="163">
        <f>K124/F124</f>
        <v>-0.53500000000000003</v>
      </c>
      <c r="M124" s="159" t="s">
        <v>546</v>
      </c>
      <c r="N124" s="156">
        <v>43735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59</v>
      </c>
      <c r="B125" s="146">
        <v>42527</v>
      </c>
      <c r="C125" s="146"/>
      <c r="D125" s="147" t="s">
        <v>492</v>
      </c>
      <c r="E125" s="148" t="s">
        <v>564</v>
      </c>
      <c r="F125" s="149">
        <v>110</v>
      </c>
      <c r="G125" s="148"/>
      <c r="H125" s="148">
        <v>126.5</v>
      </c>
      <c r="I125" s="150">
        <v>125</v>
      </c>
      <c r="J125" s="151" t="s">
        <v>573</v>
      </c>
      <c r="K125" s="152">
        <f>H125-F125</f>
        <v>16.5</v>
      </c>
      <c r="L125" s="153">
        <f>K125/F125</f>
        <v>0.15</v>
      </c>
      <c r="M125" s="148" t="s">
        <v>534</v>
      </c>
      <c r="N125" s="154">
        <v>42552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60</v>
      </c>
      <c r="B126" s="146">
        <v>42538</v>
      </c>
      <c r="C126" s="146"/>
      <c r="D126" s="147" t="s">
        <v>648</v>
      </c>
      <c r="E126" s="148" t="s">
        <v>564</v>
      </c>
      <c r="F126" s="149">
        <v>44</v>
      </c>
      <c r="G126" s="148"/>
      <c r="H126" s="148">
        <v>69.5</v>
      </c>
      <c r="I126" s="150">
        <v>69.5</v>
      </c>
      <c r="J126" s="151" t="s">
        <v>649</v>
      </c>
      <c r="K126" s="152">
        <f>H126-F126</f>
        <v>25.5</v>
      </c>
      <c r="L126" s="153">
        <f>K126/F126</f>
        <v>0.57954545454545459</v>
      </c>
      <c r="M126" s="148" t="s">
        <v>534</v>
      </c>
      <c r="N126" s="154">
        <v>42977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61</v>
      </c>
      <c r="B127" s="146">
        <v>42549</v>
      </c>
      <c r="C127" s="146"/>
      <c r="D127" s="147" t="s">
        <v>650</v>
      </c>
      <c r="E127" s="148" t="s">
        <v>564</v>
      </c>
      <c r="F127" s="149">
        <v>262.5</v>
      </c>
      <c r="G127" s="148"/>
      <c r="H127" s="148">
        <v>340</v>
      </c>
      <c r="I127" s="150">
        <v>333</v>
      </c>
      <c r="J127" s="151" t="s">
        <v>651</v>
      </c>
      <c r="K127" s="152">
        <v>77.5</v>
      </c>
      <c r="L127" s="153">
        <v>0.29523809523809502</v>
      </c>
      <c r="M127" s="148" t="s">
        <v>534</v>
      </c>
      <c r="N127" s="154">
        <v>43017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62</v>
      </c>
      <c r="B128" s="146">
        <v>42549</v>
      </c>
      <c r="C128" s="146"/>
      <c r="D128" s="147" t="s">
        <v>652</v>
      </c>
      <c r="E128" s="148" t="s">
        <v>564</v>
      </c>
      <c r="F128" s="149">
        <v>840</v>
      </c>
      <c r="G128" s="148"/>
      <c r="H128" s="148">
        <v>1230</v>
      </c>
      <c r="I128" s="150">
        <v>1230</v>
      </c>
      <c r="J128" s="151" t="s">
        <v>622</v>
      </c>
      <c r="K128" s="152">
        <v>390</v>
      </c>
      <c r="L128" s="153">
        <v>0.46428571428571402</v>
      </c>
      <c r="M128" s="148" t="s">
        <v>534</v>
      </c>
      <c r="N128" s="154">
        <v>42649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8">
        <v>63</v>
      </c>
      <c r="B129" s="169">
        <v>42556</v>
      </c>
      <c r="C129" s="169"/>
      <c r="D129" s="170" t="s">
        <v>653</v>
      </c>
      <c r="E129" s="171" t="s">
        <v>564</v>
      </c>
      <c r="F129" s="171">
        <v>395</v>
      </c>
      <c r="G129" s="172"/>
      <c r="H129" s="172">
        <f>(468.5+342.5)/2</f>
        <v>405.5</v>
      </c>
      <c r="I129" s="172">
        <v>510</v>
      </c>
      <c r="J129" s="173" t="s">
        <v>654</v>
      </c>
      <c r="K129" s="174">
        <f t="shared" ref="K129:K135" si="19">H129-F129</f>
        <v>10.5</v>
      </c>
      <c r="L129" s="175">
        <f t="shared" ref="L129:L135" si="20">K129/F129</f>
        <v>2.6582278481012658E-2</v>
      </c>
      <c r="M129" s="171" t="s">
        <v>655</v>
      </c>
      <c r="N129" s="169">
        <v>43606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5">
        <v>64</v>
      </c>
      <c r="B130" s="156">
        <v>42584</v>
      </c>
      <c r="C130" s="156"/>
      <c r="D130" s="157" t="s">
        <v>656</v>
      </c>
      <c r="E130" s="158" t="s">
        <v>536</v>
      </c>
      <c r="F130" s="159">
        <f>169.5-12.8</f>
        <v>156.69999999999999</v>
      </c>
      <c r="G130" s="159"/>
      <c r="H130" s="160">
        <v>77</v>
      </c>
      <c r="I130" s="160" t="s">
        <v>657</v>
      </c>
      <c r="J130" s="161" t="s">
        <v>658</v>
      </c>
      <c r="K130" s="162">
        <f t="shared" si="19"/>
        <v>-79.699999999999989</v>
      </c>
      <c r="L130" s="163">
        <f t="shared" si="20"/>
        <v>-0.50861518825781749</v>
      </c>
      <c r="M130" s="159" t="s">
        <v>546</v>
      </c>
      <c r="N130" s="156">
        <v>43522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5">
        <v>65</v>
      </c>
      <c r="B131" s="156">
        <v>42586</v>
      </c>
      <c r="C131" s="156"/>
      <c r="D131" s="157" t="s">
        <v>659</v>
      </c>
      <c r="E131" s="158" t="s">
        <v>564</v>
      </c>
      <c r="F131" s="159">
        <v>400</v>
      </c>
      <c r="G131" s="159"/>
      <c r="H131" s="160">
        <v>305</v>
      </c>
      <c r="I131" s="160">
        <v>475</v>
      </c>
      <c r="J131" s="161" t="s">
        <v>660</v>
      </c>
      <c r="K131" s="162">
        <f t="shared" si="19"/>
        <v>-95</v>
      </c>
      <c r="L131" s="163">
        <f t="shared" si="20"/>
        <v>-0.23749999999999999</v>
      </c>
      <c r="M131" s="159" t="s">
        <v>546</v>
      </c>
      <c r="N131" s="156">
        <v>43606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66</v>
      </c>
      <c r="B132" s="146">
        <v>42593</v>
      </c>
      <c r="C132" s="146"/>
      <c r="D132" s="147" t="s">
        <v>661</v>
      </c>
      <c r="E132" s="148" t="s">
        <v>564</v>
      </c>
      <c r="F132" s="149">
        <v>86.5</v>
      </c>
      <c r="G132" s="148"/>
      <c r="H132" s="148">
        <v>130</v>
      </c>
      <c r="I132" s="150">
        <v>130</v>
      </c>
      <c r="J132" s="151" t="s">
        <v>662</v>
      </c>
      <c r="K132" s="152">
        <f t="shared" si="19"/>
        <v>43.5</v>
      </c>
      <c r="L132" s="153">
        <f t="shared" si="20"/>
        <v>0.50289017341040465</v>
      </c>
      <c r="M132" s="148" t="s">
        <v>534</v>
      </c>
      <c r="N132" s="154">
        <v>43091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67</v>
      </c>
      <c r="B133" s="156">
        <v>42600</v>
      </c>
      <c r="C133" s="156"/>
      <c r="D133" s="157" t="s">
        <v>109</v>
      </c>
      <c r="E133" s="158" t="s">
        <v>564</v>
      </c>
      <c r="F133" s="159">
        <v>133.5</v>
      </c>
      <c r="G133" s="159"/>
      <c r="H133" s="160">
        <v>126.5</v>
      </c>
      <c r="I133" s="160">
        <v>178</v>
      </c>
      <c r="J133" s="161" t="s">
        <v>663</v>
      </c>
      <c r="K133" s="162">
        <f t="shared" si="19"/>
        <v>-7</v>
      </c>
      <c r="L133" s="163">
        <f t="shared" si="20"/>
        <v>-5.2434456928838954E-2</v>
      </c>
      <c r="M133" s="159" t="s">
        <v>546</v>
      </c>
      <c r="N133" s="156">
        <v>42615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68</v>
      </c>
      <c r="B134" s="146">
        <v>42613</v>
      </c>
      <c r="C134" s="146"/>
      <c r="D134" s="147" t="s">
        <v>664</v>
      </c>
      <c r="E134" s="148" t="s">
        <v>564</v>
      </c>
      <c r="F134" s="149">
        <v>560</v>
      </c>
      <c r="G134" s="148"/>
      <c r="H134" s="148">
        <v>725</v>
      </c>
      <c r="I134" s="150">
        <v>725</v>
      </c>
      <c r="J134" s="151" t="s">
        <v>566</v>
      </c>
      <c r="K134" s="152">
        <f t="shared" si="19"/>
        <v>165</v>
      </c>
      <c r="L134" s="153">
        <f t="shared" si="20"/>
        <v>0.29464285714285715</v>
      </c>
      <c r="M134" s="148" t="s">
        <v>534</v>
      </c>
      <c r="N134" s="154">
        <v>42456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69</v>
      </c>
      <c r="B135" s="146">
        <v>42614</v>
      </c>
      <c r="C135" s="146"/>
      <c r="D135" s="147" t="s">
        <v>665</v>
      </c>
      <c r="E135" s="148" t="s">
        <v>564</v>
      </c>
      <c r="F135" s="149">
        <v>160.5</v>
      </c>
      <c r="G135" s="148"/>
      <c r="H135" s="148">
        <v>210</v>
      </c>
      <c r="I135" s="150">
        <v>210</v>
      </c>
      <c r="J135" s="151" t="s">
        <v>566</v>
      </c>
      <c r="K135" s="152">
        <f t="shared" si="19"/>
        <v>49.5</v>
      </c>
      <c r="L135" s="153">
        <f t="shared" si="20"/>
        <v>0.30841121495327101</v>
      </c>
      <c r="M135" s="148" t="s">
        <v>534</v>
      </c>
      <c r="N135" s="154">
        <v>42871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70</v>
      </c>
      <c r="B136" s="146">
        <v>42646</v>
      </c>
      <c r="C136" s="146"/>
      <c r="D136" s="147" t="s">
        <v>377</v>
      </c>
      <c r="E136" s="148" t="s">
        <v>564</v>
      </c>
      <c r="F136" s="149">
        <v>430</v>
      </c>
      <c r="G136" s="148"/>
      <c r="H136" s="148">
        <v>596</v>
      </c>
      <c r="I136" s="150">
        <v>575</v>
      </c>
      <c r="J136" s="151" t="s">
        <v>666</v>
      </c>
      <c r="K136" s="152">
        <v>166</v>
      </c>
      <c r="L136" s="153">
        <v>0.38604651162790699</v>
      </c>
      <c r="M136" s="148" t="s">
        <v>534</v>
      </c>
      <c r="N136" s="154">
        <v>42769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71</v>
      </c>
      <c r="B137" s="146">
        <v>42657</v>
      </c>
      <c r="C137" s="146"/>
      <c r="D137" s="147" t="s">
        <v>667</v>
      </c>
      <c r="E137" s="148" t="s">
        <v>564</v>
      </c>
      <c r="F137" s="149">
        <v>280</v>
      </c>
      <c r="G137" s="148"/>
      <c r="H137" s="148">
        <v>345</v>
      </c>
      <c r="I137" s="150">
        <v>345</v>
      </c>
      <c r="J137" s="151" t="s">
        <v>566</v>
      </c>
      <c r="K137" s="152">
        <f t="shared" ref="K137:K142" si="21">H137-F137</f>
        <v>65</v>
      </c>
      <c r="L137" s="153">
        <f>K137/F137</f>
        <v>0.23214285714285715</v>
      </c>
      <c r="M137" s="148" t="s">
        <v>534</v>
      </c>
      <c r="N137" s="154">
        <v>42814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72</v>
      </c>
      <c r="B138" s="146">
        <v>42657</v>
      </c>
      <c r="C138" s="146"/>
      <c r="D138" s="147" t="s">
        <v>668</v>
      </c>
      <c r="E138" s="148" t="s">
        <v>564</v>
      </c>
      <c r="F138" s="149">
        <v>245</v>
      </c>
      <c r="G138" s="148"/>
      <c r="H138" s="148">
        <v>325.5</v>
      </c>
      <c r="I138" s="150">
        <v>330</v>
      </c>
      <c r="J138" s="151" t="s">
        <v>669</v>
      </c>
      <c r="K138" s="152">
        <f t="shared" si="21"/>
        <v>80.5</v>
      </c>
      <c r="L138" s="153">
        <f>K138/F138</f>
        <v>0.32857142857142857</v>
      </c>
      <c r="M138" s="148" t="s">
        <v>534</v>
      </c>
      <c r="N138" s="154">
        <v>42769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73</v>
      </c>
      <c r="B139" s="146">
        <v>42660</v>
      </c>
      <c r="C139" s="146"/>
      <c r="D139" s="147" t="s">
        <v>333</v>
      </c>
      <c r="E139" s="148" t="s">
        <v>564</v>
      </c>
      <c r="F139" s="149">
        <v>125</v>
      </c>
      <c r="G139" s="148"/>
      <c r="H139" s="148">
        <v>160</v>
      </c>
      <c r="I139" s="150">
        <v>160</v>
      </c>
      <c r="J139" s="151" t="s">
        <v>622</v>
      </c>
      <c r="K139" s="152">
        <f t="shared" si="21"/>
        <v>35</v>
      </c>
      <c r="L139" s="153">
        <v>0.28000000000000003</v>
      </c>
      <c r="M139" s="148" t="s">
        <v>534</v>
      </c>
      <c r="N139" s="154">
        <v>42803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74</v>
      </c>
      <c r="B140" s="146">
        <v>42660</v>
      </c>
      <c r="C140" s="146"/>
      <c r="D140" s="147" t="s">
        <v>432</v>
      </c>
      <c r="E140" s="148" t="s">
        <v>564</v>
      </c>
      <c r="F140" s="149">
        <v>114</v>
      </c>
      <c r="G140" s="148"/>
      <c r="H140" s="148">
        <v>145</v>
      </c>
      <c r="I140" s="150">
        <v>145</v>
      </c>
      <c r="J140" s="151" t="s">
        <v>622</v>
      </c>
      <c r="K140" s="152">
        <f t="shared" si="21"/>
        <v>31</v>
      </c>
      <c r="L140" s="153">
        <f>K140/F140</f>
        <v>0.27192982456140352</v>
      </c>
      <c r="M140" s="148" t="s">
        <v>534</v>
      </c>
      <c r="N140" s="154">
        <v>42859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75</v>
      </c>
      <c r="B141" s="146">
        <v>42660</v>
      </c>
      <c r="C141" s="146"/>
      <c r="D141" s="147" t="s">
        <v>670</v>
      </c>
      <c r="E141" s="148" t="s">
        <v>564</v>
      </c>
      <c r="F141" s="149">
        <v>212</v>
      </c>
      <c r="G141" s="148"/>
      <c r="H141" s="148">
        <v>280</v>
      </c>
      <c r="I141" s="150">
        <v>276</v>
      </c>
      <c r="J141" s="151" t="s">
        <v>671</v>
      </c>
      <c r="K141" s="152">
        <f t="shared" si="21"/>
        <v>68</v>
      </c>
      <c r="L141" s="153">
        <f>K141/F141</f>
        <v>0.32075471698113206</v>
      </c>
      <c r="M141" s="148" t="s">
        <v>534</v>
      </c>
      <c r="N141" s="154">
        <v>42858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76</v>
      </c>
      <c r="B142" s="146">
        <v>42678</v>
      </c>
      <c r="C142" s="146"/>
      <c r="D142" s="147" t="s">
        <v>423</v>
      </c>
      <c r="E142" s="148" t="s">
        <v>564</v>
      </c>
      <c r="F142" s="149">
        <v>155</v>
      </c>
      <c r="G142" s="148"/>
      <c r="H142" s="148">
        <v>210</v>
      </c>
      <c r="I142" s="150">
        <v>210</v>
      </c>
      <c r="J142" s="151" t="s">
        <v>672</v>
      </c>
      <c r="K142" s="152">
        <f t="shared" si="21"/>
        <v>55</v>
      </c>
      <c r="L142" s="153">
        <f>K142/F142</f>
        <v>0.35483870967741937</v>
      </c>
      <c r="M142" s="148" t="s">
        <v>534</v>
      </c>
      <c r="N142" s="154">
        <v>42944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77</v>
      </c>
      <c r="B143" s="156">
        <v>42710</v>
      </c>
      <c r="C143" s="156"/>
      <c r="D143" s="157" t="s">
        <v>673</v>
      </c>
      <c r="E143" s="158" t="s">
        <v>564</v>
      </c>
      <c r="F143" s="159">
        <v>150.5</v>
      </c>
      <c r="G143" s="159"/>
      <c r="H143" s="160">
        <v>72.5</v>
      </c>
      <c r="I143" s="160">
        <v>174</v>
      </c>
      <c r="J143" s="161" t="s">
        <v>674</v>
      </c>
      <c r="K143" s="162">
        <v>-78</v>
      </c>
      <c r="L143" s="163">
        <v>-0.51827242524916906</v>
      </c>
      <c r="M143" s="159" t="s">
        <v>546</v>
      </c>
      <c r="N143" s="156">
        <v>43333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78</v>
      </c>
      <c r="B144" s="146">
        <v>42712</v>
      </c>
      <c r="C144" s="146"/>
      <c r="D144" s="147" t="s">
        <v>675</v>
      </c>
      <c r="E144" s="148" t="s">
        <v>564</v>
      </c>
      <c r="F144" s="149">
        <v>380</v>
      </c>
      <c r="G144" s="148"/>
      <c r="H144" s="148">
        <v>478</v>
      </c>
      <c r="I144" s="150">
        <v>468</v>
      </c>
      <c r="J144" s="151" t="s">
        <v>622</v>
      </c>
      <c r="K144" s="152">
        <f>H144-F144</f>
        <v>98</v>
      </c>
      <c r="L144" s="153">
        <f>K144/F144</f>
        <v>0.25789473684210529</v>
      </c>
      <c r="M144" s="148" t="s">
        <v>534</v>
      </c>
      <c r="N144" s="154">
        <v>43025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79</v>
      </c>
      <c r="B145" s="146">
        <v>42734</v>
      </c>
      <c r="C145" s="146"/>
      <c r="D145" s="147" t="s">
        <v>108</v>
      </c>
      <c r="E145" s="148" t="s">
        <v>564</v>
      </c>
      <c r="F145" s="149">
        <v>305</v>
      </c>
      <c r="G145" s="148"/>
      <c r="H145" s="148">
        <v>375</v>
      </c>
      <c r="I145" s="150">
        <v>375</v>
      </c>
      <c r="J145" s="151" t="s">
        <v>622</v>
      </c>
      <c r="K145" s="152">
        <f>H145-F145</f>
        <v>70</v>
      </c>
      <c r="L145" s="153">
        <f>K145/F145</f>
        <v>0.22950819672131148</v>
      </c>
      <c r="M145" s="148" t="s">
        <v>534</v>
      </c>
      <c r="N145" s="154">
        <v>42768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80</v>
      </c>
      <c r="B146" s="146">
        <v>42739</v>
      </c>
      <c r="C146" s="146"/>
      <c r="D146" s="147" t="s">
        <v>94</v>
      </c>
      <c r="E146" s="148" t="s">
        <v>564</v>
      </c>
      <c r="F146" s="149">
        <v>99.5</v>
      </c>
      <c r="G146" s="148"/>
      <c r="H146" s="148">
        <v>158</v>
      </c>
      <c r="I146" s="150">
        <v>158</v>
      </c>
      <c r="J146" s="151" t="s">
        <v>622</v>
      </c>
      <c r="K146" s="152">
        <f>H146-F146</f>
        <v>58.5</v>
      </c>
      <c r="L146" s="153">
        <f>K146/F146</f>
        <v>0.5879396984924623</v>
      </c>
      <c r="M146" s="148" t="s">
        <v>534</v>
      </c>
      <c r="N146" s="154">
        <v>42898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81</v>
      </c>
      <c r="B147" s="146">
        <v>42739</v>
      </c>
      <c r="C147" s="146"/>
      <c r="D147" s="147" t="s">
        <v>94</v>
      </c>
      <c r="E147" s="148" t="s">
        <v>564</v>
      </c>
      <c r="F147" s="149">
        <v>99.5</v>
      </c>
      <c r="G147" s="148"/>
      <c r="H147" s="148">
        <v>158</v>
      </c>
      <c r="I147" s="150">
        <v>158</v>
      </c>
      <c r="J147" s="151" t="s">
        <v>622</v>
      </c>
      <c r="K147" s="152">
        <v>58.5</v>
      </c>
      <c r="L147" s="153">
        <v>0.58793969849246197</v>
      </c>
      <c r="M147" s="148" t="s">
        <v>534</v>
      </c>
      <c r="N147" s="154">
        <v>42898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82</v>
      </c>
      <c r="B148" s="146">
        <v>42786</v>
      </c>
      <c r="C148" s="146"/>
      <c r="D148" s="147" t="s">
        <v>181</v>
      </c>
      <c r="E148" s="148" t="s">
        <v>564</v>
      </c>
      <c r="F148" s="149">
        <v>140.5</v>
      </c>
      <c r="G148" s="148"/>
      <c r="H148" s="148">
        <v>220</v>
      </c>
      <c r="I148" s="150">
        <v>220</v>
      </c>
      <c r="J148" s="151" t="s">
        <v>622</v>
      </c>
      <c r="K148" s="152">
        <f>H148-F148</f>
        <v>79.5</v>
      </c>
      <c r="L148" s="153">
        <f>K148/F148</f>
        <v>0.5658362989323843</v>
      </c>
      <c r="M148" s="148" t="s">
        <v>534</v>
      </c>
      <c r="N148" s="154">
        <v>42864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83</v>
      </c>
      <c r="B149" s="146">
        <v>42786</v>
      </c>
      <c r="C149" s="146"/>
      <c r="D149" s="147" t="s">
        <v>676</v>
      </c>
      <c r="E149" s="148" t="s">
        <v>564</v>
      </c>
      <c r="F149" s="149">
        <v>202.5</v>
      </c>
      <c r="G149" s="148"/>
      <c r="H149" s="148">
        <v>234</v>
      </c>
      <c r="I149" s="150">
        <v>234</v>
      </c>
      <c r="J149" s="151" t="s">
        <v>622</v>
      </c>
      <c r="K149" s="152">
        <v>31.5</v>
      </c>
      <c r="L149" s="153">
        <v>0.155555555555556</v>
      </c>
      <c r="M149" s="148" t="s">
        <v>534</v>
      </c>
      <c r="N149" s="154">
        <v>42836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84</v>
      </c>
      <c r="B150" s="146">
        <v>42818</v>
      </c>
      <c r="C150" s="146"/>
      <c r="D150" s="147" t="s">
        <v>677</v>
      </c>
      <c r="E150" s="148" t="s">
        <v>564</v>
      </c>
      <c r="F150" s="149">
        <v>300.5</v>
      </c>
      <c r="G150" s="148"/>
      <c r="H150" s="148">
        <v>417.5</v>
      </c>
      <c r="I150" s="150">
        <v>420</v>
      </c>
      <c r="J150" s="151" t="s">
        <v>678</v>
      </c>
      <c r="K150" s="152">
        <f>H150-F150</f>
        <v>117</v>
      </c>
      <c r="L150" s="153">
        <f>K150/F150</f>
        <v>0.38935108153078202</v>
      </c>
      <c r="M150" s="148" t="s">
        <v>534</v>
      </c>
      <c r="N150" s="154">
        <v>43070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85</v>
      </c>
      <c r="B151" s="146">
        <v>42818</v>
      </c>
      <c r="C151" s="146"/>
      <c r="D151" s="147" t="s">
        <v>652</v>
      </c>
      <c r="E151" s="148" t="s">
        <v>564</v>
      </c>
      <c r="F151" s="149">
        <v>850</v>
      </c>
      <c r="G151" s="148"/>
      <c r="H151" s="148">
        <v>1042.5</v>
      </c>
      <c r="I151" s="150">
        <v>1023</v>
      </c>
      <c r="J151" s="151" t="s">
        <v>679</v>
      </c>
      <c r="K151" s="152">
        <v>192.5</v>
      </c>
      <c r="L151" s="153">
        <v>0.22647058823529401</v>
      </c>
      <c r="M151" s="148" t="s">
        <v>534</v>
      </c>
      <c r="N151" s="154">
        <v>42830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86</v>
      </c>
      <c r="B152" s="146">
        <v>42830</v>
      </c>
      <c r="C152" s="146"/>
      <c r="D152" s="147" t="s">
        <v>451</v>
      </c>
      <c r="E152" s="148" t="s">
        <v>564</v>
      </c>
      <c r="F152" s="149">
        <v>785</v>
      </c>
      <c r="G152" s="148"/>
      <c r="H152" s="148">
        <v>930</v>
      </c>
      <c r="I152" s="150">
        <v>920</v>
      </c>
      <c r="J152" s="151" t="s">
        <v>680</v>
      </c>
      <c r="K152" s="152">
        <f>H152-F152</f>
        <v>145</v>
      </c>
      <c r="L152" s="153">
        <f>K152/F152</f>
        <v>0.18471337579617833</v>
      </c>
      <c r="M152" s="148" t="s">
        <v>534</v>
      </c>
      <c r="N152" s="154">
        <v>42976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87</v>
      </c>
      <c r="B153" s="156">
        <v>42831</v>
      </c>
      <c r="C153" s="156"/>
      <c r="D153" s="157" t="s">
        <v>681</v>
      </c>
      <c r="E153" s="158" t="s">
        <v>564</v>
      </c>
      <c r="F153" s="159">
        <v>40</v>
      </c>
      <c r="G153" s="159"/>
      <c r="H153" s="160">
        <v>13.1</v>
      </c>
      <c r="I153" s="160">
        <v>60</v>
      </c>
      <c r="J153" s="161" t="s">
        <v>682</v>
      </c>
      <c r="K153" s="162">
        <v>-26.9</v>
      </c>
      <c r="L153" s="163">
        <v>-0.67249999999999999</v>
      </c>
      <c r="M153" s="159" t="s">
        <v>546</v>
      </c>
      <c r="N153" s="156">
        <v>43138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88</v>
      </c>
      <c r="B154" s="146">
        <v>42837</v>
      </c>
      <c r="C154" s="146"/>
      <c r="D154" s="147" t="s">
        <v>93</v>
      </c>
      <c r="E154" s="148" t="s">
        <v>564</v>
      </c>
      <c r="F154" s="149">
        <v>289.5</v>
      </c>
      <c r="G154" s="148"/>
      <c r="H154" s="148">
        <v>354</v>
      </c>
      <c r="I154" s="150">
        <v>360</v>
      </c>
      <c r="J154" s="151" t="s">
        <v>683</v>
      </c>
      <c r="K154" s="152">
        <f t="shared" ref="K154:K162" si="22">H154-F154</f>
        <v>64.5</v>
      </c>
      <c r="L154" s="153">
        <f t="shared" ref="L154:L162" si="23">K154/F154</f>
        <v>0.22279792746113988</v>
      </c>
      <c r="M154" s="148" t="s">
        <v>534</v>
      </c>
      <c r="N154" s="154">
        <v>43040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89</v>
      </c>
      <c r="B155" s="146">
        <v>42845</v>
      </c>
      <c r="C155" s="146"/>
      <c r="D155" s="147" t="s">
        <v>399</v>
      </c>
      <c r="E155" s="148" t="s">
        <v>564</v>
      </c>
      <c r="F155" s="149">
        <v>700</v>
      </c>
      <c r="G155" s="148"/>
      <c r="H155" s="148">
        <v>840</v>
      </c>
      <c r="I155" s="150">
        <v>840</v>
      </c>
      <c r="J155" s="151" t="s">
        <v>684</v>
      </c>
      <c r="K155" s="152">
        <f t="shared" si="22"/>
        <v>140</v>
      </c>
      <c r="L155" s="153">
        <f t="shared" si="23"/>
        <v>0.2</v>
      </c>
      <c r="M155" s="148" t="s">
        <v>534</v>
      </c>
      <c r="N155" s="154">
        <v>42893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90</v>
      </c>
      <c r="B156" s="146">
        <v>42887</v>
      </c>
      <c r="C156" s="146"/>
      <c r="D156" s="147" t="s">
        <v>685</v>
      </c>
      <c r="E156" s="148" t="s">
        <v>564</v>
      </c>
      <c r="F156" s="149">
        <v>130</v>
      </c>
      <c r="G156" s="148"/>
      <c r="H156" s="148">
        <v>144.25</v>
      </c>
      <c r="I156" s="150">
        <v>170</v>
      </c>
      <c r="J156" s="151" t="s">
        <v>686</v>
      </c>
      <c r="K156" s="152">
        <f t="shared" si="22"/>
        <v>14.25</v>
      </c>
      <c r="L156" s="153">
        <f t="shared" si="23"/>
        <v>0.10961538461538461</v>
      </c>
      <c r="M156" s="148" t="s">
        <v>534</v>
      </c>
      <c r="N156" s="154">
        <v>43675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91</v>
      </c>
      <c r="B157" s="146">
        <v>42901</v>
      </c>
      <c r="C157" s="146"/>
      <c r="D157" s="147" t="s">
        <v>687</v>
      </c>
      <c r="E157" s="148" t="s">
        <v>564</v>
      </c>
      <c r="F157" s="149">
        <v>214.5</v>
      </c>
      <c r="G157" s="148"/>
      <c r="H157" s="148">
        <v>262</v>
      </c>
      <c r="I157" s="150">
        <v>262</v>
      </c>
      <c r="J157" s="151" t="s">
        <v>688</v>
      </c>
      <c r="K157" s="152">
        <f t="shared" si="22"/>
        <v>47.5</v>
      </c>
      <c r="L157" s="153">
        <f t="shared" si="23"/>
        <v>0.22144522144522144</v>
      </c>
      <c r="M157" s="148" t="s">
        <v>534</v>
      </c>
      <c r="N157" s="154">
        <v>42977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92</v>
      </c>
      <c r="B158" s="177">
        <v>42933</v>
      </c>
      <c r="C158" s="177"/>
      <c r="D158" s="178" t="s">
        <v>689</v>
      </c>
      <c r="E158" s="179" t="s">
        <v>564</v>
      </c>
      <c r="F158" s="180">
        <v>370</v>
      </c>
      <c r="G158" s="179"/>
      <c r="H158" s="179">
        <v>447.5</v>
      </c>
      <c r="I158" s="181">
        <v>450</v>
      </c>
      <c r="J158" s="182" t="s">
        <v>622</v>
      </c>
      <c r="K158" s="152">
        <f t="shared" si="22"/>
        <v>77.5</v>
      </c>
      <c r="L158" s="183">
        <f t="shared" si="23"/>
        <v>0.20945945945945946</v>
      </c>
      <c r="M158" s="179" t="s">
        <v>534</v>
      </c>
      <c r="N158" s="184">
        <v>43035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93</v>
      </c>
      <c r="B159" s="177">
        <v>42943</v>
      </c>
      <c r="C159" s="177"/>
      <c r="D159" s="178" t="s">
        <v>179</v>
      </c>
      <c r="E159" s="179" t="s">
        <v>564</v>
      </c>
      <c r="F159" s="180">
        <v>657.5</v>
      </c>
      <c r="G159" s="179"/>
      <c r="H159" s="179">
        <v>825</v>
      </c>
      <c r="I159" s="181">
        <v>820</v>
      </c>
      <c r="J159" s="182" t="s">
        <v>622</v>
      </c>
      <c r="K159" s="152">
        <f t="shared" si="22"/>
        <v>167.5</v>
      </c>
      <c r="L159" s="183">
        <f t="shared" si="23"/>
        <v>0.25475285171102663</v>
      </c>
      <c r="M159" s="179" t="s">
        <v>534</v>
      </c>
      <c r="N159" s="184">
        <v>43090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94</v>
      </c>
      <c r="B160" s="146">
        <v>42964</v>
      </c>
      <c r="C160" s="146"/>
      <c r="D160" s="147" t="s">
        <v>346</v>
      </c>
      <c r="E160" s="148" t="s">
        <v>564</v>
      </c>
      <c r="F160" s="149">
        <v>605</v>
      </c>
      <c r="G160" s="148"/>
      <c r="H160" s="148">
        <v>750</v>
      </c>
      <c r="I160" s="150">
        <v>750</v>
      </c>
      <c r="J160" s="151" t="s">
        <v>680</v>
      </c>
      <c r="K160" s="152">
        <f t="shared" si="22"/>
        <v>145</v>
      </c>
      <c r="L160" s="153">
        <f t="shared" si="23"/>
        <v>0.23966942148760331</v>
      </c>
      <c r="M160" s="148" t="s">
        <v>534</v>
      </c>
      <c r="N160" s="154">
        <v>43027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5">
        <v>95</v>
      </c>
      <c r="B161" s="156">
        <v>42979</v>
      </c>
      <c r="C161" s="156"/>
      <c r="D161" s="164" t="s">
        <v>690</v>
      </c>
      <c r="E161" s="159" t="s">
        <v>564</v>
      </c>
      <c r="F161" s="159">
        <v>255</v>
      </c>
      <c r="G161" s="160"/>
      <c r="H161" s="160">
        <v>217.25</v>
      </c>
      <c r="I161" s="160">
        <v>320</v>
      </c>
      <c r="J161" s="161" t="s">
        <v>691</v>
      </c>
      <c r="K161" s="162">
        <f t="shared" si="22"/>
        <v>-37.75</v>
      </c>
      <c r="L161" s="165">
        <f t="shared" si="23"/>
        <v>-0.14803921568627451</v>
      </c>
      <c r="M161" s="159" t="s">
        <v>546</v>
      </c>
      <c r="N161" s="156">
        <v>43661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96</v>
      </c>
      <c r="B162" s="146">
        <v>42997</v>
      </c>
      <c r="C162" s="146"/>
      <c r="D162" s="147" t="s">
        <v>692</v>
      </c>
      <c r="E162" s="148" t="s">
        <v>564</v>
      </c>
      <c r="F162" s="149">
        <v>215</v>
      </c>
      <c r="G162" s="148"/>
      <c r="H162" s="148">
        <v>258</v>
      </c>
      <c r="I162" s="150">
        <v>258</v>
      </c>
      <c r="J162" s="151" t="s">
        <v>622</v>
      </c>
      <c r="K162" s="152">
        <f t="shared" si="22"/>
        <v>43</v>
      </c>
      <c r="L162" s="153">
        <f t="shared" si="23"/>
        <v>0.2</v>
      </c>
      <c r="M162" s="148" t="s">
        <v>534</v>
      </c>
      <c r="N162" s="154">
        <v>43040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97</v>
      </c>
      <c r="B163" s="146">
        <v>42997</v>
      </c>
      <c r="C163" s="146"/>
      <c r="D163" s="147" t="s">
        <v>692</v>
      </c>
      <c r="E163" s="148" t="s">
        <v>564</v>
      </c>
      <c r="F163" s="149">
        <v>215</v>
      </c>
      <c r="G163" s="148"/>
      <c r="H163" s="148">
        <v>258</v>
      </c>
      <c r="I163" s="150">
        <v>258</v>
      </c>
      <c r="J163" s="182" t="s">
        <v>622</v>
      </c>
      <c r="K163" s="152">
        <v>43</v>
      </c>
      <c r="L163" s="153">
        <v>0.2</v>
      </c>
      <c r="M163" s="148" t="s">
        <v>534</v>
      </c>
      <c r="N163" s="154">
        <v>43040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98</v>
      </c>
      <c r="B164" s="177">
        <v>42998</v>
      </c>
      <c r="C164" s="177"/>
      <c r="D164" s="178" t="s">
        <v>693</v>
      </c>
      <c r="E164" s="179" t="s">
        <v>564</v>
      </c>
      <c r="F164" s="149">
        <v>75</v>
      </c>
      <c r="G164" s="179"/>
      <c r="H164" s="179">
        <v>90</v>
      </c>
      <c r="I164" s="181">
        <v>90</v>
      </c>
      <c r="J164" s="151" t="s">
        <v>694</v>
      </c>
      <c r="K164" s="152">
        <f t="shared" ref="K164:K169" si="24">H164-F164</f>
        <v>15</v>
      </c>
      <c r="L164" s="153">
        <f t="shared" ref="L164:L169" si="25">K164/F164</f>
        <v>0.2</v>
      </c>
      <c r="M164" s="148" t="s">
        <v>534</v>
      </c>
      <c r="N164" s="154">
        <v>43019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99</v>
      </c>
      <c r="B165" s="177">
        <v>43011</v>
      </c>
      <c r="C165" s="177"/>
      <c r="D165" s="178" t="s">
        <v>548</v>
      </c>
      <c r="E165" s="179" t="s">
        <v>564</v>
      </c>
      <c r="F165" s="180">
        <v>315</v>
      </c>
      <c r="G165" s="179"/>
      <c r="H165" s="179">
        <v>392</v>
      </c>
      <c r="I165" s="181">
        <v>384</v>
      </c>
      <c r="J165" s="182" t="s">
        <v>695</v>
      </c>
      <c r="K165" s="152">
        <f t="shared" si="24"/>
        <v>77</v>
      </c>
      <c r="L165" s="183">
        <f t="shared" si="25"/>
        <v>0.24444444444444444</v>
      </c>
      <c r="M165" s="179" t="s">
        <v>534</v>
      </c>
      <c r="N165" s="184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100</v>
      </c>
      <c r="B166" s="177">
        <v>43013</v>
      </c>
      <c r="C166" s="177"/>
      <c r="D166" s="178" t="s">
        <v>427</v>
      </c>
      <c r="E166" s="179" t="s">
        <v>564</v>
      </c>
      <c r="F166" s="180">
        <v>145</v>
      </c>
      <c r="G166" s="179"/>
      <c r="H166" s="179">
        <v>179</v>
      </c>
      <c r="I166" s="181">
        <v>180</v>
      </c>
      <c r="J166" s="182" t="s">
        <v>696</v>
      </c>
      <c r="K166" s="152">
        <f t="shared" si="24"/>
        <v>34</v>
      </c>
      <c r="L166" s="183">
        <f t="shared" si="25"/>
        <v>0.23448275862068965</v>
      </c>
      <c r="M166" s="179" t="s">
        <v>534</v>
      </c>
      <c r="N166" s="184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101</v>
      </c>
      <c r="B167" s="177">
        <v>43014</v>
      </c>
      <c r="C167" s="177"/>
      <c r="D167" s="178" t="s">
        <v>323</v>
      </c>
      <c r="E167" s="179" t="s">
        <v>564</v>
      </c>
      <c r="F167" s="180">
        <v>256</v>
      </c>
      <c r="G167" s="179"/>
      <c r="H167" s="179">
        <v>323</v>
      </c>
      <c r="I167" s="181">
        <v>320</v>
      </c>
      <c r="J167" s="182" t="s">
        <v>622</v>
      </c>
      <c r="K167" s="152">
        <f t="shared" si="24"/>
        <v>67</v>
      </c>
      <c r="L167" s="183">
        <f t="shared" si="25"/>
        <v>0.26171875</v>
      </c>
      <c r="M167" s="179" t="s">
        <v>534</v>
      </c>
      <c r="N167" s="184">
        <v>43067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102</v>
      </c>
      <c r="B168" s="177">
        <v>43017</v>
      </c>
      <c r="C168" s="177"/>
      <c r="D168" s="178" t="s">
        <v>338</v>
      </c>
      <c r="E168" s="179" t="s">
        <v>564</v>
      </c>
      <c r="F168" s="180">
        <v>137.5</v>
      </c>
      <c r="G168" s="179"/>
      <c r="H168" s="179">
        <v>184</v>
      </c>
      <c r="I168" s="181">
        <v>183</v>
      </c>
      <c r="J168" s="182" t="s">
        <v>697</v>
      </c>
      <c r="K168" s="152">
        <f t="shared" si="24"/>
        <v>46.5</v>
      </c>
      <c r="L168" s="183">
        <f t="shared" si="25"/>
        <v>0.33818181818181819</v>
      </c>
      <c r="M168" s="179" t="s">
        <v>534</v>
      </c>
      <c r="N168" s="184">
        <v>43108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103</v>
      </c>
      <c r="B169" s="177">
        <v>43018</v>
      </c>
      <c r="C169" s="177"/>
      <c r="D169" s="178" t="s">
        <v>698</v>
      </c>
      <c r="E169" s="179" t="s">
        <v>564</v>
      </c>
      <c r="F169" s="180">
        <v>125.5</v>
      </c>
      <c r="G169" s="179"/>
      <c r="H169" s="179">
        <v>158</v>
      </c>
      <c r="I169" s="181">
        <v>155</v>
      </c>
      <c r="J169" s="182" t="s">
        <v>699</v>
      </c>
      <c r="K169" s="152">
        <f t="shared" si="24"/>
        <v>32.5</v>
      </c>
      <c r="L169" s="183">
        <f t="shared" si="25"/>
        <v>0.25896414342629481</v>
      </c>
      <c r="M169" s="179" t="s">
        <v>534</v>
      </c>
      <c r="N169" s="184">
        <v>43067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104</v>
      </c>
      <c r="B170" s="177">
        <v>43018</v>
      </c>
      <c r="C170" s="177"/>
      <c r="D170" s="178" t="s">
        <v>700</v>
      </c>
      <c r="E170" s="179" t="s">
        <v>564</v>
      </c>
      <c r="F170" s="180">
        <v>895</v>
      </c>
      <c r="G170" s="179"/>
      <c r="H170" s="179">
        <v>1122.5</v>
      </c>
      <c r="I170" s="181">
        <v>1078</v>
      </c>
      <c r="J170" s="182" t="s">
        <v>701</v>
      </c>
      <c r="K170" s="152">
        <v>227.5</v>
      </c>
      <c r="L170" s="183">
        <v>0.25418994413407803</v>
      </c>
      <c r="M170" s="179" t="s">
        <v>534</v>
      </c>
      <c r="N170" s="184">
        <v>43117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105</v>
      </c>
      <c r="B171" s="177">
        <v>43020</v>
      </c>
      <c r="C171" s="177"/>
      <c r="D171" s="178" t="s">
        <v>332</v>
      </c>
      <c r="E171" s="179" t="s">
        <v>564</v>
      </c>
      <c r="F171" s="180">
        <v>525</v>
      </c>
      <c r="G171" s="179"/>
      <c r="H171" s="179">
        <v>629</v>
      </c>
      <c r="I171" s="181">
        <v>629</v>
      </c>
      <c r="J171" s="182" t="s">
        <v>622</v>
      </c>
      <c r="K171" s="152">
        <v>104</v>
      </c>
      <c r="L171" s="183">
        <v>0.19809523809523799</v>
      </c>
      <c r="M171" s="179" t="s">
        <v>534</v>
      </c>
      <c r="N171" s="184">
        <v>43119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106</v>
      </c>
      <c r="B172" s="177">
        <v>43046</v>
      </c>
      <c r="C172" s="177"/>
      <c r="D172" s="178" t="s">
        <v>369</v>
      </c>
      <c r="E172" s="179" t="s">
        <v>564</v>
      </c>
      <c r="F172" s="180">
        <v>740</v>
      </c>
      <c r="G172" s="179"/>
      <c r="H172" s="179">
        <v>892.5</v>
      </c>
      <c r="I172" s="181">
        <v>900</v>
      </c>
      <c r="J172" s="182" t="s">
        <v>702</v>
      </c>
      <c r="K172" s="152">
        <f>H172-F172</f>
        <v>152.5</v>
      </c>
      <c r="L172" s="183">
        <f>K172/F172</f>
        <v>0.20608108108108109</v>
      </c>
      <c r="M172" s="179" t="s">
        <v>534</v>
      </c>
      <c r="N172" s="184">
        <v>43052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107</v>
      </c>
      <c r="B173" s="146">
        <v>43073</v>
      </c>
      <c r="C173" s="146"/>
      <c r="D173" s="147" t="s">
        <v>703</v>
      </c>
      <c r="E173" s="148" t="s">
        <v>564</v>
      </c>
      <c r="F173" s="149">
        <v>118.5</v>
      </c>
      <c r="G173" s="148"/>
      <c r="H173" s="148">
        <v>143.5</v>
      </c>
      <c r="I173" s="150">
        <v>145</v>
      </c>
      <c r="J173" s="151" t="s">
        <v>555</v>
      </c>
      <c r="K173" s="152">
        <f>H173-F173</f>
        <v>25</v>
      </c>
      <c r="L173" s="153">
        <f>K173/F173</f>
        <v>0.2109704641350211</v>
      </c>
      <c r="M173" s="148" t="s">
        <v>534</v>
      </c>
      <c r="N173" s="154">
        <v>43097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108</v>
      </c>
      <c r="B174" s="156">
        <v>43090</v>
      </c>
      <c r="C174" s="156"/>
      <c r="D174" s="157" t="s">
        <v>404</v>
      </c>
      <c r="E174" s="158" t="s">
        <v>564</v>
      </c>
      <c r="F174" s="159">
        <v>715</v>
      </c>
      <c r="G174" s="159"/>
      <c r="H174" s="160">
        <v>500</v>
      </c>
      <c r="I174" s="160">
        <v>872</v>
      </c>
      <c r="J174" s="161" t="s">
        <v>704</v>
      </c>
      <c r="K174" s="162">
        <f>H174-F174</f>
        <v>-215</v>
      </c>
      <c r="L174" s="163">
        <f>K174/F174</f>
        <v>-0.30069930069930068</v>
      </c>
      <c r="M174" s="159" t="s">
        <v>546</v>
      </c>
      <c r="N174" s="156">
        <v>43670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109</v>
      </c>
      <c r="B175" s="146">
        <v>43098</v>
      </c>
      <c r="C175" s="146"/>
      <c r="D175" s="147" t="s">
        <v>548</v>
      </c>
      <c r="E175" s="148" t="s">
        <v>564</v>
      </c>
      <c r="F175" s="149">
        <v>435</v>
      </c>
      <c r="G175" s="148"/>
      <c r="H175" s="148">
        <v>542.5</v>
      </c>
      <c r="I175" s="150">
        <v>539</v>
      </c>
      <c r="J175" s="151" t="s">
        <v>622</v>
      </c>
      <c r="K175" s="152">
        <v>107.5</v>
      </c>
      <c r="L175" s="153">
        <v>0.247126436781609</v>
      </c>
      <c r="M175" s="148" t="s">
        <v>534</v>
      </c>
      <c r="N175" s="154">
        <v>43206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110</v>
      </c>
      <c r="B176" s="146">
        <v>43098</v>
      </c>
      <c r="C176" s="146"/>
      <c r="D176" s="147" t="s">
        <v>506</v>
      </c>
      <c r="E176" s="148" t="s">
        <v>564</v>
      </c>
      <c r="F176" s="149">
        <v>885</v>
      </c>
      <c r="G176" s="148"/>
      <c r="H176" s="148">
        <v>1090</v>
      </c>
      <c r="I176" s="150">
        <v>1084</v>
      </c>
      <c r="J176" s="151" t="s">
        <v>622</v>
      </c>
      <c r="K176" s="152">
        <v>205</v>
      </c>
      <c r="L176" s="153">
        <v>0.23163841807909599</v>
      </c>
      <c r="M176" s="148" t="s">
        <v>534</v>
      </c>
      <c r="N176" s="154">
        <v>43213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111</v>
      </c>
      <c r="B177" s="186">
        <v>43192</v>
      </c>
      <c r="C177" s="186"/>
      <c r="D177" s="164" t="s">
        <v>705</v>
      </c>
      <c r="E177" s="159" t="s">
        <v>564</v>
      </c>
      <c r="F177" s="187">
        <v>478.5</v>
      </c>
      <c r="G177" s="159"/>
      <c r="H177" s="159">
        <v>442</v>
      </c>
      <c r="I177" s="160">
        <v>613</v>
      </c>
      <c r="J177" s="161" t="s">
        <v>706</v>
      </c>
      <c r="K177" s="162">
        <f>H177-F177</f>
        <v>-36.5</v>
      </c>
      <c r="L177" s="163">
        <f>K177/F177</f>
        <v>-7.6280041797283177E-2</v>
      </c>
      <c r="M177" s="159" t="s">
        <v>546</v>
      </c>
      <c r="N177" s="156">
        <v>43762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112</v>
      </c>
      <c r="B178" s="156">
        <v>43194</v>
      </c>
      <c r="C178" s="156"/>
      <c r="D178" s="157" t="s">
        <v>707</v>
      </c>
      <c r="E178" s="158" t="s">
        <v>564</v>
      </c>
      <c r="F178" s="159">
        <f>141.5-7.3</f>
        <v>134.19999999999999</v>
      </c>
      <c r="G178" s="159"/>
      <c r="H178" s="160">
        <v>77</v>
      </c>
      <c r="I178" s="160">
        <v>180</v>
      </c>
      <c r="J178" s="161" t="s">
        <v>708</v>
      </c>
      <c r="K178" s="162">
        <f>H178-F178</f>
        <v>-57.199999999999989</v>
      </c>
      <c r="L178" s="163">
        <f>K178/F178</f>
        <v>-0.42622950819672129</v>
      </c>
      <c r="M178" s="159" t="s">
        <v>546</v>
      </c>
      <c r="N178" s="156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113</v>
      </c>
      <c r="B179" s="156">
        <v>43209</v>
      </c>
      <c r="C179" s="156"/>
      <c r="D179" s="157" t="s">
        <v>709</v>
      </c>
      <c r="E179" s="158" t="s">
        <v>564</v>
      </c>
      <c r="F179" s="159">
        <v>430</v>
      </c>
      <c r="G179" s="159"/>
      <c r="H179" s="160">
        <v>220</v>
      </c>
      <c r="I179" s="160">
        <v>537</v>
      </c>
      <c r="J179" s="161" t="s">
        <v>710</v>
      </c>
      <c r="K179" s="162">
        <f>H179-F179</f>
        <v>-210</v>
      </c>
      <c r="L179" s="163">
        <f>K179/F179</f>
        <v>-0.48837209302325579</v>
      </c>
      <c r="M179" s="159" t="s">
        <v>546</v>
      </c>
      <c r="N179" s="156">
        <v>43252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114</v>
      </c>
      <c r="B180" s="177">
        <v>43220</v>
      </c>
      <c r="C180" s="177"/>
      <c r="D180" s="178" t="s">
        <v>370</v>
      </c>
      <c r="E180" s="179" t="s">
        <v>564</v>
      </c>
      <c r="F180" s="179">
        <v>153.5</v>
      </c>
      <c r="G180" s="179"/>
      <c r="H180" s="179">
        <v>196</v>
      </c>
      <c r="I180" s="181">
        <v>196</v>
      </c>
      <c r="J180" s="151" t="s">
        <v>711</v>
      </c>
      <c r="K180" s="152">
        <f>H180-F180</f>
        <v>42.5</v>
      </c>
      <c r="L180" s="153">
        <f>K180/F180</f>
        <v>0.27687296416938112</v>
      </c>
      <c r="M180" s="148" t="s">
        <v>534</v>
      </c>
      <c r="N180" s="154">
        <v>43605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115</v>
      </c>
      <c r="B181" s="156">
        <v>43306</v>
      </c>
      <c r="C181" s="156"/>
      <c r="D181" s="157" t="s">
        <v>681</v>
      </c>
      <c r="E181" s="158" t="s">
        <v>564</v>
      </c>
      <c r="F181" s="159">
        <v>27.5</v>
      </c>
      <c r="G181" s="159"/>
      <c r="H181" s="160">
        <v>13.1</v>
      </c>
      <c r="I181" s="160">
        <v>60</v>
      </c>
      <c r="J181" s="161" t="s">
        <v>712</v>
      </c>
      <c r="K181" s="162">
        <v>-14.4</v>
      </c>
      <c r="L181" s="163">
        <v>-0.52363636363636401</v>
      </c>
      <c r="M181" s="159" t="s">
        <v>546</v>
      </c>
      <c r="N181" s="156">
        <v>43138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116</v>
      </c>
      <c r="B182" s="186">
        <v>43318</v>
      </c>
      <c r="C182" s="186"/>
      <c r="D182" s="164" t="s">
        <v>713</v>
      </c>
      <c r="E182" s="159" t="s">
        <v>564</v>
      </c>
      <c r="F182" s="159">
        <v>148.5</v>
      </c>
      <c r="G182" s="159"/>
      <c r="H182" s="159">
        <v>102</v>
      </c>
      <c r="I182" s="160">
        <v>182</v>
      </c>
      <c r="J182" s="161" t="s">
        <v>714</v>
      </c>
      <c r="K182" s="162">
        <f>H182-F182</f>
        <v>-46.5</v>
      </c>
      <c r="L182" s="163">
        <f>K182/F182</f>
        <v>-0.31313131313131315</v>
      </c>
      <c r="M182" s="159" t="s">
        <v>546</v>
      </c>
      <c r="N182" s="156">
        <v>43661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117</v>
      </c>
      <c r="B183" s="146">
        <v>43335</v>
      </c>
      <c r="C183" s="146"/>
      <c r="D183" s="147" t="s">
        <v>715</v>
      </c>
      <c r="E183" s="148" t="s">
        <v>564</v>
      </c>
      <c r="F183" s="179">
        <v>285</v>
      </c>
      <c r="G183" s="148"/>
      <c r="H183" s="148">
        <v>355</v>
      </c>
      <c r="I183" s="150">
        <v>364</v>
      </c>
      <c r="J183" s="151" t="s">
        <v>716</v>
      </c>
      <c r="K183" s="152">
        <v>70</v>
      </c>
      <c r="L183" s="153">
        <v>0.24561403508771901</v>
      </c>
      <c r="M183" s="148" t="s">
        <v>534</v>
      </c>
      <c r="N183" s="154">
        <v>43455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118</v>
      </c>
      <c r="B184" s="146">
        <v>43341</v>
      </c>
      <c r="C184" s="146"/>
      <c r="D184" s="147" t="s">
        <v>358</v>
      </c>
      <c r="E184" s="148" t="s">
        <v>564</v>
      </c>
      <c r="F184" s="179">
        <v>525</v>
      </c>
      <c r="G184" s="148"/>
      <c r="H184" s="148">
        <v>585</v>
      </c>
      <c r="I184" s="150">
        <v>635</v>
      </c>
      <c r="J184" s="151" t="s">
        <v>717</v>
      </c>
      <c r="K184" s="152">
        <f t="shared" ref="K184:K215" si="26">H184-F184</f>
        <v>60</v>
      </c>
      <c r="L184" s="153">
        <f t="shared" ref="L184:L215" si="27">K184/F184</f>
        <v>0.11428571428571428</v>
      </c>
      <c r="M184" s="148" t="s">
        <v>534</v>
      </c>
      <c r="N184" s="154">
        <v>43662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119</v>
      </c>
      <c r="B185" s="146">
        <v>43395</v>
      </c>
      <c r="C185" s="146"/>
      <c r="D185" s="147" t="s">
        <v>346</v>
      </c>
      <c r="E185" s="148" t="s">
        <v>564</v>
      </c>
      <c r="F185" s="179">
        <v>475</v>
      </c>
      <c r="G185" s="148"/>
      <c r="H185" s="148">
        <v>574</v>
      </c>
      <c r="I185" s="150">
        <v>570</v>
      </c>
      <c r="J185" s="151" t="s">
        <v>622</v>
      </c>
      <c r="K185" s="152">
        <f t="shared" si="26"/>
        <v>99</v>
      </c>
      <c r="L185" s="153">
        <f t="shared" si="27"/>
        <v>0.20842105263157895</v>
      </c>
      <c r="M185" s="148" t="s">
        <v>534</v>
      </c>
      <c r="N185" s="154">
        <v>43403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120</v>
      </c>
      <c r="B186" s="177">
        <v>43397</v>
      </c>
      <c r="C186" s="177"/>
      <c r="D186" s="178" t="s">
        <v>365</v>
      </c>
      <c r="E186" s="179" t="s">
        <v>564</v>
      </c>
      <c r="F186" s="179">
        <v>707.5</v>
      </c>
      <c r="G186" s="179"/>
      <c r="H186" s="179">
        <v>872</v>
      </c>
      <c r="I186" s="181">
        <v>872</v>
      </c>
      <c r="J186" s="182" t="s">
        <v>622</v>
      </c>
      <c r="K186" s="152">
        <f t="shared" si="26"/>
        <v>164.5</v>
      </c>
      <c r="L186" s="183">
        <f t="shared" si="27"/>
        <v>0.23250883392226149</v>
      </c>
      <c r="M186" s="179" t="s">
        <v>534</v>
      </c>
      <c r="N186" s="184">
        <v>43482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121</v>
      </c>
      <c r="B187" s="177">
        <v>43398</v>
      </c>
      <c r="C187" s="177"/>
      <c r="D187" s="178" t="s">
        <v>718</v>
      </c>
      <c r="E187" s="179" t="s">
        <v>564</v>
      </c>
      <c r="F187" s="179">
        <v>162</v>
      </c>
      <c r="G187" s="179"/>
      <c r="H187" s="179">
        <v>204</v>
      </c>
      <c r="I187" s="181">
        <v>209</v>
      </c>
      <c r="J187" s="182" t="s">
        <v>719</v>
      </c>
      <c r="K187" s="152">
        <f t="shared" si="26"/>
        <v>42</v>
      </c>
      <c r="L187" s="183">
        <f t="shared" si="27"/>
        <v>0.25925925925925924</v>
      </c>
      <c r="M187" s="179" t="s">
        <v>534</v>
      </c>
      <c r="N187" s="184">
        <v>43539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122</v>
      </c>
      <c r="B188" s="177">
        <v>43399</v>
      </c>
      <c r="C188" s="177"/>
      <c r="D188" s="178" t="s">
        <v>444</v>
      </c>
      <c r="E188" s="179" t="s">
        <v>564</v>
      </c>
      <c r="F188" s="179">
        <v>240</v>
      </c>
      <c r="G188" s="179"/>
      <c r="H188" s="179">
        <v>297</v>
      </c>
      <c r="I188" s="181">
        <v>297</v>
      </c>
      <c r="J188" s="182" t="s">
        <v>622</v>
      </c>
      <c r="K188" s="188">
        <f t="shared" si="26"/>
        <v>57</v>
      </c>
      <c r="L188" s="183">
        <f t="shared" si="27"/>
        <v>0.23749999999999999</v>
      </c>
      <c r="M188" s="179" t="s">
        <v>534</v>
      </c>
      <c r="N188" s="184">
        <v>43417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123</v>
      </c>
      <c r="B189" s="146">
        <v>43439</v>
      </c>
      <c r="C189" s="146"/>
      <c r="D189" s="147" t="s">
        <v>720</v>
      </c>
      <c r="E189" s="148" t="s">
        <v>564</v>
      </c>
      <c r="F189" s="148">
        <v>202.5</v>
      </c>
      <c r="G189" s="148"/>
      <c r="H189" s="148">
        <v>255</v>
      </c>
      <c r="I189" s="150">
        <v>252</v>
      </c>
      <c r="J189" s="151" t="s">
        <v>622</v>
      </c>
      <c r="K189" s="152">
        <f t="shared" si="26"/>
        <v>52.5</v>
      </c>
      <c r="L189" s="153">
        <f t="shared" si="27"/>
        <v>0.25925925925925924</v>
      </c>
      <c r="M189" s="148" t="s">
        <v>534</v>
      </c>
      <c r="N189" s="154">
        <v>43542</v>
      </c>
      <c r="O189" s="1"/>
      <c r="P189" s="1"/>
      <c r="Q189" s="1"/>
      <c r="R189" s="6" t="s">
        <v>721</v>
      </c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124</v>
      </c>
      <c r="B190" s="177">
        <v>43465</v>
      </c>
      <c r="C190" s="146"/>
      <c r="D190" s="178" t="s">
        <v>391</v>
      </c>
      <c r="E190" s="179" t="s">
        <v>564</v>
      </c>
      <c r="F190" s="179">
        <v>710</v>
      </c>
      <c r="G190" s="179"/>
      <c r="H190" s="179">
        <v>866</v>
      </c>
      <c r="I190" s="181">
        <v>866</v>
      </c>
      <c r="J190" s="182" t="s">
        <v>622</v>
      </c>
      <c r="K190" s="152">
        <f t="shared" si="26"/>
        <v>156</v>
      </c>
      <c r="L190" s="153">
        <f t="shared" si="27"/>
        <v>0.21971830985915494</v>
      </c>
      <c r="M190" s="148" t="s">
        <v>534</v>
      </c>
      <c r="N190" s="154">
        <v>43553</v>
      </c>
      <c r="O190" s="1"/>
      <c r="P190" s="1"/>
      <c r="Q190" s="1"/>
      <c r="R190" s="6" t="s">
        <v>721</v>
      </c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125</v>
      </c>
      <c r="B191" s="177">
        <v>43522</v>
      </c>
      <c r="C191" s="177"/>
      <c r="D191" s="178" t="s">
        <v>151</v>
      </c>
      <c r="E191" s="179" t="s">
        <v>564</v>
      </c>
      <c r="F191" s="179">
        <v>337.25</v>
      </c>
      <c r="G191" s="179"/>
      <c r="H191" s="179">
        <v>398.5</v>
      </c>
      <c r="I191" s="181">
        <v>411</v>
      </c>
      <c r="J191" s="151" t="s">
        <v>722</v>
      </c>
      <c r="K191" s="152">
        <f t="shared" si="26"/>
        <v>61.25</v>
      </c>
      <c r="L191" s="153">
        <f t="shared" si="27"/>
        <v>0.1816160118606375</v>
      </c>
      <c r="M191" s="148" t="s">
        <v>534</v>
      </c>
      <c r="N191" s="154">
        <v>43760</v>
      </c>
      <c r="O191" s="1"/>
      <c r="P191" s="1"/>
      <c r="Q191" s="1"/>
      <c r="R191" s="6" t="s">
        <v>721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126</v>
      </c>
      <c r="B192" s="190">
        <v>43559</v>
      </c>
      <c r="C192" s="190"/>
      <c r="D192" s="191" t="s">
        <v>723</v>
      </c>
      <c r="E192" s="192" t="s">
        <v>564</v>
      </c>
      <c r="F192" s="192">
        <v>130</v>
      </c>
      <c r="G192" s="192"/>
      <c r="H192" s="192">
        <v>65</v>
      </c>
      <c r="I192" s="193">
        <v>158</v>
      </c>
      <c r="J192" s="161" t="s">
        <v>724</v>
      </c>
      <c r="K192" s="162">
        <f t="shared" si="26"/>
        <v>-65</v>
      </c>
      <c r="L192" s="163">
        <f t="shared" si="27"/>
        <v>-0.5</v>
      </c>
      <c r="M192" s="159" t="s">
        <v>546</v>
      </c>
      <c r="N192" s="156">
        <v>43726</v>
      </c>
      <c r="O192" s="1"/>
      <c r="P192" s="1"/>
      <c r="Q192" s="1"/>
      <c r="R192" s="6" t="s">
        <v>725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127</v>
      </c>
      <c r="B193" s="177">
        <v>43017</v>
      </c>
      <c r="C193" s="177"/>
      <c r="D193" s="178" t="s">
        <v>181</v>
      </c>
      <c r="E193" s="179" t="s">
        <v>564</v>
      </c>
      <c r="F193" s="179">
        <v>141.5</v>
      </c>
      <c r="G193" s="179"/>
      <c r="H193" s="179">
        <v>183.5</v>
      </c>
      <c r="I193" s="181">
        <v>210</v>
      </c>
      <c r="J193" s="151" t="s">
        <v>719</v>
      </c>
      <c r="K193" s="152">
        <f t="shared" si="26"/>
        <v>42</v>
      </c>
      <c r="L193" s="153">
        <f t="shared" si="27"/>
        <v>0.29681978798586572</v>
      </c>
      <c r="M193" s="148" t="s">
        <v>534</v>
      </c>
      <c r="N193" s="154">
        <v>43042</v>
      </c>
      <c r="O193" s="1"/>
      <c r="P193" s="1"/>
      <c r="Q193" s="1"/>
      <c r="R193" s="6" t="s">
        <v>725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128</v>
      </c>
      <c r="B194" s="190">
        <v>43074</v>
      </c>
      <c r="C194" s="190"/>
      <c r="D194" s="191" t="s">
        <v>726</v>
      </c>
      <c r="E194" s="192" t="s">
        <v>564</v>
      </c>
      <c r="F194" s="187">
        <v>172</v>
      </c>
      <c r="G194" s="192"/>
      <c r="H194" s="192">
        <v>155.25</v>
      </c>
      <c r="I194" s="193">
        <v>230</v>
      </c>
      <c r="J194" s="161" t="s">
        <v>727</v>
      </c>
      <c r="K194" s="162">
        <f t="shared" si="26"/>
        <v>-16.75</v>
      </c>
      <c r="L194" s="163">
        <f t="shared" si="27"/>
        <v>-9.7383720930232565E-2</v>
      </c>
      <c r="M194" s="159" t="s">
        <v>546</v>
      </c>
      <c r="N194" s="156">
        <v>43787</v>
      </c>
      <c r="O194" s="1"/>
      <c r="P194" s="1"/>
      <c r="Q194" s="1"/>
      <c r="R194" s="6" t="s">
        <v>725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129</v>
      </c>
      <c r="B195" s="177">
        <v>43398</v>
      </c>
      <c r="C195" s="177"/>
      <c r="D195" s="178" t="s">
        <v>107</v>
      </c>
      <c r="E195" s="179" t="s">
        <v>564</v>
      </c>
      <c r="F195" s="179">
        <v>698.5</v>
      </c>
      <c r="G195" s="179"/>
      <c r="H195" s="179">
        <v>890</v>
      </c>
      <c r="I195" s="181">
        <v>890</v>
      </c>
      <c r="J195" s="151" t="s">
        <v>787</v>
      </c>
      <c r="K195" s="152">
        <f t="shared" si="26"/>
        <v>191.5</v>
      </c>
      <c r="L195" s="153">
        <f t="shared" si="27"/>
        <v>0.27415891195418757</v>
      </c>
      <c r="M195" s="148" t="s">
        <v>534</v>
      </c>
      <c r="N195" s="154">
        <v>44328</v>
      </c>
      <c r="O195" s="1"/>
      <c r="P195" s="1"/>
      <c r="Q195" s="1"/>
      <c r="R195" s="6" t="s">
        <v>721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130</v>
      </c>
      <c r="B196" s="177">
        <v>42877</v>
      </c>
      <c r="C196" s="177"/>
      <c r="D196" s="178" t="s">
        <v>357</v>
      </c>
      <c r="E196" s="179" t="s">
        <v>564</v>
      </c>
      <c r="F196" s="179">
        <v>127.6</v>
      </c>
      <c r="G196" s="179"/>
      <c r="H196" s="179">
        <v>138</v>
      </c>
      <c r="I196" s="181">
        <v>190</v>
      </c>
      <c r="J196" s="151" t="s">
        <v>728</v>
      </c>
      <c r="K196" s="152">
        <f t="shared" si="26"/>
        <v>10.400000000000006</v>
      </c>
      <c r="L196" s="153">
        <f t="shared" si="27"/>
        <v>8.1504702194357417E-2</v>
      </c>
      <c r="M196" s="148" t="s">
        <v>534</v>
      </c>
      <c r="N196" s="154">
        <v>43774</v>
      </c>
      <c r="O196" s="1"/>
      <c r="P196" s="1"/>
      <c r="Q196" s="1"/>
      <c r="R196" s="6" t="s">
        <v>725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131</v>
      </c>
      <c r="B197" s="177">
        <v>43158</v>
      </c>
      <c r="C197" s="177"/>
      <c r="D197" s="178" t="s">
        <v>729</v>
      </c>
      <c r="E197" s="179" t="s">
        <v>564</v>
      </c>
      <c r="F197" s="179">
        <v>317</v>
      </c>
      <c r="G197" s="179"/>
      <c r="H197" s="179">
        <v>382.5</v>
      </c>
      <c r="I197" s="181">
        <v>398</v>
      </c>
      <c r="J197" s="151" t="s">
        <v>730</v>
      </c>
      <c r="K197" s="152">
        <f t="shared" si="26"/>
        <v>65.5</v>
      </c>
      <c r="L197" s="153">
        <f t="shared" si="27"/>
        <v>0.20662460567823343</v>
      </c>
      <c r="M197" s="148" t="s">
        <v>534</v>
      </c>
      <c r="N197" s="154">
        <v>44238</v>
      </c>
      <c r="O197" s="1"/>
      <c r="P197" s="1"/>
      <c r="Q197" s="1"/>
      <c r="R197" s="6" t="s">
        <v>725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132</v>
      </c>
      <c r="B198" s="190">
        <v>43164</v>
      </c>
      <c r="C198" s="190"/>
      <c r="D198" s="191" t="s">
        <v>144</v>
      </c>
      <c r="E198" s="192" t="s">
        <v>564</v>
      </c>
      <c r="F198" s="187">
        <f>510-14.4</f>
        <v>495.6</v>
      </c>
      <c r="G198" s="192"/>
      <c r="H198" s="192">
        <v>350</v>
      </c>
      <c r="I198" s="193">
        <v>672</v>
      </c>
      <c r="J198" s="161" t="s">
        <v>731</v>
      </c>
      <c r="K198" s="162">
        <f t="shared" si="26"/>
        <v>-145.60000000000002</v>
      </c>
      <c r="L198" s="163">
        <f t="shared" si="27"/>
        <v>-0.29378531073446329</v>
      </c>
      <c r="M198" s="159" t="s">
        <v>546</v>
      </c>
      <c r="N198" s="156">
        <v>43887</v>
      </c>
      <c r="O198" s="1"/>
      <c r="P198" s="1"/>
      <c r="Q198" s="1"/>
      <c r="R198" s="6" t="s">
        <v>721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133</v>
      </c>
      <c r="B199" s="190">
        <v>43237</v>
      </c>
      <c r="C199" s="190"/>
      <c r="D199" s="191" t="s">
        <v>436</v>
      </c>
      <c r="E199" s="192" t="s">
        <v>564</v>
      </c>
      <c r="F199" s="187">
        <v>230.3</v>
      </c>
      <c r="G199" s="192"/>
      <c r="H199" s="192">
        <v>102.5</v>
      </c>
      <c r="I199" s="193">
        <v>348</v>
      </c>
      <c r="J199" s="161" t="s">
        <v>732</v>
      </c>
      <c r="K199" s="162">
        <f t="shared" si="26"/>
        <v>-127.80000000000001</v>
      </c>
      <c r="L199" s="163">
        <f t="shared" si="27"/>
        <v>-0.55492835432045162</v>
      </c>
      <c r="M199" s="159" t="s">
        <v>546</v>
      </c>
      <c r="N199" s="156">
        <v>43896</v>
      </c>
      <c r="O199" s="1"/>
      <c r="P199" s="1"/>
      <c r="Q199" s="1"/>
      <c r="R199" s="6" t="s">
        <v>721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134</v>
      </c>
      <c r="B200" s="177">
        <v>43258</v>
      </c>
      <c r="C200" s="177"/>
      <c r="D200" s="178" t="s">
        <v>408</v>
      </c>
      <c r="E200" s="179" t="s">
        <v>564</v>
      </c>
      <c r="F200" s="179">
        <f>342.5-5.1</f>
        <v>337.4</v>
      </c>
      <c r="G200" s="179"/>
      <c r="H200" s="179">
        <v>412.5</v>
      </c>
      <c r="I200" s="181">
        <v>439</v>
      </c>
      <c r="J200" s="151" t="s">
        <v>733</v>
      </c>
      <c r="K200" s="152">
        <f t="shared" si="26"/>
        <v>75.100000000000023</v>
      </c>
      <c r="L200" s="153">
        <f t="shared" si="27"/>
        <v>0.22258446947243635</v>
      </c>
      <c r="M200" s="148" t="s">
        <v>534</v>
      </c>
      <c r="N200" s="154">
        <v>44230</v>
      </c>
      <c r="O200" s="1"/>
      <c r="P200" s="1"/>
      <c r="Q200" s="1"/>
      <c r="R200" s="6" t="s">
        <v>725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0">
        <v>135</v>
      </c>
      <c r="B201" s="169">
        <v>43285</v>
      </c>
      <c r="C201" s="169"/>
      <c r="D201" s="170" t="s">
        <v>55</v>
      </c>
      <c r="E201" s="171" t="s">
        <v>564</v>
      </c>
      <c r="F201" s="171">
        <f>127.5-5.53</f>
        <v>121.97</v>
      </c>
      <c r="G201" s="172"/>
      <c r="H201" s="172">
        <v>122.5</v>
      </c>
      <c r="I201" s="172">
        <v>170</v>
      </c>
      <c r="J201" s="173" t="s">
        <v>760</v>
      </c>
      <c r="K201" s="174">
        <f t="shared" si="26"/>
        <v>0.53000000000000114</v>
      </c>
      <c r="L201" s="175">
        <f t="shared" si="27"/>
        <v>4.3453308190538747E-3</v>
      </c>
      <c r="M201" s="171" t="s">
        <v>655</v>
      </c>
      <c r="N201" s="169">
        <v>44431</v>
      </c>
      <c r="O201" s="1"/>
      <c r="P201" s="1"/>
      <c r="Q201" s="1"/>
      <c r="R201" s="6" t="s">
        <v>721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136</v>
      </c>
      <c r="B202" s="190">
        <v>43294</v>
      </c>
      <c r="C202" s="190"/>
      <c r="D202" s="191" t="s">
        <v>348</v>
      </c>
      <c r="E202" s="192" t="s">
        <v>564</v>
      </c>
      <c r="F202" s="187">
        <v>46.5</v>
      </c>
      <c r="G202" s="192"/>
      <c r="H202" s="192">
        <v>17</v>
      </c>
      <c r="I202" s="193">
        <v>59</v>
      </c>
      <c r="J202" s="161" t="s">
        <v>734</v>
      </c>
      <c r="K202" s="162">
        <f t="shared" si="26"/>
        <v>-29.5</v>
      </c>
      <c r="L202" s="163">
        <f t="shared" si="27"/>
        <v>-0.63440860215053763</v>
      </c>
      <c r="M202" s="159" t="s">
        <v>546</v>
      </c>
      <c r="N202" s="156">
        <v>43887</v>
      </c>
      <c r="O202" s="1"/>
      <c r="P202" s="1"/>
      <c r="Q202" s="1"/>
      <c r="R202" s="6" t="s">
        <v>721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137</v>
      </c>
      <c r="B203" s="177">
        <v>43396</v>
      </c>
      <c r="C203" s="177"/>
      <c r="D203" s="178" t="s">
        <v>393</v>
      </c>
      <c r="E203" s="179" t="s">
        <v>564</v>
      </c>
      <c r="F203" s="179">
        <v>156.5</v>
      </c>
      <c r="G203" s="179"/>
      <c r="H203" s="179">
        <v>207.5</v>
      </c>
      <c r="I203" s="181">
        <v>191</v>
      </c>
      <c r="J203" s="151" t="s">
        <v>622</v>
      </c>
      <c r="K203" s="152">
        <f t="shared" si="26"/>
        <v>51</v>
      </c>
      <c r="L203" s="153">
        <f t="shared" si="27"/>
        <v>0.32587859424920129</v>
      </c>
      <c r="M203" s="148" t="s">
        <v>534</v>
      </c>
      <c r="N203" s="154">
        <v>44369</v>
      </c>
      <c r="O203" s="1"/>
      <c r="P203" s="1"/>
      <c r="Q203" s="1"/>
      <c r="R203" s="6" t="s">
        <v>721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138</v>
      </c>
      <c r="B204" s="177">
        <v>43439</v>
      </c>
      <c r="C204" s="177"/>
      <c r="D204" s="178" t="s">
        <v>313</v>
      </c>
      <c r="E204" s="179" t="s">
        <v>564</v>
      </c>
      <c r="F204" s="179">
        <v>259.5</v>
      </c>
      <c r="G204" s="179"/>
      <c r="H204" s="179">
        <v>320</v>
      </c>
      <c r="I204" s="181">
        <v>320</v>
      </c>
      <c r="J204" s="151" t="s">
        <v>622</v>
      </c>
      <c r="K204" s="152">
        <f t="shared" si="26"/>
        <v>60.5</v>
      </c>
      <c r="L204" s="153">
        <f t="shared" si="27"/>
        <v>0.23314065510597304</v>
      </c>
      <c r="M204" s="148" t="s">
        <v>534</v>
      </c>
      <c r="N204" s="154">
        <v>44323</v>
      </c>
      <c r="O204" s="1"/>
      <c r="P204" s="1"/>
      <c r="Q204" s="1"/>
      <c r="R204" s="6" t="s">
        <v>721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139</v>
      </c>
      <c r="B205" s="190">
        <v>43439</v>
      </c>
      <c r="C205" s="190"/>
      <c r="D205" s="191" t="s">
        <v>735</v>
      </c>
      <c r="E205" s="192" t="s">
        <v>564</v>
      </c>
      <c r="F205" s="192">
        <v>715</v>
      </c>
      <c r="G205" s="192"/>
      <c r="H205" s="192">
        <v>445</v>
      </c>
      <c r="I205" s="193">
        <v>840</v>
      </c>
      <c r="J205" s="161" t="s">
        <v>736</v>
      </c>
      <c r="K205" s="162">
        <f t="shared" si="26"/>
        <v>-270</v>
      </c>
      <c r="L205" s="163">
        <f t="shared" si="27"/>
        <v>-0.3776223776223776</v>
      </c>
      <c r="M205" s="159" t="s">
        <v>546</v>
      </c>
      <c r="N205" s="156">
        <v>43800</v>
      </c>
      <c r="O205" s="1"/>
      <c r="P205" s="1"/>
      <c r="Q205" s="1"/>
      <c r="R205" s="6" t="s">
        <v>721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140</v>
      </c>
      <c r="B206" s="177">
        <v>43469</v>
      </c>
      <c r="C206" s="177"/>
      <c r="D206" s="178" t="s">
        <v>156</v>
      </c>
      <c r="E206" s="179" t="s">
        <v>564</v>
      </c>
      <c r="F206" s="179">
        <v>875</v>
      </c>
      <c r="G206" s="179"/>
      <c r="H206" s="179">
        <v>1165</v>
      </c>
      <c r="I206" s="181">
        <v>1185</v>
      </c>
      <c r="J206" s="151" t="s">
        <v>737</v>
      </c>
      <c r="K206" s="152">
        <f t="shared" si="26"/>
        <v>290</v>
      </c>
      <c r="L206" s="153">
        <f t="shared" si="27"/>
        <v>0.33142857142857141</v>
      </c>
      <c r="M206" s="148" t="s">
        <v>534</v>
      </c>
      <c r="N206" s="154">
        <v>43847</v>
      </c>
      <c r="O206" s="1"/>
      <c r="P206" s="1"/>
      <c r="Q206" s="1"/>
      <c r="R206" s="6" t="s">
        <v>721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141</v>
      </c>
      <c r="B207" s="177">
        <v>43559</v>
      </c>
      <c r="C207" s="177"/>
      <c r="D207" s="178" t="s">
        <v>329</v>
      </c>
      <c r="E207" s="179" t="s">
        <v>564</v>
      </c>
      <c r="F207" s="179">
        <f>387-14.63</f>
        <v>372.37</v>
      </c>
      <c r="G207" s="179"/>
      <c r="H207" s="179">
        <v>490</v>
      </c>
      <c r="I207" s="181">
        <v>490</v>
      </c>
      <c r="J207" s="151" t="s">
        <v>622</v>
      </c>
      <c r="K207" s="152">
        <f t="shared" si="26"/>
        <v>117.63</v>
      </c>
      <c r="L207" s="153">
        <f t="shared" si="27"/>
        <v>0.31589548030185027</v>
      </c>
      <c r="M207" s="148" t="s">
        <v>534</v>
      </c>
      <c r="N207" s="154">
        <v>43850</v>
      </c>
      <c r="O207" s="1"/>
      <c r="P207" s="1"/>
      <c r="Q207" s="1"/>
      <c r="R207" s="6" t="s">
        <v>721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142</v>
      </c>
      <c r="B208" s="190">
        <v>43578</v>
      </c>
      <c r="C208" s="190"/>
      <c r="D208" s="191" t="s">
        <v>738</v>
      </c>
      <c r="E208" s="192" t="s">
        <v>536</v>
      </c>
      <c r="F208" s="192">
        <v>220</v>
      </c>
      <c r="G208" s="192"/>
      <c r="H208" s="192">
        <v>127.5</v>
      </c>
      <c r="I208" s="193">
        <v>284</v>
      </c>
      <c r="J208" s="161" t="s">
        <v>739</v>
      </c>
      <c r="K208" s="162">
        <f t="shared" si="26"/>
        <v>-92.5</v>
      </c>
      <c r="L208" s="163">
        <f t="shared" si="27"/>
        <v>-0.42045454545454547</v>
      </c>
      <c r="M208" s="159" t="s">
        <v>546</v>
      </c>
      <c r="N208" s="156">
        <v>43896</v>
      </c>
      <c r="O208" s="1"/>
      <c r="P208" s="1"/>
      <c r="Q208" s="1"/>
      <c r="R208" s="6" t="s">
        <v>721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143</v>
      </c>
      <c r="B209" s="177">
        <v>43622</v>
      </c>
      <c r="C209" s="177"/>
      <c r="D209" s="178" t="s">
        <v>445</v>
      </c>
      <c r="E209" s="179" t="s">
        <v>536</v>
      </c>
      <c r="F209" s="179">
        <v>332.8</v>
      </c>
      <c r="G209" s="179"/>
      <c r="H209" s="179">
        <v>405</v>
      </c>
      <c r="I209" s="181">
        <v>419</v>
      </c>
      <c r="J209" s="151" t="s">
        <v>740</v>
      </c>
      <c r="K209" s="152">
        <f t="shared" si="26"/>
        <v>72.199999999999989</v>
      </c>
      <c r="L209" s="153">
        <f t="shared" si="27"/>
        <v>0.21694711538461534</v>
      </c>
      <c r="M209" s="148" t="s">
        <v>534</v>
      </c>
      <c r="N209" s="154">
        <v>43860</v>
      </c>
      <c r="O209" s="1"/>
      <c r="P209" s="1"/>
      <c r="Q209" s="1"/>
      <c r="R209" s="6" t="s">
        <v>725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0">
        <v>144</v>
      </c>
      <c r="B210" s="169">
        <v>43641</v>
      </c>
      <c r="C210" s="169"/>
      <c r="D210" s="170" t="s">
        <v>149</v>
      </c>
      <c r="E210" s="171" t="s">
        <v>564</v>
      </c>
      <c r="F210" s="171">
        <v>386</v>
      </c>
      <c r="G210" s="172"/>
      <c r="H210" s="172">
        <v>395</v>
      </c>
      <c r="I210" s="172">
        <v>452</v>
      </c>
      <c r="J210" s="173" t="s">
        <v>741</v>
      </c>
      <c r="K210" s="174">
        <f t="shared" si="26"/>
        <v>9</v>
      </c>
      <c r="L210" s="175">
        <f t="shared" si="27"/>
        <v>2.3316062176165803E-2</v>
      </c>
      <c r="M210" s="171" t="s">
        <v>655</v>
      </c>
      <c r="N210" s="169">
        <v>43868</v>
      </c>
      <c r="O210" s="1"/>
      <c r="P210" s="1"/>
      <c r="Q210" s="1"/>
      <c r="R210" s="6" t="s">
        <v>725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0">
        <v>145</v>
      </c>
      <c r="B211" s="169">
        <v>43707</v>
      </c>
      <c r="C211" s="169"/>
      <c r="D211" s="170" t="s">
        <v>130</v>
      </c>
      <c r="E211" s="171" t="s">
        <v>564</v>
      </c>
      <c r="F211" s="171">
        <v>137.5</v>
      </c>
      <c r="G211" s="172"/>
      <c r="H211" s="172">
        <v>138.5</v>
      </c>
      <c r="I211" s="172">
        <v>190</v>
      </c>
      <c r="J211" s="173" t="s">
        <v>759</v>
      </c>
      <c r="K211" s="174">
        <f t="shared" si="26"/>
        <v>1</v>
      </c>
      <c r="L211" s="175">
        <f t="shared" si="27"/>
        <v>7.2727272727272727E-3</v>
      </c>
      <c r="M211" s="171" t="s">
        <v>655</v>
      </c>
      <c r="N211" s="169">
        <v>44432</v>
      </c>
      <c r="O211" s="1"/>
      <c r="P211" s="1"/>
      <c r="Q211" s="1"/>
      <c r="R211" s="6" t="s">
        <v>721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146</v>
      </c>
      <c r="B212" s="177">
        <v>43731</v>
      </c>
      <c r="C212" s="177"/>
      <c r="D212" s="178" t="s">
        <v>401</v>
      </c>
      <c r="E212" s="179" t="s">
        <v>564</v>
      </c>
      <c r="F212" s="179">
        <v>235</v>
      </c>
      <c r="G212" s="179"/>
      <c r="H212" s="179">
        <v>295</v>
      </c>
      <c r="I212" s="181">
        <v>296</v>
      </c>
      <c r="J212" s="151" t="s">
        <v>742</v>
      </c>
      <c r="K212" s="152">
        <f t="shared" si="26"/>
        <v>60</v>
      </c>
      <c r="L212" s="153">
        <f t="shared" si="27"/>
        <v>0.25531914893617019</v>
      </c>
      <c r="M212" s="148" t="s">
        <v>534</v>
      </c>
      <c r="N212" s="154">
        <v>43844</v>
      </c>
      <c r="O212" s="1"/>
      <c r="P212" s="1"/>
      <c r="Q212" s="1"/>
      <c r="R212" s="6" t="s">
        <v>725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147</v>
      </c>
      <c r="B213" s="177">
        <v>43752</v>
      </c>
      <c r="C213" s="177"/>
      <c r="D213" s="178" t="s">
        <v>743</v>
      </c>
      <c r="E213" s="179" t="s">
        <v>564</v>
      </c>
      <c r="F213" s="179">
        <v>277.5</v>
      </c>
      <c r="G213" s="179"/>
      <c r="H213" s="179">
        <v>333</v>
      </c>
      <c r="I213" s="181">
        <v>333</v>
      </c>
      <c r="J213" s="151" t="s">
        <v>744</v>
      </c>
      <c r="K213" s="152">
        <f t="shared" si="26"/>
        <v>55.5</v>
      </c>
      <c r="L213" s="153">
        <f t="shared" si="27"/>
        <v>0.2</v>
      </c>
      <c r="M213" s="148" t="s">
        <v>534</v>
      </c>
      <c r="N213" s="154">
        <v>43846</v>
      </c>
      <c r="O213" s="1"/>
      <c r="P213" s="1"/>
      <c r="Q213" s="1"/>
      <c r="R213" s="6" t="s">
        <v>721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148</v>
      </c>
      <c r="B214" s="177">
        <v>43752</v>
      </c>
      <c r="C214" s="177"/>
      <c r="D214" s="178" t="s">
        <v>745</v>
      </c>
      <c r="E214" s="179" t="s">
        <v>564</v>
      </c>
      <c r="F214" s="179">
        <v>930</v>
      </c>
      <c r="G214" s="179"/>
      <c r="H214" s="179">
        <v>1165</v>
      </c>
      <c r="I214" s="181">
        <v>1200</v>
      </c>
      <c r="J214" s="151" t="s">
        <v>746</v>
      </c>
      <c r="K214" s="152">
        <f t="shared" si="26"/>
        <v>235</v>
      </c>
      <c r="L214" s="153">
        <f t="shared" si="27"/>
        <v>0.25268817204301075</v>
      </c>
      <c r="M214" s="148" t="s">
        <v>534</v>
      </c>
      <c r="N214" s="154">
        <v>43847</v>
      </c>
      <c r="O214" s="1"/>
      <c r="P214" s="1"/>
      <c r="Q214" s="1"/>
      <c r="R214" s="6" t="s">
        <v>725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149</v>
      </c>
      <c r="B215" s="177">
        <v>43753</v>
      </c>
      <c r="C215" s="177"/>
      <c r="D215" s="178" t="s">
        <v>747</v>
      </c>
      <c r="E215" s="179" t="s">
        <v>564</v>
      </c>
      <c r="F215" s="149">
        <v>111</v>
      </c>
      <c r="G215" s="179"/>
      <c r="H215" s="179">
        <v>141</v>
      </c>
      <c r="I215" s="181">
        <v>141</v>
      </c>
      <c r="J215" s="151" t="s">
        <v>549</v>
      </c>
      <c r="K215" s="152">
        <f t="shared" si="26"/>
        <v>30</v>
      </c>
      <c r="L215" s="153">
        <f t="shared" si="27"/>
        <v>0.27027027027027029</v>
      </c>
      <c r="M215" s="148" t="s">
        <v>534</v>
      </c>
      <c r="N215" s="154">
        <v>44328</v>
      </c>
      <c r="O215" s="1"/>
      <c r="P215" s="1"/>
      <c r="Q215" s="1"/>
      <c r="R215" s="6" t="s">
        <v>725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150</v>
      </c>
      <c r="B216" s="177">
        <v>43753</v>
      </c>
      <c r="C216" s="177"/>
      <c r="D216" s="178" t="s">
        <v>748</v>
      </c>
      <c r="E216" s="179" t="s">
        <v>564</v>
      </c>
      <c r="F216" s="149">
        <v>296</v>
      </c>
      <c r="G216" s="179"/>
      <c r="H216" s="179">
        <v>370</v>
      </c>
      <c r="I216" s="181">
        <v>370</v>
      </c>
      <c r="J216" s="151" t="s">
        <v>622</v>
      </c>
      <c r="K216" s="152">
        <f t="shared" ref="K216:K235" si="28">H216-F216</f>
        <v>74</v>
      </c>
      <c r="L216" s="153">
        <f t="shared" ref="L216:L235" si="29">K216/F216</f>
        <v>0.25</v>
      </c>
      <c r="M216" s="148" t="s">
        <v>534</v>
      </c>
      <c r="N216" s="154">
        <v>43853</v>
      </c>
      <c r="O216" s="1"/>
      <c r="P216" s="1"/>
      <c r="Q216" s="1"/>
      <c r="R216" s="6" t="s">
        <v>725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151</v>
      </c>
      <c r="B217" s="177">
        <v>43754</v>
      </c>
      <c r="C217" s="177"/>
      <c r="D217" s="178" t="s">
        <v>749</v>
      </c>
      <c r="E217" s="179" t="s">
        <v>564</v>
      </c>
      <c r="F217" s="149">
        <v>300</v>
      </c>
      <c r="G217" s="179"/>
      <c r="H217" s="179">
        <v>382.5</v>
      </c>
      <c r="I217" s="181">
        <v>344</v>
      </c>
      <c r="J217" s="151" t="s">
        <v>790</v>
      </c>
      <c r="K217" s="152">
        <f t="shared" si="28"/>
        <v>82.5</v>
      </c>
      <c r="L217" s="153">
        <f t="shared" si="29"/>
        <v>0.27500000000000002</v>
      </c>
      <c r="M217" s="148" t="s">
        <v>534</v>
      </c>
      <c r="N217" s="154">
        <v>44238</v>
      </c>
      <c r="O217" s="1"/>
      <c r="P217" s="1"/>
      <c r="Q217" s="1"/>
      <c r="R217" s="6" t="s">
        <v>725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152</v>
      </c>
      <c r="B218" s="177">
        <v>43832</v>
      </c>
      <c r="C218" s="177"/>
      <c r="D218" s="178" t="s">
        <v>750</v>
      </c>
      <c r="E218" s="179" t="s">
        <v>564</v>
      </c>
      <c r="F218" s="149">
        <v>495</v>
      </c>
      <c r="G218" s="179"/>
      <c r="H218" s="179">
        <v>595</v>
      </c>
      <c r="I218" s="181">
        <v>590</v>
      </c>
      <c r="J218" s="151" t="s">
        <v>789</v>
      </c>
      <c r="K218" s="152">
        <f t="shared" si="28"/>
        <v>100</v>
      </c>
      <c r="L218" s="153">
        <f t="shared" si="29"/>
        <v>0.20202020202020202</v>
      </c>
      <c r="M218" s="148" t="s">
        <v>534</v>
      </c>
      <c r="N218" s="154">
        <v>44589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153</v>
      </c>
      <c r="B219" s="177">
        <v>43966</v>
      </c>
      <c r="C219" s="177"/>
      <c r="D219" s="178" t="s">
        <v>71</v>
      </c>
      <c r="E219" s="179" t="s">
        <v>564</v>
      </c>
      <c r="F219" s="149">
        <v>67.5</v>
      </c>
      <c r="G219" s="179"/>
      <c r="H219" s="179">
        <v>86</v>
      </c>
      <c r="I219" s="181">
        <v>86</v>
      </c>
      <c r="J219" s="151" t="s">
        <v>751</v>
      </c>
      <c r="K219" s="152">
        <f t="shared" si="28"/>
        <v>18.5</v>
      </c>
      <c r="L219" s="153">
        <f t="shared" si="29"/>
        <v>0.27407407407407408</v>
      </c>
      <c r="M219" s="148" t="s">
        <v>534</v>
      </c>
      <c r="N219" s="154">
        <v>44008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154</v>
      </c>
      <c r="B220" s="177">
        <v>44035</v>
      </c>
      <c r="C220" s="177"/>
      <c r="D220" s="178" t="s">
        <v>444</v>
      </c>
      <c r="E220" s="179" t="s">
        <v>564</v>
      </c>
      <c r="F220" s="149">
        <v>231</v>
      </c>
      <c r="G220" s="179"/>
      <c r="H220" s="179">
        <v>281</v>
      </c>
      <c r="I220" s="181">
        <v>281</v>
      </c>
      <c r="J220" s="151" t="s">
        <v>622</v>
      </c>
      <c r="K220" s="152">
        <f t="shared" si="28"/>
        <v>50</v>
      </c>
      <c r="L220" s="153">
        <f t="shared" si="29"/>
        <v>0.21645021645021645</v>
      </c>
      <c r="M220" s="148" t="s">
        <v>534</v>
      </c>
      <c r="N220" s="154">
        <v>44358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155</v>
      </c>
      <c r="B221" s="177">
        <v>44092</v>
      </c>
      <c r="C221" s="177"/>
      <c r="D221" s="178" t="s">
        <v>385</v>
      </c>
      <c r="E221" s="179" t="s">
        <v>564</v>
      </c>
      <c r="F221" s="179">
        <v>206</v>
      </c>
      <c r="G221" s="179"/>
      <c r="H221" s="179">
        <v>248</v>
      </c>
      <c r="I221" s="181">
        <v>248</v>
      </c>
      <c r="J221" s="151" t="s">
        <v>622</v>
      </c>
      <c r="K221" s="152">
        <f t="shared" si="28"/>
        <v>42</v>
      </c>
      <c r="L221" s="153">
        <f t="shared" si="29"/>
        <v>0.20388349514563106</v>
      </c>
      <c r="M221" s="148" t="s">
        <v>534</v>
      </c>
      <c r="N221" s="154">
        <v>44214</v>
      </c>
      <c r="O221" s="1"/>
      <c r="P221" s="1"/>
      <c r="Q221" s="1"/>
      <c r="R221" s="6" t="s">
        <v>725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156</v>
      </c>
      <c r="B222" s="177">
        <v>44140</v>
      </c>
      <c r="C222" s="177"/>
      <c r="D222" s="178" t="s">
        <v>385</v>
      </c>
      <c r="E222" s="179" t="s">
        <v>564</v>
      </c>
      <c r="F222" s="179">
        <v>182.5</v>
      </c>
      <c r="G222" s="179"/>
      <c r="H222" s="179">
        <v>248</v>
      </c>
      <c r="I222" s="181">
        <v>248</v>
      </c>
      <c r="J222" s="151" t="s">
        <v>622</v>
      </c>
      <c r="K222" s="152">
        <f t="shared" si="28"/>
        <v>65.5</v>
      </c>
      <c r="L222" s="153">
        <f t="shared" si="29"/>
        <v>0.35890410958904112</v>
      </c>
      <c r="M222" s="148" t="s">
        <v>534</v>
      </c>
      <c r="N222" s="154">
        <v>44214</v>
      </c>
      <c r="O222" s="1"/>
      <c r="P222" s="1"/>
      <c r="Q222" s="1"/>
      <c r="R222" s="6" t="s">
        <v>725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157</v>
      </c>
      <c r="B223" s="177">
        <v>44140</v>
      </c>
      <c r="C223" s="177"/>
      <c r="D223" s="178" t="s">
        <v>313</v>
      </c>
      <c r="E223" s="179" t="s">
        <v>564</v>
      </c>
      <c r="F223" s="179">
        <v>247.5</v>
      </c>
      <c r="G223" s="179"/>
      <c r="H223" s="179">
        <v>320</v>
      </c>
      <c r="I223" s="181">
        <v>320</v>
      </c>
      <c r="J223" s="151" t="s">
        <v>622</v>
      </c>
      <c r="K223" s="152">
        <f t="shared" si="28"/>
        <v>72.5</v>
      </c>
      <c r="L223" s="153">
        <f t="shared" si="29"/>
        <v>0.29292929292929293</v>
      </c>
      <c r="M223" s="148" t="s">
        <v>534</v>
      </c>
      <c r="N223" s="154">
        <v>44323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158</v>
      </c>
      <c r="B224" s="177">
        <v>44140</v>
      </c>
      <c r="C224" s="177"/>
      <c r="D224" s="178" t="s">
        <v>266</v>
      </c>
      <c r="E224" s="179" t="s">
        <v>564</v>
      </c>
      <c r="F224" s="149">
        <v>925</v>
      </c>
      <c r="G224" s="179"/>
      <c r="H224" s="179">
        <v>1095</v>
      </c>
      <c r="I224" s="181">
        <v>1093</v>
      </c>
      <c r="J224" s="151" t="s">
        <v>752</v>
      </c>
      <c r="K224" s="152">
        <f t="shared" si="28"/>
        <v>170</v>
      </c>
      <c r="L224" s="153">
        <f t="shared" si="29"/>
        <v>0.18378378378378379</v>
      </c>
      <c r="M224" s="148" t="s">
        <v>534</v>
      </c>
      <c r="N224" s="154">
        <v>44201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159</v>
      </c>
      <c r="B225" s="177">
        <v>44140</v>
      </c>
      <c r="C225" s="177"/>
      <c r="D225" s="178" t="s">
        <v>329</v>
      </c>
      <c r="E225" s="179" t="s">
        <v>564</v>
      </c>
      <c r="F225" s="149">
        <v>332.5</v>
      </c>
      <c r="G225" s="179"/>
      <c r="H225" s="179">
        <v>393</v>
      </c>
      <c r="I225" s="181">
        <v>406</v>
      </c>
      <c r="J225" s="151" t="s">
        <v>753</v>
      </c>
      <c r="K225" s="152">
        <f t="shared" si="28"/>
        <v>60.5</v>
      </c>
      <c r="L225" s="153">
        <f t="shared" si="29"/>
        <v>0.18195488721804512</v>
      </c>
      <c r="M225" s="148" t="s">
        <v>534</v>
      </c>
      <c r="N225" s="154">
        <v>44256</v>
      </c>
      <c r="O225" s="1"/>
      <c r="P225" s="1"/>
      <c r="Q225" s="1"/>
      <c r="R225" s="6" t="s">
        <v>725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160</v>
      </c>
      <c r="B226" s="177">
        <v>44141</v>
      </c>
      <c r="C226" s="177"/>
      <c r="D226" s="178" t="s">
        <v>444</v>
      </c>
      <c r="E226" s="179" t="s">
        <v>564</v>
      </c>
      <c r="F226" s="149">
        <v>231</v>
      </c>
      <c r="G226" s="179"/>
      <c r="H226" s="179">
        <v>281</v>
      </c>
      <c r="I226" s="181">
        <v>281</v>
      </c>
      <c r="J226" s="151" t="s">
        <v>622</v>
      </c>
      <c r="K226" s="152">
        <f t="shared" si="28"/>
        <v>50</v>
      </c>
      <c r="L226" s="153">
        <f t="shared" si="29"/>
        <v>0.21645021645021645</v>
      </c>
      <c r="M226" s="148" t="s">
        <v>534</v>
      </c>
      <c r="N226" s="154">
        <v>44358</v>
      </c>
      <c r="O226" s="1"/>
      <c r="P226" s="1"/>
      <c r="Q226" s="1"/>
      <c r="R226" s="6" t="s">
        <v>725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161</v>
      </c>
      <c r="B227" s="177">
        <v>44187</v>
      </c>
      <c r="C227" s="177"/>
      <c r="D227" s="178" t="s">
        <v>420</v>
      </c>
      <c r="E227" s="179" t="s">
        <v>564</v>
      </c>
      <c r="F227" s="149">
        <v>190</v>
      </c>
      <c r="G227" s="179"/>
      <c r="H227" s="179">
        <v>239</v>
      </c>
      <c r="I227" s="181">
        <v>239</v>
      </c>
      <c r="J227" s="151" t="s">
        <v>838</v>
      </c>
      <c r="K227" s="152">
        <f t="shared" si="28"/>
        <v>49</v>
      </c>
      <c r="L227" s="153">
        <f t="shared" si="29"/>
        <v>0.25789473684210529</v>
      </c>
      <c r="M227" s="148" t="s">
        <v>534</v>
      </c>
      <c r="N227" s="154">
        <v>44844</v>
      </c>
      <c r="O227" s="1"/>
      <c r="P227" s="1"/>
      <c r="Q227" s="1"/>
      <c r="R227" s="6" t="s">
        <v>725</v>
      </c>
    </row>
    <row r="228" spans="1:26" ht="12.75" customHeight="1">
      <c r="A228" s="176">
        <v>162</v>
      </c>
      <c r="B228" s="177">
        <v>44258</v>
      </c>
      <c r="C228" s="177"/>
      <c r="D228" s="178" t="s">
        <v>750</v>
      </c>
      <c r="E228" s="179" t="s">
        <v>564</v>
      </c>
      <c r="F228" s="149">
        <v>495</v>
      </c>
      <c r="G228" s="179"/>
      <c r="H228" s="179">
        <v>595</v>
      </c>
      <c r="I228" s="181">
        <v>590</v>
      </c>
      <c r="J228" s="151" t="s">
        <v>789</v>
      </c>
      <c r="K228" s="152">
        <f t="shared" si="28"/>
        <v>100</v>
      </c>
      <c r="L228" s="153">
        <f t="shared" si="29"/>
        <v>0.20202020202020202</v>
      </c>
      <c r="M228" s="148" t="s">
        <v>534</v>
      </c>
      <c r="N228" s="154">
        <v>44589</v>
      </c>
      <c r="O228" s="1"/>
      <c r="P228" s="1"/>
      <c r="R228" s="6" t="s">
        <v>725</v>
      </c>
    </row>
    <row r="229" spans="1:26" ht="12.75" customHeight="1">
      <c r="A229" s="176">
        <v>163</v>
      </c>
      <c r="B229" s="177">
        <v>44274</v>
      </c>
      <c r="C229" s="177"/>
      <c r="D229" s="178" t="s">
        <v>329</v>
      </c>
      <c r="E229" s="179" t="s">
        <v>564</v>
      </c>
      <c r="F229" s="149">
        <v>355</v>
      </c>
      <c r="G229" s="179"/>
      <c r="H229" s="179">
        <v>422.5</v>
      </c>
      <c r="I229" s="181">
        <v>420</v>
      </c>
      <c r="J229" s="151" t="s">
        <v>754</v>
      </c>
      <c r="K229" s="152">
        <f t="shared" si="28"/>
        <v>67.5</v>
      </c>
      <c r="L229" s="153">
        <f t="shared" si="29"/>
        <v>0.19014084507042253</v>
      </c>
      <c r="M229" s="148" t="s">
        <v>534</v>
      </c>
      <c r="N229" s="154">
        <v>44361</v>
      </c>
      <c r="O229" s="1"/>
      <c r="R229" s="194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164</v>
      </c>
      <c r="B230" s="177">
        <v>44295</v>
      </c>
      <c r="C230" s="177"/>
      <c r="D230" s="178" t="s">
        <v>755</v>
      </c>
      <c r="E230" s="179" t="s">
        <v>564</v>
      </c>
      <c r="F230" s="149">
        <v>555</v>
      </c>
      <c r="G230" s="179"/>
      <c r="H230" s="179">
        <v>663</v>
      </c>
      <c r="I230" s="181">
        <v>663</v>
      </c>
      <c r="J230" s="151" t="s">
        <v>756</v>
      </c>
      <c r="K230" s="152">
        <f t="shared" si="28"/>
        <v>108</v>
      </c>
      <c r="L230" s="153">
        <f t="shared" si="29"/>
        <v>0.19459459459459461</v>
      </c>
      <c r="M230" s="148" t="s">
        <v>534</v>
      </c>
      <c r="N230" s="154">
        <v>44321</v>
      </c>
      <c r="O230" s="1"/>
      <c r="P230" s="1"/>
      <c r="Q230" s="1"/>
      <c r="R230" s="194" t="s">
        <v>725</v>
      </c>
    </row>
    <row r="231" spans="1:26" ht="12.75" customHeight="1">
      <c r="A231" s="176">
        <v>165</v>
      </c>
      <c r="B231" s="177">
        <v>44308</v>
      </c>
      <c r="C231" s="177"/>
      <c r="D231" s="178" t="s">
        <v>357</v>
      </c>
      <c r="E231" s="179" t="s">
        <v>564</v>
      </c>
      <c r="F231" s="149">
        <v>126.5</v>
      </c>
      <c r="G231" s="179"/>
      <c r="H231" s="179">
        <v>155</v>
      </c>
      <c r="I231" s="181">
        <v>155</v>
      </c>
      <c r="J231" s="151" t="s">
        <v>622</v>
      </c>
      <c r="K231" s="152">
        <f t="shared" si="28"/>
        <v>28.5</v>
      </c>
      <c r="L231" s="153">
        <f t="shared" si="29"/>
        <v>0.22529644268774704</v>
      </c>
      <c r="M231" s="148" t="s">
        <v>534</v>
      </c>
      <c r="N231" s="154">
        <v>44362</v>
      </c>
      <c r="O231" s="1"/>
      <c r="R231" s="194" t="s">
        <v>725</v>
      </c>
    </row>
    <row r="232" spans="1:26" ht="12.75" customHeight="1">
      <c r="A232" s="218">
        <v>166</v>
      </c>
      <c r="B232" s="219">
        <v>44368</v>
      </c>
      <c r="C232" s="219"/>
      <c r="D232" s="220" t="s">
        <v>374</v>
      </c>
      <c r="E232" s="221" t="s">
        <v>564</v>
      </c>
      <c r="F232" s="222">
        <v>287.5</v>
      </c>
      <c r="G232" s="221"/>
      <c r="H232" s="221">
        <v>245</v>
      </c>
      <c r="I232" s="223">
        <v>344</v>
      </c>
      <c r="J232" s="161" t="s">
        <v>785</v>
      </c>
      <c r="K232" s="162">
        <f t="shared" si="28"/>
        <v>-42.5</v>
      </c>
      <c r="L232" s="163">
        <f t="shared" si="29"/>
        <v>-0.14782608695652175</v>
      </c>
      <c r="M232" s="159" t="s">
        <v>546</v>
      </c>
      <c r="N232" s="156">
        <v>44508</v>
      </c>
      <c r="O232" s="1"/>
      <c r="R232" s="194" t="s">
        <v>725</v>
      </c>
    </row>
    <row r="233" spans="1:26" ht="12.75" customHeight="1">
      <c r="A233" s="176">
        <v>167</v>
      </c>
      <c r="B233" s="177">
        <v>44368</v>
      </c>
      <c r="C233" s="177"/>
      <c r="D233" s="178" t="s">
        <v>444</v>
      </c>
      <c r="E233" s="179" t="s">
        <v>564</v>
      </c>
      <c r="F233" s="149">
        <v>241</v>
      </c>
      <c r="G233" s="179"/>
      <c r="H233" s="179">
        <v>298</v>
      </c>
      <c r="I233" s="181">
        <v>320</v>
      </c>
      <c r="J233" s="151" t="s">
        <v>622</v>
      </c>
      <c r="K233" s="152">
        <f t="shared" si="28"/>
        <v>57</v>
      </c>
      <c r="L233" s="153">
        <f t="shared" si="29"/>
        <v>0.23651452282157676</v>
      </c>
      <c r="M233" s="148" t="s">
        <v>534</v>
      </c>
      <c r="N233" s="154">
        <v>44802</v>
      </c>
      <c r="O233" s="41"/>
      <c r="R233" s="194" t="s">
        <v>725</v>
      </c>
    </row>
    <row r="234" spans="1:26" ht="12.75" customHeight="1">
      <c r="A234" s="176">
        <v>168</v>
      </c>
      <c r="B234" s="177">
        <v>44406</v>
      </c>
      <c r="C234" s="177"/>
      <c r="D234" s="178" t="s">
        <v>357</v>
      </c>
      <c r="E234" s="179" t="s">
        <v>564</v>
      </c>
      <c r="F234" s="149">
        <v>162.5</v>
      </c>
      <c r="G234" s="179"/>
      <c r="H234" s="179">
        <v>200</v>
      </c>
      <c r="I234" s="181">
        <v>200</v>
      </c>
      <c r="J234" s="151" t="s">
        <v>622</v>
      </c>
      <c r="K234" s="152">
        <f t="shared" si="28"/>
        <v>37.5</v>
      </c>
      <c r="L234" s="153">
        <f t="shared" si="29"/>
        <v>0.23076923076923078</v>
      </c>
      <c r="M234" s="148" t="s">
        <v>534</v>
      </c>
      <c r="N234" s="154">
        <v>44802</v>
      </c>
      <c r="O234" s="1"/>
      <c r="R234" s="194" t="s">
        <v>725</v>
      </c>
    </row>
    <row r="235" spans="1:26" ht="12.75" customHeight="1">
      <c r="A235" s="176">
        <v>169</v>
      </c>
      <c r="B235" s="177">
        <v>44462</v>
      </c>
      <c r="C235" s="177"/>
      <c r="D235" s="178" t="s">
        <v>761</v>
      </c>
      <c r="E235" s="179" t="s">
        <v>564</v>
      </c>
      <c r="F235" s="149">
        <v>1235</v>
      </c>
      <c r="G235" s="179"/>
      <c r="H235" s="179">
        <v>1505</v>
      </c>
      <c r="I235" s="181">
        <v>1500</v>
      </c>
      <c r="J235" s="151" t="s">
        <v>622</v>
      </c>
      <c r="K235" s="152">
        <f t="shared" si="28"/>
        <v>270</v>
      </c>
      <c r="L235" s="153">
        <f t="shared" si="29"/>
        <v>0.21862348178137653</v>
      </c>
      <c r="M235" s="148" t="s">
        <v>534</v>
      </c>
      <c r="N235" s="154">
        <v>44564</v>
      </c>
      <c r="O235" s="1"/>
      <c r="R235" s="194" t="s">
        <v>725</v>
      </c>
    </row>
    <row r="236" spans="1:26" ht="12.75" customHeight="1">
      <c r="A236" s="205">
        <v>170</v>
      </c>
      <c r="B236" s="206">
        <v>44480</v>
      </c>
      <c r="C236" s="206"/>
      <c r="D236" s="207" t="s">
        <v>763</v>
      </c>
      <c r="E236" s="208" t="s">
        <v>564</v>
      </c>
      <c r="F236" s="54">
        <v>58.75</v>
      </c>
      <c r="G236" s="208"/>
      <c r="H236" s="282"/>
      <c r="I236" s="212"/>
      <c r="J236" s="283" t="s">
        <v>537</v>
      </c>
      <c r="K236" s="205"/>
      <c r="L236" s="206"/>
      <c r="M236" s="206"/>
      <c r="N236" s="207"/>
      <c r="O236" s="41"/>
      <c r="R236" s="194" t="s">
        <v>725</v>
      </c>
    </row>
    <row r="237" spans="1:26" ht="12.75" customHeight="1">
      <c r="A237" s="209">
        <v>171</v>
      </c>
      <c r="B237" s="210">
        <v>44481</v>
      </c>
      <c r="C237" s="210"/>
      <c r="D237" s="211" t="s">
        <v>255</v>
      </c>
      <c r="E237" s="212" t="s">
        <v>564</v>
      </c>
      <c r="F237" s="213" t="s">
        <v>765</v>
      </c>
      <c r="G237" s="212"/>
      <c r="H237" s="212"/>
      <c r="I237" s="212">
        <v>380</v>
      </c>
      <c r="J237" s="214" t="s">
        <v>537</v>
      </c>
      <c r="K237" s="209"/>
      <c r="L237" s="210"/>
      <c r="M237" s="210"/>
      <c r="N237" s="211"/>
      <c r="O237" s="41"/>
      <c r="R237" s="194" t="s">
        <v>725</v>
      </c>
    </row>
    <row r="238" spans="1:26" ht="12.75" customHeight="1">
      <c r="A238" s="176">
        <v>172</v>
      </c>
      <c r="B238" s="177">
        <v>44481</v>
      </c>
      <c r="C238" s="177"/>
      <c r="D238" s="178" t="s">
        <v>380</v>
      </c>
      <c r="E238" s="179" t="s">
        <v>564</v>
      </c>
      <c r="F238" s="149">
        <v>45.5</v>
      </c>
      <c r="G238" s="179"/>
      <c r="H238" s="179">
        <v>56.5</v>
      </c>
      <c r="I238" s="181">
        <v>56</v>
      </c>
      <c r="J238" s="151" t="s">
        <v>861</v>
      </c>
      <c r="K238" s="152">
        <f>H238-F238</f>
        <v>11</v>
      </c>
      <c r="L238" s="153">
        <f>K238/F238</f>
        <v>0.24175824175824176</v>
      </c>
      <c r="M238" s="148" t="s">
        <v>534</v>
      </c>
      <c r="N238" s="154">
        <v>44881</v>
      </c>
      <c r="O238" s="41"/>
      <c r="R238" s="194"/>
    </row>
    <row r="239" spans="1:26" ht="12.75" customHeight="1">
      <c r="A239" s="176">
        <v>173</v>
      </c>
      <c r="B239" s="177">
        <v>44551</v>
      </c>
      <c r="C239" s="177"/>
      <c r="D239" s="178" t="s">
        <v>118</v>
      </c>
      <c r="E239" s="179" t="s">
        <v>564</v>
      </c>
      <c r="F239" s="149">
        <v>2300</v>
      </c>
      <c r="G239" s="179"/>
      <c r="H239" s="179">
        <f>(2820+2200)/2</f>
        <v>2510</v>
      </c>
      <c r="I239" s="181">
        <v>3000</v>
      </c>
      <c r="J239" s="151" t="s">
        <v>797</v>
      </c>
      <c r="K239" s="152">
        <f>H239-F239</f>
        <v>210</v>
      </c>
      <c r="L239" s="153">
        <f>K239/F239</f>
        <v>9.1304347826086957E-2</v>
      </c>
      <c r="M239" s="148" t="s">
        <v>534</v>
      </c>
      <c r="N239" s="154">
        <v>44649</v>
      </c>
      <c r="O239" s="1"/>
      <c r="R239" s="194"/>
    </row>
    <row r="240" spans="1:26" ht="12.75" customHeight="1">
      <c r="A240" s="215">
        <v>174</v>
      </c>
      <c r="B240" s="210">
        <v>44606</v>
      </c>
      <c r="C240" s="215"/>
      <c r="D240" s="215" t="s">
        <v>399</v>
      </c>
      <c r="E240" s="212" t="s">
        <v>564</v>
      </c>
      <c r="F240" s="212" t="s">
        <v>792</v>
      </c>
      <c r="G240" s="212"/>
      <c r="H240" s="212"/>
      <c r="I240" s="212">
        <v>764</v>
      </c>
      <c r="J240" s="212" t="s">
        <v>537</v>
      </c>
      <c r="K240" s="212"/>
      <c r="L240" s="212"/>
      <c r="M240" s="212"/>
      <c r="N240" s="215"/>
      <c r="O240" s="41"/>
      <c r="R240" s="194"/>
    </row>
    <row r="241" spans="1:38" ht="12.75" customHeight="1">
      <c r="A241" s="176">
        <v>175</v>
      </c>
      <c r="B241" s="177">
        <v>44613</v>
      </c>
      <c r="C241" s="177"/>
      <c r="D241" s="178" t="s">
        <v>761</v>
      </c>
      <c r="E241" s="179" t="s">
        <v>564</v>
      </c>
      <c r="F241" s="149">
        <v>1255</v>
      </c>
      <c r="G241" s="179"/>
      <c r="H241" s="179">
        <v>1515</v>
      </c>
      <c r="I241" s="181">
        <v>1510</v>
      </c>
      <c r="J241" s="151" t="s">
        <v>622</v>
      </c>
      <c r="K241" s="152">
        <f>H241-F241</f>
        <v>260</v>
      </c>
      <c r="L241" s="153">
        <f>K241/F241</f>
        <v>0.20717131474103587</v>
      </c>
      <c r="M241" s="148" t="s">
        <v>534</v>
      </c>
      <c r="N241" s="154">
        <v>44834</v>
      </c>
      <c r="O241" s="41"/>
      <c r="R241" s="194"/>
    </row>
    <row r="242" spans="1:38" ht="12.75" customHeight="1">
      <c r="A242">
        <v>176</v>
      </c>
      <c r="B242" s="210">
        <v>44670</v>
      </c>
      <c r="C242" s="210"/>
      <c r="D242" s="215" t="s">
        <v>499</v>
      </c>
      <c r="E242" s="240" t="s">
        <v>564</v>
      </c>
      <c r="F242" s="212" t="s">
        <v>798</v>
      </c>
      <c r="G242" s="212"/>
      <c r="H242" s="212"/>
      <c r="I242" s="212">
        <v>553</v>
      </c>
      <c r="J242" s="212" t="s">
        <v>537</v>
      </c>
      <c r="K242" s="212"/>
      <c r="L242" s="212"/>
      <c r="M242" s="212"/>
      <c r="N242" s="212"/>
      <c r="O242" s="41"/>
      <c r="R242" s="194"/>
    </row>
    <row r="243" spans="1:38" ht="12.75" customHeight="1">
      <c r="A243" s="176">
        <v>177</v>
      </c>
      <c r="B243" s="177">
        <v>44746</v>
      </c>
      <c r="C243" s="177"/>
      <c r="D243" s="178" t="s">
        <v>831</v>
      </c>
      <c r="E243" s="179" t="s">
        <v>564</v>
      </c>
      <c r="F243" s="149">
        <v>207.5</v>
      </c>
      <c r="G243" s="179"/>
      <c r="H243" s="179">
        <v>254</v>
      </c>
      <c r="I243" s="181">
        <v>254</v>
      </c>
      <c r="J243" s="151" t="s">
        <v>622</v>
      </c>
      <c r="K243" s="152">
        <f>H243-F243</f>
        <v>46.5</v>
      </c>
      <c r="L243" s="153">
        <f>K243/F243</f>
        <v>0.22409638554216868</v>
      </c>
      <c r="M243" s="148" t="s">
        <v>534</v>
      </c>
      <c r="N243" s="154">
        <v>44792</v>
      </c>
      <c r="O243" s="1"/>
      <c r="R243" s="194"/>
    </row>
    <row r="244" spans="1:38" ht="12.75" customHeight="1">
      <c r="A244" s="176">
        <v>178</v>
      </c>
      <c r="B244" s="177">
        <v>44775</v>
      </c>
      <c r="C244" s="177"/>
      <c r="D244" s="178" t="s">
        <v>446</v>
      </c>
      <c r="E244" s="179" t="s">
        <v>564</v>
      </c>
      <c r="F244" s="149">
        <v>31.25</v>
      </c>
      <c r="G244" s="179"/>
      <c r="H244" s="179">
        <v>38.75</v>
      </c>
      <c r="I244" s="181">
        <v>38</v>
      </c>
      <c r="J244" s="151" t="s">
        <v>622</v>
      </c>
      <c r="K244" s="152">
        <f>H244-F244</f>
        <v>7.5</v>
      </c>
      <c r="L244" s="153">
        <f>K244/F244</f>
        <v>0.24</v>
      </c>
      <c r="M244" s="148" t="s">
        <v>534</v>
      </c>
      <c r="N244" s="154">
        <v>44844</v>
      </c>
      <c r="O244" s="41"/>
      <c r="R244" s="54"/>
    </row>
    <row r="245" spans="1:38" ht="12.75" customHeight="1">
      <c r="A245" s="209">
        <v>179</v>
      </c>
      <c r="B245" s="210">
        <v>44841</v>
      </c>
      <c r="C245" s="215"/>
      <c r="D245" s="215" t="s">
        <v>836</v>
      </c>
      <c r="E245" s="240" t="s">
        <v>564</v>
      </c>
      <c r="F245" s="212" t="s">
        <v>837</v>
      </c>
      <c r="G245" s="212"/>
      <c r="H245" s="212"/>
      <c r="I245" s="212">
        <v>840</v>
      </c>
      <c r="J245" s="212" t="s">
        <v>537</v>
      </c>
      <c r="K245" s="212"/>
      <c r="L245" s="212"/>
      <c r="M245" s="212"/>
      <c r="N245" s="212"/>
      <c r="O245" s="41"/>
      <c r="Q245" s="196"/>
      <c r="R245" s="54"/>
    </row>
    <row r="246" spans="1:38" ht="12.75" customHeight="1">
      <c r="A246" s="209">
        <v>180</v>
      </c>
      <c r="B246" s="210">
        <v>44844</v>
      </c>
      <c r="C246" s="215"/>
      <c r="D246" s="215" t="s">
        <v>401</v>
      </c>
      <c r="E246" s="240" t="s">
        <v>564</v>
      </c>
      <c r="F246" s="212" t="s">
        <v>839</v>
      </c>
      <c r="G246" s="212"/>
      <c r="H246" s="212"/>
      <c r="I246" s="212">
        <v>291</v>
      </c>
      <c r="J246" s="212" t="s">
        <v>537</v>
      </c>
      <c r="K246" s="212"/>
      <c r="L246" s="212"/>
      <c r="M246" s="212"/>
      <c r="N246" s="212"/>
      <c r="O246" s="41"/>
      <c r="Q246" s="196"/>
      <c r="R246" s="54"/>
    </row>
    <row r="247" spans="1:38" ht="12.75" customHeight="1">
      <c r="A247" s="209">
        <v>181</v>
      </c>
      <c r="B247" s="210">
        <v>44845</v>
      </c>
      <c r="C247" s="215"/>
      <c r="D247" s="215" t="s">
        <v>399</v>
      </c>
      <c r="E247" s="240" t="s">
        <v>564</v>
      </c>
      <c r="F247" s="212" t="s">
        <v>860</v>
      </c>
      <c r="G247" s="212"/>
      <c r="H247" s="212"/>
      <c r="I247" s="212">
        <v>765</v>
      </c>
      <c r="J247" s="212" t="s">
        <v>537</v>
      </c>
      <c r="K247" s="212"/>
      <c r="L247" s="212"/>
      <c r="M247" s="212"/>
      <c r="N247" s="212"/>
      <c r="O247" s="41"/>
      <c r="Q247" s="196"/>
      <c r="R247" s="54"/>
    </row>
    <row r="248" spans="1:38" ht="12.75" customHeight="1">
      <c r="A248" s="270">
        <v>182</v>
      </c>
      <c r="B248" s="210">
        <v>44981</v>
      </c>
      <c r="C248" s="210"/>
      <c r="D248" s="215" t="s">
        <v>817</v>
      </c>
      <c r="E248" s="240" t="s">
        <v>564</v>
      </c>
      <c r="F248" s="240" t="s">
        <v>866</v>
      </c>
      <c r="G248" s="212"/>
      <c r="H248" s="212"/>
      <c r="I248" s="212">
        <v>2080</v>
      </c>
      <c r="J248" s="212" t="s">
        <v>537</v>
      </c>
      <c r="K248" s="212"/>
      <c r="L248" s="212"/>
      <c r="M248" s="212"/>
      <c r="N248" s="212"/>
      <c r="O248" s="41"/>
      <c r="R248" s="54"/>
    </row>
    <row r="249" spans="1:38" ht="12.75" customHeight="1">
      <c r="A249" s="176">
        <v>183</v>
      </c>
      <c r="B249" s="177">
        <v>44986</v>
      </c>
      <c r="C249" s="177"/>
      <c r="D249" s="178" t="s">
        <v>446</v>
      </c>
      <c r="E249" s="179" t="s">
        <v>564</v>
      </c>
      <c r="F249" s="149">
        <v>57.5</v>
      </c>
      <c r="G249" s="179"/>
      <c r="H249" s="179">
        <v>120</v>
      </c>
      <c r="I249" s="181">
        <v>120</v>
      </c>
      <c r="J249" s="151" t="s">
        <v>622</v>
      </c>
      <c r="K249" s="152">
        <f>H249-F249</f>
        <v>62.5</v>
      </c>
      <c r="L249" s="153">
        <f>K249/F249</f>
        <v>1.0869565217391304</v>
      </c>
      <c r="M249" s="148" t="s">
        <v>534</v>
      </c>
      <c r="N249" s="154">
        <v>45415</v>
      </c>
      <c r="O249" s="41"/>
      <c r="R249" s="54"/>
    </row>
    <row r="250" spans="1:38" ht="12.75" customHeight="1">
      <c r="A250" s="270">
        <v>184</v>
      </c>
      <c r="B250" s="210">
        <v>45008</v>
      </c>
      <c r="C250" s="210"/>
      <c r="D250" s="215" t="s">
        <v>459</v>
      </c>
      <c r="E250" s="240" t="s">
        <v>564</v>
      </c>
      <c r="F250" s="240" t="s">
        <v>872</v>
      </c>
      <c r="G250" s="212"/>
      <c r="H250" s="212"/>
      <c r="I250" s="212">
        <v>3523</v>
      </c>
      <c r="J250" s="212" t="s">
        <v>537</v>
      </c>
      <c r="K250" s="212"/>
      <c r="L250" s="212"/>
      <c r="M250" s="212"/>
      <c r="N250" s="212"/>
      <c r="O250" s="41"/>
      <c r="R250" s="54"/>
    </row>
    <row r="251" spans="1:38" ht="12.75" customHeight="1">
      <c r="A251" s="209">
        <v>185</v>
      </c>
      <c r="B251" s="210">
        <v>45027</v>
      </c>
      <c r="C251" s="215"/>
      <c r="D251" s="215" t="s">
        <v>873</v>
      </c>
      <c r="E251" s="240" t="s">
        <v>564</v>
      </c>
      <c r="F251" s="212" t="s">
        <v>874</v>
      </c>
      <c r="G251" s="212"/>
      <c r="H251" s="212"/>
      <c r="I251" s="212">
        <v>810</v>
      </c>
      <c r="J251" s="212" t="s">
        <v>537</v>
      </c>
      <c r="K251" s="212"/>
      <c r="L251" s="212"/>
      <c r="M251" s="212"/>
      <c r="N251" s="212"/>
      <c r="O251" s="41"/>
      <c r="R251" s="54"/>
    </row>
    <row r="252" spans="1:38" ht="12.75" customHeight="1">
      <c r="A252" s="209">
        <v>186</v>
      </c>
      <c r="B252" s="210">
        <v>45050</v>
      </c>
      <c r="C252" s="215"/>
      <c r="D252" s="215" t="s">
        <v>284</v>
      </c>
      <c r="E252" s="240" t="s">
        <v>564</v>
      </c>
      <c r="F252" s="212" t="s">
        <v>875</v>
      </c>
      <c r="G252" s="212"/>
      <c r="H252" s="212"/>
      <c r="I252" s="212">
        <v>5040</v>
      </c>
      <c r="J252" s="212" t="s">
        <v>537</v>
      </c>
      <c r="K252" s="212"/>
      <c r="L252" s="212"/>
      <c r="M252" s="212"/>
      <c r="N252" s="212"/>
      <c r="O252" s="41"/>
      <c r="R252" s="54"/>
    </row>
    <row r="253" spans="1:38" ht="12.75" customHeight="1">
      <c r="A253" s="317">
        <v>187</v>
      </c>
      <c r="B253" s="318">
        <v>45075</v>
      </c>
      <c r="C253" s="319"/>
      <c r="D253" s="319" t="s">
        <v>890</v>
      </c>
      <c r="E253" s="320" t="s">
        <v>564</v>
      </c>
      <c r="F253" s="321" t="s">
        <v>876</v>
      </c>
      <c r="G253" s="321"/>
      <c r="H253" s="321"/>
      <c r="I253" s="321">
        <v>732</v>
      </c>
      <c r="J253" s="321" t="s">
        <v>537</v>
      </c>
      <c r="K253" s="321"/>
      <c r="L253" s="321"/>
      <c r="M253" s="321"/>
      <c r="N253" s="321"/>
      <c r="O253" s="41"/>
      <c r="Q253" s="196"/>
      <c r="R253" s="54"/>
      <c r="T253" s="41"/>
      <c r="V253" s="196"/>
      <c r="W253" s="54"/>
      <c r="Y253" s="41"/>
      <c r="AA253" s="196"/>
      <c r="AB253" s="54"/>
      <c r="AD253" s="41"/>
      <c r="AF253" s="196"/>
      <c r="AG253" s="54"/>
      <c r="AI253" s="41"/>
      <c r="AK253" s="196"/>
      <c r="AL253" s="54"/>
    </row>
    <row r="254" spans="1:38" s="215" customFormat="1" ht="12.75" customHeight="1">
      <c r="A254" s="209">
        <v>188</v>
      </c>
      <c r="B254" s="210">
        <v>45078</v>
      </c>
      <c r="D254" s="215" t="s">
        <v>490</v>
      </c>
      <c r="E254" s="240" t="s">
        <v>564</v>
      </c>
      <c r="F254" s="212" t="s">
        <v>905</v>
      </c>
      <c r="G254" s="212"/>
      <c r="H254" s="212"/>
      <c r="I254" s="212">
        <v>4300</v>
      </c>
      <c r="J254" s="212" t="s">
        <v>537</v>
      </c>
      <c r="K254" s="212"/>
      <c r="L254" s="212"/>
      <c r="M254" s="212"/>
      <c r="N254" s="212"/>
      <c r="O254" s="41"/>
      <c r="P254"/>
      <c r="Q254" s="196"/>
      <c r="R254" s="54"/>
      <c r="S254"/>
      <c r="T254" s="41"/>
      <c r="U254"/>
      <c r="V254" s="196"/>
      <c r="W254" s="54"/>
      <c r="X254"/>
      <c r="Y254" s="41"/>
      <c r="Z254"/>
      <c r="AA254" s="196"/>
      <c r="AB254" s="54"/>
      <c r="AC254"/>
      <c r="AD254" s="41"/>
      <c r="AE254"/>
      <c r="AF254" s="196"/>
      <c r="AG254" s="54"/>
      <c r="AH254"/>
      <c r="AI254" s="41"/>
      <c r="AJ254"/>
      <c r="AK254" s="196"/>
      <c r="AL254" s="54"/>
    </row>
    <row r="255" spans="1:38" s="215" customFormat="1" ht="12.75" customHeight="1">
      <c r="A255" s="209"/>
      <c r="B255" s="210"/>
      <c r="E255" s="240"/>
      <c r="F255" s="212"/>
      <c r="G255" s="212"/>
      <c r="H255" s="212"/>
      <c r="I255" s="212"/>
      <c r="J255" s="212"/>
      <c r="K255" s="212"/>
      <c r="L255" s="212"/>
      <c r="M255" s="212"/>
      <c r="N255" s="212"/>
      <c r="O255" s="41"/>
      <c r="P255"/>
      <c r="Q255"/>
      <c r="R255" s="54"/>
      <c r="S255"/>
      <c r="T255" s="41"/>
      <c r="U255"/>
      <c r="V255"/>
      <c r="W255" s="54"/>
      <c r="X255"/>
      <c r="Y255" s="41"/>
      <c r="Z255"/>
      <c r="AA255"/>
      <c r="AB255" s="54"/>
      <c r="AC255"/>
      <c r="AD255" s="41"/>
      <c r="AE255"/>
      <c r="AF255"/>
      <c r="AG255" s="54"/>
      <c r="AH255"/>
      <c r="AI255" s="41"/>
      <c r="AJ255"/>
      <c r="AK255"/>
      <c r="AL255" s="54"/>
    </row>
    <row r="256" spans="1:38" s="215" customFormat="1" ht="12.75" customHeight="1">
      <c r="F256" s="212"/>
      <c r="G256" s="212"/>
      <c r="H256" s="212"/>
      <c r="I256" s="212"/>
      <c r="J256" s="238"/>
      <c r="K256" s="212"/>
      <c r="L256" s="212"/>
      <c r="M256" s="212"/>
      <c r="O256" s="41"/>
      <c r="P256"/>
      <c r="Q256"/>
      <c r="R256" s="54"/>
      <c r="S256"/>
      <c r="T256" s="41"/>
      <c r="U256"/>
      <c r="V256"/>
      <c r="W256" s="54"/>
      <c r="X256"/>
      <c r="Y256" s="41"/>
      <c r="Z256"/>
      <c r="AA256"/>
      <c r="AB256" s="54"/>
      <c r="AC256"/>
      <c r="AD256" s="41"/>
      <c r="AE256"/>
      <c r="AF256"/>
      <c r="AG256" s="54"/>
      <c r="AH256"/>
      <c r="AI256" s="41"/>
      <c r="AJ256"/>
      <c r="AK256"/>
      <c r="AL256" s="54"/>
    </row>
    <row r="257" spans="1:38" ht="12.75" customHeight="1">
      <c r="B257" s="322" t="s">
        <v>757</v>
      </c>
      <c r="F257" s="54"/>
      <c r="G257" s="54"/>
      <c r="H257" s="54"/>
      <c r="I257" s="54"/>
      <c r="J257" s="41"/>
      <c r="K257" s="54"/>
      <c r="L257" s="54"/>
      <c r="M257" s="54"/>
      <c r="O257" s="41"/>
      <c r="R257" s="54"/>
      <c r="T257" s="41"/>
      <c r="W257" s="54"/>
      <c r="Y257" s="41"/>
      <c r="AB257" s="54"/>
      <c r="AD257" s="41"/>
      <c r="AG257" s="54"/>
      <c r="AI257" s="41"/>
      <c r="AL257" s="54"/>
    </row>
    <row r="258" spans="1:38" ht="12.75" customHeight="1">
      <c r="A258" s="195"/>
      <c r="F258" s="54"/>
      <c r="G258" s="54"/>
      <c r="H258" s="54"/>
      <c r="I258" s="54"/>
      <c r="J258" s="41"/>
      <c r="K258" s="54"/>
      <c r="L258" s="54"/>
      <c r="M258" s="54"/>
      <c r="O258" s="41"/>
      <c r="R258" s="54"/>
      <c r="T258" s="41"/>
      <c r="W258" s="54"/>
      <c r="Y258" s="41"/>
      <c r="AB258" s="54"/>
      <c r="AD258" s="41"/>
      <c r="AG258" s="54"/>
      <c r="AI258" s="41"/>
      <c r="AL258" s="54"/>
    </row>
    <row r="259" spans="1:38" ht="12.75" customHeight="1">
      <c r="A259" s="195"/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38" ht="12.75" customHeight="1">
      <c r="A260" s="53"/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3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3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3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3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3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3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3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3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3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3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3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3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</sheetData>
  <autoFilter ref="R1:R25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2023-06-06T02:42:09Z</dcterms:modified>
</cp:coreProperties>
</file>