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F238A7BE-79E5-43E0-BDF8-41FDE11012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F&amp;O)'!$A$74:$B$285</definedName>
  </definedNames>
  <calcPr calcId="191029"/>
</workbook>
</file>

<file path=xl/calcChain.xml><?xml version="1.0" encoding="utf-8"?>
<calcChain xmlns="http://schemas.openxmlformats.org/spreadsheetml/2006/main">
  <c r="K48" i="6" l="1"/>
  <c r="K47" i="6"/>
  <c r="L32" i="6"/>
  <c r="K32" i="6"/>
  <c r="L33" i="6"/>
  <c r="K33" i="6"/>
  <c r="L34" i="6"/>
  <c r="K34" i="6"/>
  <c r="M34" i="6" l="1"/>
  <c r="M33" i="6"/>
  <c r="M32" i="6"/>
  <c r="K53" i="6" l="1"/>
  <c r="M53" i="6" s="1"/>
  <c r="K54" i="6"/>
  <c r="M54" i="6" s="1"/>
  <c r="K52" i="6"/>
  <c r="K51" i="6"/>
  <c r="K50" i="6"/>
  <c r="K49" i="6"/>
  <c r="K46" i="6"/>
  <c r="M46" i="6" s="1"/>
  <c r="K45" i="6"/>
  <c r="M45" i="6" s="1"/>
  <c r="K44" i="6"/>
  <c r="K43" i="6"/>
  <c r="P19" i="6"/>
  <c r="K285" i="6" l="1"/>
  <c r="L285" i="6" s="1"/>
  <c r="P18" i="6"/>
  <c r="P17" i="6"/>
  <c r="P16" i="6" l="1"/>
  <c r="P15" i="6" l="1"/>
  <c r="K251" i="6" l="1"/>
  <c r="L251" i="6" s="1"/>
  <c r="P14" i="6"/>
  <c r="P13" i="6" l="1"/>
  <c r="K270" i="6" l="1"/>
  <c r="L270" i="6" s="1"/>
  <c r="P12" i="6" l="1"/>
  <c r="K276" i="6" l="1"/>
  <c r="L276" i="6" s="1"/>
  <c r="K282" i="6" l="1"/>
  <c r="L282" i="6" s="1"/>
  <c r="P11" i="6"/>
  <c r="P60" i="6" l="1"/>
  <c r="P10" i="6" l="1"/>
  <c r="K261" i="6" l="1"/>
  <c r="L261" i="6" s="1"/>
  <c r="K271" i="6" l="1"/>
  <c r="L271" i="6" s="1"/>
  <c r="K277" i="6" l="1"/>
  <c r="L277" i="6" s="1"/>
  <c r="K245" i="6" l="1"/>
  <c r="L245" i="6" s="1"/>
  <c r="K246" i="6" l="1"/>
  <c r="L246" i="6" s="1"/>
  <c r="K272" i="6" l="1"/>
  <c r="L272" i="6" s="1"/>
  <c r="K264" i="6" l="1"/>
  <c r="L264" i="6" s="1"/>
  <c r="K268" i="6" l="1"/>
  <c r="L268" i="6" s="1"/>
  <c r="K273" i="6" l="1"/>
  <c r="L273" i="6" s="1"/>
  <c r="K265" i="6" l="1"/>
  <c r="L265" i="6" s="1"/>
  <c r="K259" i="6"/>
  <c r="L259" i="6" s="1"/>
  <c r="K267" i="6" l="1"/>
  <c r="L267" i="6" s="1"/>
  <c r="K255" i="6" l="1"/>
  <c r="L255" i="6" s="1"/>
  <c r="K256" i="6" l="1"/>
  <c r="L256" i="6" s="1"/>
  <c r="K249" i="6"/>
  <c r="L249" i="6" s="1"/>
  <c r="K266" i="6" l="1"/>
  <c r="L266" i="6" s="1"/>
  <c r="K260" i="6"/>
  <c r="L260" i="6" s="1"/>
  <c r="K262" i="6" l="1"/>
  <c r="L262" i="6" s="1"/>
  <c r="L6" i="2" l="1"/>
  <c r="K6" i="3"/>
  <c r="D7" i="5" l="1"/>
  <c r="M7" i="6"/>
  <c r="K257" i="6" l="1"/>
  <c r="L257" i="6" s="1"/>
  <c r="K254" i="6" l="1"/>
  <c r="L254" i="6" s="1"/>
  <c r="K258" i="6" l="1"/>
  <c r="L258" i="6" s="1"/>
  <c r="K253" i="6"/>
  <c r="L253" i="6" s="1"/>
  <c r="K252" i="6"/>
  <c r="L252" i="6" s="1"/>
  <c r="K250" i="6"/>
  <c r="L250" i="6" s="1"/>
  <c r="H248" i="6"/>
  <c r="K248" i="6" s="1"/>
  <c r="L248" i="6" s="1"/>
  <c r="K247" i="6"/>
  <c r="L247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F216" i="6"/>
  <c r="K216" i="6" s="1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F210" i="6"/>
  <c r="K210" i="6" s="1"/>
  <c r="L210" i="6" s="1"/>
  <c r="F209" i="6"/>
  <c r="K209" i="6" s="1"/>
  <c r="L209" i="6" s="1"/>
  <c r="K208" i="6"/>
  <c r="L208" i="6" s="1"/>
  <c r="F207" i="6"/>
  <c r="K207" i="6" s="1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89" i="6"/>
  <c r="L189" i="6" s="1"/>
  <c r="K188" i="6"/>
  <c r="L188" i="6" s="1"/>
  <c r="F187" i="6"/>
  <c r="K187" i="6" s="1"/>
  <c r="L187" i="6" s="1"/>
  <c r="K186" i="6"/>
  <c r="L186" i="6" s="1"/>
  <c r="K183" i="6"/>
  <c r="L183" i="6" s="1"/>
  <c r="K182" i="6"/>
  <c r="L182" i="6" s="1"/>
  <c r="K181" i="6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1" i="6"/>
  <c r="L161" i="6" s="1"/>
  <c r="K159" i="6"/>
  <c r="L159" i="6" s="1"/>
  <c r="K157" i="6"/>
  <c r="L157" i="6" s="1"/>
  <c r="K155" i="6"/>
  <c r="L155" i="6" s="1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K147" i="6"/>
  <c r="L147" i="6" s="1"/>
  <c r="K146" i="6"/>
  <c r="L146" i="6" s="1"/>
  <c r="K144" i="6"/>
  <c r="L144" i="6" s="1"/>
  <c r="K143" i="6"/>
  <c r="L143" i="6" s="1"/>
  <c r="K142" i="6"/>
  <c r="L142" i="6" s="1"/>
  <c r="K141" i="6"/>
  <c r="L141" i="6" s="1"/>
  <c r="K140" i="6"/>
  <c r="L140" i="6" s="1"/>
  <c r="F139" i="6"/>
  <c r="K139" i="6" s="1"/>
  <c r="L139" i="6" s="1"/>
  <c r="H138" i="6"/>
  <c r="K138" i="6" s="1"/>
  <c r="L138" i="6" s="1"/>
  <c r="K135" i="6"/>
  <c r="L135" i="6" s="1"/>
  <c r="K134" i="6"/>
  <c r="L134" i="6" s="1"/>
  <c r="K133" i="6"/>
  <c r="L133" i="6" s="1"/>
  <c r="K132" i="6"/>
  <c r="L132" i="6" s="1"/>
  <c r="K131" i="6"/>
  <c r="L131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H104" i="6"/>
  <c r="K104" i="6" s="1"/>
  <c r="L104" i="6" s="1"/>
  <c r="F103" i="6"/>
  <c r="K103" i="6" s="1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6" i="4"/>
</calcChain>
</file>

<file path=xl/sharedStrings.xml><?xml version="1.0" encoding="utf-8"?>
<sst xmlns="http://schemas.openxmlformats.org/spreadsheetml/2006/main" count="3137" uniqueCount="1136">
  <si>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</si>
  <si>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</si>
  <si>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</si>
  <si>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</si>
  <si>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</si>
  <si>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</si>
  <si>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</si>
  <si>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</si>
  <si>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</si>
  <si>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</si>
  <si>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</si>
  <si>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</si>
  <si>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</si>
  <si>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</si>
  <si>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</si>
  <si>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</si>
  <si>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</si>
  <si>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</si>
  <si>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</si>
  <si>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</si>
  <si>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</si>
  <si>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</si>
  <si>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</si>
  <si>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</si>
  <si>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</si>
  <si>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</si>
  <si>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</si>
  <si>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</si>
  <si>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</si>
  <si>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</si>
  <si>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</si>
  <si>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</si>
  <si>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</si>
  <si>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</si>
  <si>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</si>
  <si>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</si>
  <si>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</si>
  <si>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</si>
  <si>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</si>
  <si>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</si>
  <si>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</si>
  <si>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</si>
  <si>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</si>
  <si>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</si>
  <si>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</si>
  <si>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</si>
  <si>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</si>
  <si>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</si>
  <si>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</si>
  <si>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</si>
  <si>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</si>
  <si>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</si>
  <si>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</si>
  <si>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</si>
  <si>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</si>
  <si>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</si>
  <si>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</si>
  <si>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</si>
  <si>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</si>
  <si>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</si>
  <si>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</si>
  <si>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</si>
  <si>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</si>
  <si>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</si>
  <si>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</si>
  <si>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</si>
  <si>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</si>
  <si>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</si>
  <si>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</si>
  <si>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</si>
  <si>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</si>
  <si>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</si>
  <si>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</si>
  <si>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</si>
  <si>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</si>
  <si>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</si>
  <si>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</si>
  <si>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</si>
  <si>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</si>
  <si>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</si>
  <si>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</si>
  <si>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</si>
  <si>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</si>
  <si>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</si>
  <si>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</si>
  <si>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</si>
  <si>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</si>
  <si>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</si>
  <si>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</si>
  <si>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</si>
  <si>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</si>
  <si>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</si>
  <si>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</si>
  <si>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</si>
  <si>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</si>
  <si>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</si>
  <si>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</si>
  <si>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</si>
  <si>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</si>
  <si>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</si>
  <si>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</si>
  <si>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</si>
  <si>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</si>
  <si>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</si>
  <si>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</si>
  <si>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</si>
  <si>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</si>
  <si>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</si>
  <si>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</si>
  <si>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</si>
  <si>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</si>
  <si>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</si>
  <si>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</si>
  <si>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</si>
  <si>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</si>
  <si>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</si>
  <si>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</si>
  <si>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</si>
  <si>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</si>
  <si>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</si>
  <si>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</si>
  <si>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</si>
  <si>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</si>
  <si>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</si>
  <si>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</si>
  <si>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</si>
  <si>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</si>
  <si>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</si>
  <si>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</si>
  <si>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</si>
  <si>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</si>
  <si>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</si>
  <si>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</si>
  <si>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</si>
  <si>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</si>
  <si>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</si>
  <si>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</si>
  <si>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</si>
  <si>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</si>
  <si>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</si>
  <si>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</si>
  <si>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</si>
  <si>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</si>
  <si>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</si>
  <si>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</si>
  <si>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</si>
  <si>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</si>
  <si>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</si>
  <si>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</si>
  <si>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</si>
  <si>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</si>
  <si>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</si>
  <si>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</si>
  <si>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</si>
  <si>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</si>
  <si>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</si>
  <si>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</si>
  <si>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</si>
  <si>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</si>
  <si>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</si>
  <si>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</si>
  <si>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</si>
  <si>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</si>
  <si>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</si>
  <si>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</si>
  <si>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</si>
  <si>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</si>
  <si>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</si>
  <si>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</si>
  <si>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</si>
  <si>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</si>
  <si>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</si>
  <si>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</si>
  <si>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</si>
  <si>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</si>
  <si>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</si>
  <si>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</si>
  <si>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</si>
  <si>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</si>
  <si>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</si>
  <si>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</si>
  <si>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</si>
  <si>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</si>
  <si>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</si>
  <si>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</si>
  <si>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</si>
  <si>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</si>
  <si>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</si>
  <si>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</si>
  <si>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</si>
  <si>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</si>
  <si>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</si>
  <si>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</si>
  <si>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</si>
  <si>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</si>
  <si>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</si>
  <si>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</si>
  <si>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</si>
  <si>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</si>
  <si>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</si>
  <si>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</si>
  <si>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</si>
  <si>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</si>
  <si>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</si>
  <si>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</si>
  <si>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</si>
  <si>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</si>
  <si>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</si>
  <si>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</si>
  <si>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</si>
  <si>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</si>
  <si>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</si>
  <si>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</si>
  <si>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</si>
  <si>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</si>
  <si>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</si>
  <si>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</si>
  <si>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</si>
  <si>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</si>
  <si>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</si>
  <si>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</si>
  <si>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</si>
  <si>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</si>
  <si>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</si>
  <si>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</si>
  <si>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</si>
  <si>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</si>
  <si>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</si>
  <si>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</si>
  <si>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</si>
  <si>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</si>
  <si>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</si>
  <si>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</si>
  <si>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</si>
  <si>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</si>
  <si>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</si>
  <si>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</si>
  <si>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</si>
  <si>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</si>
  <si>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</si>
  <si>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</si>
  <si>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</si>
  <si>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</si>
  <si>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</si>
  <si>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</si>
  <si>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</si>
  <si>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</si>
  <si>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</si>
  <si>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</si>
  <si>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</si>
  <si>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</si>
  <si>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</si>
  <si>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</si>
  <si>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</si>
  <si>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</si>
  <si>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</si>
  <si>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</si>
  <si>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</si>
  <si>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</si>
  <si>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</si>
  <si>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</si>
  <si>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</si>
  <si>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</si>
  <si>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</si>
  <si>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</si>
  <si>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</si>
  <si>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</si>
  <si>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</si>
  <si>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</si>
  <si>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</si>
  <si>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</si>
  <si>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</si>
  <si>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</si>
  <si>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</si>
  <si>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</si>
  <si>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</si>
  <si>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</si>
  <si>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</si>
  <si>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</si>
  <si>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</si>
  <si>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</si>
  <si>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</si>
  <si>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</si>
  <si>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</si>
  <si>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</si>
  <si>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</si>
  <si>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</si>
  <si>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</si>
  <si>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</si>
  <si>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</si>
  <si>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</si>
  <si>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</si>
  <si>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</si>
  <si>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</si>
  <si>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</si>
  <si>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</si>
  <si>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</si>
  <si>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</si>
  <si>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</si>
  <si>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</si>
  <si>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</si>
  <si>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</si>
  <si>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</si>
  <si>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</si>
  <si>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</si>
  <si>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</si>
  <si>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</si>
  <si>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</si>
  <si>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</si>
  <si>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</si>
  <si>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</si>
  <si>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</si>
  <si>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</si>
  <si>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</si>
  <si>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</si>
  <si>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</si>
  <si>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</si>
  <si>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</si>
  <si>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</si>
  <si>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</si>
  <si>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</si>
  <si>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</si>
  <si>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</si>
  <si>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</si>
  <si>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</si>
  <si>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</si>
  <si>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</si>
  <si>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</si>
  <si>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</si>
  <si>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</si>
  <si>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</si>
  <si>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</si>
  <si>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</si>
  <si>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</si>
  <si>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</si>
  <si>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</si>
  <si>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</si>
  <si>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</si>
  <si>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</si>
  <si>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</si>
  <si>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</si>
  <si>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</si>
  <si>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</si>
  <si>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</si>
  <si>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</si>
  <si>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</si>
  <si>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</si>
  <si>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</si>
  <si>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</si>
  <si>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</si>
  <si>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</si>
  <si>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</si>
  <si>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</si>
  <si>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</si>
  <si>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</si>
  <si>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</si>
  <si>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</si>
  <si>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</si>
  <si>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</si>
  <si>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</si>
  <si>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</si>
  <si>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</si>
  <si>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</si>
  <si>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</si>
  <si>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</si>
  <si>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</si>
  <si>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</si>
  <si>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</si>
  <si>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</si>
  <si>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</si>
  <si>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</si>
  <si>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</si>
  <si>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</si>
  <si>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</si>
  <si>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</si>
  <si>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</si>
  <si>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</si>
  <si>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</si>
  <si>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</si>
  <si>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</si>
  <si>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</si>
  <si>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</si>
  <si>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</si>
  <si>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</si>
  <si>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</si>
  <si>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</si>
  <si>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</si>
  <si>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</si>
  <si>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</si>
  <si>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</si>
  <si>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</si>
  <si>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</si>
  <si>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</si>
  <si>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</si>
  <si>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</si>
  <si>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</si>
  <si>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</si>
  <si>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</si>
  <si>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</si>
  <si>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</si>
  <si>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</si>
  <si>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</si>
  <si>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</si>
  <si>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</si>
  <si>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</si>
  <si>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</si>
  <si>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</si>
  <si>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</si>
  <si>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</si>
  <si>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</si>
  <si>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</si>
  <si>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</si>
  <si>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</si>
  <si>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</si>
  <si>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</si>
  <si>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</si>
  <si>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</si>
  <si>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</si>
  <si>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</si>
  <si>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</si>
  <si>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</si>
  <si>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</si>
  <si>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</si>
  <si>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</si>
  <si>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</si>
  <si>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</si>
  <si>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</si>
  <si>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</si>
  <si>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</si>
  <si>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</si>
  <si>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</si>
  <si>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</si>
  <si>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</si>
  <si>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</si>
  <si>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</si>
  <si>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</si>
  <si>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</si>
  <si>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</si>
  <si>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</si>
  <si>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</si>
  <si>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</si>
  <si>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</si>
  <si>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</si>
  <si>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</si>
  <si>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</si>
  <si>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</si>
  <si>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</si>
  <si>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</si>
  <si>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</si>
  <si>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</si>
  <si>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</si>
  <si>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</si>
  <si>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</si>
  <si>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</si>
  <si>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</si>
  <si>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</si>
  <si>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</si>
  <si>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</si>
  <si>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</si>
  <si>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</si>
  <si>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</si>
  <si>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</si>
  <si>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</si>
  <si>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</si>
  <si>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</si>
  <si>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</si>
  <si>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</si>
  <si>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</si>
  <si>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</si>
  <si>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</si>
  <si>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</si>
  <si>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</si>
  <si>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</si>
  <si>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</si>
  <si>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</si>
  <si>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</si>
  <si>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</si>
  <si>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</si>
  <si>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</si>
  <si>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</si>
  <si>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</si>
  <si>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</si>
  <si>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</si>
  <si>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</si>
  <si>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</si>
  <si>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</si>
  <si>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</si>
  <si>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</si>
  <si>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</si>
  <si>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</si>
  <si>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</si>
  <si>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</si>
  <si>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</si>
  <si>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</si>
  <si>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</si>
  <si>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</si>
  <si>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</si>
  <si>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</si>
  <si>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</si>
  <si>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</si>
  <si>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</si>
  <si>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</si>
  <si>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</si>
  <si>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</si>
  <si>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</si>
  <si>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</si>
  <si>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</si>
  <si>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</si>
  <si>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</si>
  <si>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</si>
  <si>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</si>
  <si>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</si>
  <si>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</si>
  <si>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</si>
  <si>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</si>
  <si>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</si>
  <si>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</si>
  <si>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</si>
  <si>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</si>
  <si>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</si>
  <si>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</si>
  <si>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</si>
  <si>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</si>
  <si>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</si>
  <si>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</si>
  <si>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</si>
  <si>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</si>
  <si>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</si>
  <si>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</si>
  <si>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</si>
  <si>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</si>
  <si>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</si>
  <si>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</si>
  <si>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</si>
  <si>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</si>
  <si>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</si>
  <si>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</si>
  <si>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</si>
  <si>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</si>
  <si>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</si>
  <si>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</si>
  <si>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</si>
  <si>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</si>
  <si>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</si>
  <si>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</si>
  <si>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</si>
  <si>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</si>
  <si>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</si>
  <si>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</si>
  <si>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</si>
  <si>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</si>
  <si>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</si>
  <si>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</si>
  <si>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</si>
  <si>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</si>
  <si>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</si>
  <si>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</si>
  <si>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</si>
  <si>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</si>
  <si>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</si>
  <si>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</si>
  <si>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</si>
  <si>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</si>
  <si>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</si>
  <si>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</si>
  <si>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</si>
  <si>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</si>
  <si>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</si>
  <si>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</si>
  <si>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</si>
  <si>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</si>
  <si>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</si>
  <si>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</si>
  <si>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</si>
  <si>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</si>
  <si>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</si>
  <si>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</si>
  <si>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</si>
  <si>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</si>
  <si>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</si>
  <si>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</si>
  <si>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</si>
  <si>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</si>
  <si>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</si>
  <si>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</si>
  <si>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</si>
  <si>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</si>
  <si>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</si>
  <si>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</si>
  <si>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</si>
  <si>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</si>
  <si>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</si>
  <si>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</si>
  <si>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</si>
  <si>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</si>
  <si>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</si>
  <si>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</si>
  <si>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</si>
  <si>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</si>
  <si>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</si>
  <si>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</si>
  <si>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</si>
  <si>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</si>
  <si>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</si>
  <si>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</si>
  <si>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</si>
  <si>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</si>
  <si>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</si>
  <si>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</si>
  <si>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</si>
  <si>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</si>
  <si>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</si>
  <si>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</si>
  <si>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</si>
  <si>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</si>
  <si>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</si>
  <si>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</si>
  <si>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</si>
  <si>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</si>
  <si>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</si>
  <si>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</si>
  <si>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</si>
  <si>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</si>
  <si>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</si>
  <si>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</si>
  <si>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</si>
  <si>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</si>
  <si>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</si>
  <si>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</si>
  <si>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</si>
  <si>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</si>
  <si>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</si>
  <si>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</si>
  <si>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</si>
  <si>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</si>
  <si>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</si>
  <si>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</si>
  <si>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</si>
  <si>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</si>
  <si>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</si>
  <si>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</si>
  <si>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</si>
  <si>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</si>
  <si>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</si>
  <si>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</si>
  <si>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</si>
  <si>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</si>
  <si>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</si>
  <si>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</si>
  <si>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</si>
  <si>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</si>
  <si>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</si>
  <si>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</si>
  <si>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</si>
  <si>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</si>
  <si>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</si>
  <si>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</si>
  <si>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</si>
  <si>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</si>
  <si>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</si>
  <si>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</si>
  <si>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</si>
  <si>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</si>
  <si>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</si>
  <si>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</si>
  <si>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</si>
  <si>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</si>
  <si>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</si>
  <si>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</si>
  <si>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</si>
  <si>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</si>
  <si>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</si>
  <si>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</si>
  <si>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</si>
  <si>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</si>
  <si>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</si>
  <si>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</si>
  <si>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</si>
  <si>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</si>
  <si>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</si>
  <si>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</si>
  <si>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</si>
  <si>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</si>
  <si>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</si>
  <si>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</si>
  <si>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</si>
  <si>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</si>
  <si>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</si>
  <si>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</si>
  <si>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</si>
  <si>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</si>
  <si>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</si>
  <si>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</si>
  <si>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</si>
  <si>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</si>
  <si>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</si>
  <si>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</si>
  <si>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</si>
  <si>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</si>
  <si>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</si>
  <si>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</si>
  <si>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</si>
  <si>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</si>
  <si>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</si>
  <si>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</si>
  <si>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</si>
  <si>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</si>
  <si>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</si>
  <si>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</si>
  <si>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</si>
  <si>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</si>
  <si>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</si>
  <si>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</si>
  <si>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</si>
  <si>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</si>
  <si>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</si>
  <si>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</si>
  <si>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</si>
  <si>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</si>
  <si>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</si>
  <si>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</si>
  <si>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</si>
  <si>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</si>
  <si>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</si>
  <si>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</si>
  <si>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</si>
  <si>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</si>
  <si>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</si>
  <si>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</si>
  <si>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</si>
  <si>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</si>
  <si>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</si>
  <si>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</si>
  <si>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</si>
  <si>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</si>
  <si>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</si>
  <si>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</si>
  <si>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</si>
  <si>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</si>
  <si>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</si>
  <si>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</si>
  <si>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</si>
  <si>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</si>
  <si>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</si>
  <si>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</si>
  <si>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</si>
  <si>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</si>
  <si>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</si>
  <si>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</si>
  <si>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</si>
  <si>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</si>
  <si>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</si>
  <si>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</si>
  <si>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</si>
  <si>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</si>
  <si>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</si>
  <si>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</si>
  <si>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</si>
  <si>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</si>
  <si>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</si>
  <si>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</si>
  <si>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</si>
  <si>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</si>
  <si>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</si>
  <si>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</si>
  <si>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</si>
  <si>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</si>
  <si>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</si>
  <si>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</si>
  <si>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</si>
  <si>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</si>
  <si>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</si>
  <si>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</si>
  <si>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</si>
  <si>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</si>
  <si>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</si>
  <si>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</si>
  <si>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</si>
  <si>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</si>
  <si>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</si>
  <si>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</si>
  <si>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</si>
  <si>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</si>
  <si>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</si>
  <si>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</si>
  <si>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</si>
  <si>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</si>
  <si>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</si>
  <si>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</si>
  <si>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</si>
  <si>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</si>
  <si>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</si>
  <si>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</si>
  <si>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</si>
  <si>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</si>
  <si>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</si>
  <si>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</si>
  <si>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</si>
  <si>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</si>
  <si>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</si>
  <si>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</si>
  <si>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</si>
  <si>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</si>
  <si>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</si>
  <si>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</si>
  <si>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</si>
  <si>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</si>
  <si>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</si>
  <si>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</si>
  <si>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</si>
  <si>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</si>
  <si>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</si>
  <si>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</si>
  <si>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</si>
  <si>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</si>
  <si>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</si>
  <si>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</si>
  <si>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</si>
  <si>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</si>
  <si>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</si>
  <si>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</si>
  <si>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</si>
  <si>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</si>
  <si>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</si>
  <si>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</si>
  <si>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</si>
  <si>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</si>
  <si>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</si>
  <si>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</si>
  <si>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</si>
  <si>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</si>
  <si>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</si>
  <si>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</si>
  <si>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</si>
  <si>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</si>
  <si>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</si>
  <si>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</si>
  <si>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</si>
  <si>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</si>
  <si>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</si>
  <si>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</si>
  <si>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</si>
  <si>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</si>
  <si>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</si>
  <si>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</si>
  <si>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</si>
  <si>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</si>
  <si>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</si>
  <si>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</si>
  <si>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</si>
  <si>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</si>
  <si>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</si>
  <si>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</si>
  <si>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</si>
  <si>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</si>
  <si>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</si>
  <si>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</si>
  <si>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</si>
  <si>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</si>
  <si>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</si>
  <si>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</si>
  <si>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</si>
  <si>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</si>
  <si>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</si>
  <si>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</si>
  <si>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</si>
  <si>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</si>
  <si>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</si>
  <si>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</si>
  <si>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</si>
  <si>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</si>
  <si>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</si>
  <si>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</si>
  <si>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</si>
  <si>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</si>
  <si>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</si>
  <si>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</si>
  <si>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</si>
  <si>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</si>
  <si>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</si>
  <si>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</si>
  <si>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</si>
  <si>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</si>
  <si>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</si>
  <si>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</si>
  <si>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D</t>
  </si>
  <si>
    <t>2485-2585</t>
  </si>
  <si>
    <t>2800-3000</t>
  </si>
  <si>
    <t>MULTIPLIER SHARE &amp; STOCK ADVISORS PRIVATE LIMITED</t>
  </si>
  <si>
    <t>3780-3880</t>
  </si>
  <si>
    <t>4100-4200</t>
  </si>
  <si>
    <t>2150-2350</t>
  </si>
  <si>
    <t>Chemicals</t>
  </si>
  <si>
    <t>Profit of Rs.20/-</t>
  </si>
  <si>
    <t>4710-4810</t>
  </si>
  <si>
    <t>5050-5300</t>
  </si>
  <si>
    <t>730-740</t>
  </si>
  <si>
    <t>NILKAMAL</t>
  </si>
  <si>
    <t>1855-1955</t>
  </si>
  <si>
    <t>1705-1750</t>
  </si>
  <si>
    <t>1875-2000</t>
  </si>
  <si>
    <t>1445-1497</t>
  </si>
  <si>
    <t>1630-1750</t>
  </si>
  <si>
    <t>Profiit of Rs.15/-</t>
  </si>
  <si>
    <t>INDRENEW</t>
  </si>
  <si>
    <t>158-164</t>
  </si>
  <si>
    <t>180-195</t>
  </si>
  <si>
    <t>Profit of Rs.24/-</t>
  </si>
  <si>
    <t>1320-1330</t>
  </si>
  <si>
    <t>LTF</t>
  </si>
  <si>
    <t>TATACONSUM MAY FUT</t>
  </si>
  <si>
    <t>1128-1150</t>
  </si>
  <si>
    <t>AAPLUSTRAD</t>
  </si>
  <si>
    <t>SHUBHAM ASHOKBHAI PATEL</t>
  </si>
  <si>
    <t>GRAVITON RESEARCH CAPITAL LLP</t>
  </si>
  <si>
    <t>NK SECURITIES RESEARCH PRIVATE LIMITED</t>
  </si>
  <si>
    <t>NSE</t>
  </si>
  <si>
    <t>NIFTY 21800 PE 30 MAY</t>
  </si>
  <si>
    <t>NIFTY 23200 CE 30 MAY</t>
  </si>
  <si>
    <t>80-82</t>
  </si>
  <si>
    <t>94-96</t>
  </si>
  <si>
    <t>632.5-652.5</t>
  </si>
  <si>
    <t>695-730</t>
  </si>
  <si>
    <t>GOLKONDA</t>
  </si>
  <si>
    <t>MANSI SHARE AND STOCK ADVISORS PVT LTD</t>
  </si>
  <si>
    <t>PROFIN COMMODITIES PRIVATE LIMITED</t>
  </si>
  <si>
    <t>TRU</t>
  </si>
  <si>
    <t>TruCap Finance Limited</t>
  </si>
  <si>
    <t>162-169</t>
  </si>
  <si>
    <t>180-190</t>
  </si>
  <si>
    <t>1410-1480</t>
  </si>
  <si>
    <t>1600-1700</t>
  </si>
  <si>
    <t>CAMELLIA TRADEX PRIVATE LIMITED</t>
  </si>
  <si>
    <t>DEV GANPAT PAWAR</t>
  </si>
  <si>
    <t>EMMFORCE</t>
  </si>
  <si>
    <t>GREEN PEAKS ENTERPRISES LLP</t>
  </si>
  <si>
    <t>HEALTHYLIFE</t>
  </si>
  <si>
    <t>INDRAIND</t>
  </si>
  <si>
    <t>RDS CORPORATE SERVICES PRIVATE LIMITED</t>
  </si>
  <si>
    <t>SIPTL</t>
  </si>
  <si>
    <t>LATHE DERIVATIVES TRADING PRIVATE LIMITED .</t>
  </si>
  <si>
    <t>BTML</t>
  </si>
  <si>
    <t>Bodhi Tree Multimedia Ltd</t>
  </si>
  <si>
    <t>FAST TRACK FINSEC PRIVATE LIMITED</t>
  </si>
  <si>
    <t>NIVL IT SERVICES PRIVATE LIMITED</t>
  </si>
  <si>
    <t>1310-1360</t>
  </si>
  <si>
    <t>1435-1510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</si>
  <si>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</si>
  <si>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</si>
  <si>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</si>
  <si>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</si>
  <si>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</si>
  <si>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</si>
  <si>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</si>
  <si>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</si>
  <si>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</si>
  <si>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</si>
  <si>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</si>
  <si>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</si>
  <si>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MAHADEV MANUBHAI MAKVANA</t>
  </si>
  <si>
    <t>BFLAFL</t>
  </si>
  <si>
    <t>SETU SECURITIES PVT. LTD.</t>
  </si>
  <si>
    <t>PARESH DHIRAJLAL SHAH</t>
  </si>
  <si>
    <t>DELTA</t>
  </si>
  <si>
    <t>PITAM GOEL</t>
  </si>
  <si>
    <t>ECOBOAR</t>
  </si>
  <si>
    <t>FRANKLININD</t>
  </si>
  <si>
    <t>JR SEAMLESS PRIVATE LIMITED</t>
  </si>
  <si>
    <t>KISAN</t>
  </si>
  <si>
    <t>NBFOOT</t>
  </si>
  <si>
    <t>GRANDEUR CORPORATION PRIVATE LIMITED</t>
  </si>
  <si>
    <t>VIRAL PRAFUL JHAVERI</t>
  </si>
  <si>
    <t>N L RUNGTA (HUF)</t>
  </si>
  <si>
    <t>PVVINFRA</t>
  </si>
  <si>
    <t>RACONTEUR</t>
  </si>
  <si>
    <t>VORA FINANCIAL SERVICES PVT LTD</t>
  </si>
  <si>
    <t>RUCHIRA GOYAL</t>
  </si>
  <si>
    <t>STARLITE</t>
  </si>
  <si>
    <t>ARROWGREEN</t>
  </si>
  <si>
    <t>Arrow Greentech Limited</t>
  </si>
  <si>
    <t>QE SECURITIES LLP</t>
  </si>
  <si>
    <t>DUGLOBAL</t>
  </si>
  <si>
    <t>DUDIGITAL GLOBAL LIMITED</t>
  </si>
  <si>
    <t>IND SWIFT LABORATORIES LIMITED</t>
  </si>
  <si>
    <t>LAXMICOT</t>
  </si>
  <si>
    <t>Laxmi Cotspin Limited</t>
  </si>
  <si>
    <t>SANDIP SUKHABHAI KHANT</t>
  </si>
  <si>
    <t>MADHUSUDAN</t>
  </si>
  <si>
    <t>Madhusudan Masala Limited</t>
  </si>
  <si>
    <t>YUGA STOCKS AND COMMODITIES PRIVATE LIMITED  .</t>
  </si>
  <si>
    <t>AVNEESH KUMAR RANA</t>
  </si>
  <si>
    <t>TGL</t>
  </si>
  <si>
    <t>Teerth Gopicon Limited</t>
  </si>
  <si>
    <t>ASHWIN STOCKS AND INVESTMENT PRIVATE LIMITED</t>
  </si>
  <si>
    <t>TVSELECT</t>
  </si>
  <si>
    <t>TVS Electronics Limited</t>
  </si>
  <si>
    <t>DELAPLEX</t>
  </si>
  <si>
    <t>Delaplex Limited</t>
  </si>
  <si>
    <t>ANANT WEALTH CONSULTANTS PRIVATE LIMITED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</si>
  <si>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</si>
  <si>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</si>
  <si>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</si>
  <si>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</si>
  <si>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</si>
  <si>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</si>
  <si>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</si>
  <si>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</si>
  <si>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</si>
  <si>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</si>
  <si>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</si>
  <si>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</si>
  <si>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</si>
  <si>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</si>
  <si>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JAINISH ANILKUMAR LALCHETA</t>
  </si>
  <si>
    <t>KETAN KIRTIKUMAR VAKHARIA</t>
  </si>
  <si>
    <t>AMBOAGRI</t>
  </si>
  <si>
    <t>PRADEEP SUTODIYA</t>
  </si>
  <si>
    <t>AMITINT</t>
  </si>
  <si>
    <t>KAVITA MAYANK VARIA</t>
  </si>
  <si>
    <t>MAITREEVARIA</t>
  </si>
  <si>
    <t>PRAVEENSINGH</t>
  </si>
  <si>
    <t>SUMIT KUMAR GOEL</t>
  </si>
  <si>
    <t>BILLWIN</t>
  </si>
  <si>
    <t>SHERWOOD SECURITIES PVT LTD</t>
  </si>
  <si>
    <t>DEEKAM TRADING PRIVATE LIMITED</t>
  </si>
  <si>
    <t>GUTTIKONDA VARA LAKSHMI</t>
  </si>
  <si>
    <t>GINISILK</t>
  </si>
  <si>
    <t>ANITA CHAINRAI</t>
  </si>
  <si>
    <t>VIBHU GUPTA</t>
  </si>
  <si>
    <t>SONALBEN HARISINH BARAD</t>
  </si>
  <si>
    <t>ASHOK DILIPKUMAR JAIN HUF</t>
  </si>
  <si>
    <t>HJS SECURITIES PRIVATE LIMITED</t>
  </si>
  <si>
    <t>JANAKI RAMAN SUNDAR VIGNESH</t>
  </si>
  <si>
    <t>DHIRESH SHASHIKANT GOSALIA</t>
  </si>
  <si>
    <t>LADDERUP VENTURES LLP</t>
  </si>
  <si>
    <t>NAVKAR</t>
  </si>
  <si>
    <t>MANSI SHARE &amp; STOCK ADVISORS PRIVATE LIMITED</t>
  </si>
  <si>
    <t>RUKHMANI GARMENTS LLP</t>
  </si>
  <si>
    <t>LEMON MANAGEMENT CONSULTANCY PRIVATE LIMITED</t>
  </si>
  <si>
    <t>AGRAWAL SECURITIES LIMITED</t>
  </si>
  <si>
    <t>GKML SOFTWARE TECHNOLOGIES PRIVATE LIMITED</t>
  </si>
  <si>
    <t>SABRIYA FISHERIES LLP</t>
  </si>
  <si>
    <t>AMIT KUMAR JAIN HUF</t>
  </si>
  <si>
    <t>RIDDHICORP</t>
  </si>
  <si>
    <t>KISHOR AMRITALAL VYAS</t>
  </si>
  <si>
    <t>ALACRITY SECURITIES LIMITED</t>
  </si>
  <si>
    <t>NIKHIL RAJESH SINGH</t>
  </si>
  <si>
    <t>CHANDAN CHAURASIYA</t>
  </si>
  <si>
    <t>KAMLESH NAVINCHANDRA SHAH</t>
  </si>
  <si>
    <t>SONALIS</t>
  </si>
  <si>
    <t>MILIND MADHANI SECURITIES PRIVATE LIMITED</t>
  </si>
  <si>
    <t>BIJAL KISHORECHAND MADHANI (HUF)</t>
  </si>
  <si>
    <t>BONANZA PORTFOLIO LIMITED</t>
  </si>
  <si>
    <t>SANDESH KHANDELWAL</t>
  </si>
  <si>
    <t>RISHI KHANDELWAL</t>
  </si>
  <si>
    <t>VARUN VERMA</t>
  </si>
  <si>
    <t>INDRACHAUHAN</t>
  </si>
  <si>
    <t>TRICOMFRU</t>
  </si>
  <si>
    <t>KUMAR MODANI RAJ</t>
  </si>
  <si>
    <t>BIRDYS</t>
  </si>
  <si>
    <t>Grill Splendour Ser Ltd</t>
  </si>
  <si>
    <t>BLACK HAWK PROPERTIES PRIVATE LIMITED</t>
  </si>
  <si>
    <t>CENTENKA</t>
  </si>
  <si>
    <t>Century Enka Ltd</t>
  </si>
  <si>
    <t>CIGNITITEC</t>
  </si>
  <si>
    <t>Cigniti Technologies Ltd</t>
  </si>
  <si>
    <t>RAJASTHAN GLOBAL SECURITIES PVT LTD</t>
  </si>
  <si>
    <t>CMNL</t>
  </si>
  <si>
    <t>Chaman Metallics Limited</t>
  </si>
  <si>
    <t>Coforge Limited</t>
  </si>
  <si>
    <t>GLOBE</t>
  </si>
  <si>
    <t>Globe Textiles (I) Ltd.</t>
  </si>
  <si>
    <t>INTERTICK DEVELOPERS PRIVATE LIMITED</t>
  </si>
  <si>
    <t>GRASIMPP</t>
  </si>
  <si>
    <t>Grasim Industries Limited</t>
  </si>
  <si>
    <t>MORGAN STANLEY ASIA SINGAPORE PTE</t>
  </si>
  <si>
    <t>Gravita India Limited</t>
  </si>
  <si>
    <t>ABUDHABI INVESTMENT AUTHORITY MONSOON (IEDPASIVE/EMIINDIA)</t>
  </si>
  <si>
    <t>AXAYKUMAR DASHARATHSINH VAGHELA</t>
  </si>
  <si>
    <t>LLOYDS</t>
  </si>
  <si>
    <t>Lloyds Luxuries Limited</t>
  </si>
  <si>
    <t>MAHEK MEHUL SHAH</t>
  </si>
  <si>
    <t>NDL</t>
  </si>
  <si>
    <t>Nandan Denim Limited</t>
  </si>
  <si>
    <t>NISHCHAYA TRADINGS PRIVATE LIMITED</t>
  </si>
  <si>
    <t>RBL</t>
  </si>
  <si>
    <t>Rane Brake Lining Limited</t>
  </si>
  <si>
    <t>GAURAV PALIWAL</t>
  </si>
  <si>
    <t>SABAR</t>
  </si>
  <si>
    <t>Sabar Flex India Limited</t>
  </si>
  <si>
    <t>PRADIP HASMUKHBHAI PANCHAL</t>
  </si>
  <si>
    <t>SONAMAC</t>
  </si>
  <si>
    <t>Sona Machinery Limited</t>
  </si>
  <si>
    <t>TAJGVK</t>
  </si>
  <si>
    <t>Taj GVK Hotels &amp; Resorts</t>
  </si>
  <si>
    <t>TFL</t>
  </si>
  <si>
    <t>Transwarranty Finance Lim</t>
  </si>
  <si>
    <t>BONANZA PORTFOLIO LTD</t>
  </si>
  <si>
    <t>JAIN POOJA</t>
  </si>
  <si>
    <t>NARAYAN PAL HUF</t>
  </si>
  <si>
    <t>CHITTILANGATKALAM  HAREENDRAN</t>
  </si>
  <si>
    <t>SHRI MUKTA SHARES</t>
  </si>
  <si>
    <t>VISHAL BIPINKUMAR DOSHI</t>
  </si>
  <si>
    <t>SOHAM FINCARE INDIA LLP</t>
  </si>
  <si>
    <t>TOKYOPLAST</t>
  </si>
  <si>
    <t>Tokyo Plast Intl Ltd</t>
  </si>
  <si>
    <t>SETU SECURITIES PVT LTD</t>
  </si>
  <si>
    <t>OSC GLOBAL PROCESSING PRIVATE LIMITED</t>
  </si>
  <si>
    <t>UGROCAP</t>
  </si>
  <si>
    <t>Ugro Capital Limited</t>
  </si>
  <si>
    <t>UNIVASTU</t>
  </si>
  <si>
    <t>Univastu India Limited</t>
  </si>
  <si>
    <t>KRISHNA AWTAR JAGANNATH KABRA HUF</t>
  </si>
  <si>
    <t>Yes Bank Limited</t>
  </si>
  <si>
    <t>GOLDMAN SACHS (SINGAPORE) PTE.- ODI</t>
  </si>
  <si>
    <t>ANMOL</t>
  </si>
  <si>
    <t>Anmol India Limited</t>
  </si>
  <si>
    <t>BHAGVATIBEN JYANTILAL PANCHAL</t>
  </si>
  <si>
    <t>NISHITH ATULBHAI SHAH</t>
  </si>
  <si>
    <t>CHANAKYA OPPORTUNITIES FUND I</t>
  </si>
  <si>
    <t>MIRAE ASSET MUTUAL FUND</t>
  </si>
  <si>
    <t>RAJAT AGRAWAL</t>
  </si>
  <si>
    <t>JALAN</t>
  </si>
  <si>
    <t>Jalan Transolu. India Ltd</t>
  </si>
  <si>
    <t>VKC CORPORATE SOLUTIONS PRIVATE LIMITED</t>
  </si>
  <si>
    <t>JETFREIGHT</t>
  </si>
  <si>
    <t>Jet Freight Logistics Ltd</t>
  </si>
  <si>
    <t>THAKOR NAYANA CHANDUBHAI</t>
  </si>
  <si>
    <t>SECURCRED</t>
  </si>
  <si>
    <t>SecUR Credentials Limited</t>
  </si>
  <si>
    <t>KUNVARJI FINSTOCK PVT LTD</t>
  </si>
  <si>
    <t>CHANGARAMKANDATH PADMANABHAN USHA</t>
  </si>
  <si>
    <t>TIL-RE</t>
  </si>
  <si>
    <t>TIL Ltd</t>
  </si>
  <si>
    <t>GUTTIKONDA RAJASEKHAR</t>
  </si>
  <si>
    <t>CA BASQUE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</si>
</sst>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4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0" fontId="37" fillId="46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45418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45418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292" t="s">
        <v>16</v>
      </c>
      <c r="B9" s="294" t="s">
        <v>17</v>
      </c>
      <c r="C9" s="294" t="s">
        <v>18</v>
      </c>
      <c r="D9" s="294" t="s">
        <v>19</v>
      </c>
      <c r="E9" s="26" t="s">
        <v>20</v>
      </c>
      <c r="F9" s="26" t="s">
        <v>21</v>
      </c>
      <c r="G9" s="289" t="s">
        <v>22</v>
      </c>
      <c r="H9" s="290"/>
      <c r="I9" s="291"/>
      <c r="J9" s="289" t="s">
        <v>23</v>
      </c>
      <c r="K9" s="290"/>
      <c r="L9" s="291"/>
      <c r="M9" s="26"/>
      <c r="N9" s="27"/>
      <c r="O9" s="27"/>
      <c r="P9" s="27"/>
    </row>
    <row r="10" spans="1:16" ht="40.200000000000003">
      <c r="A10" s="293"/>
      <c r="B10" s="295"/>
      <c r="C10" s="295"/>
      <c r="D10" s="295"/>
      <c r="E10" s="28" t="s">
        <v>24</v>
      </c>
      <c r="F10" s="28" t="s">
        <v>24</v>
      </c>
      <c r="G10" s="211" t="s">
        <v>25</v>
      </c>
      <c r="H10" s="211" t="s">
        <v>26</v>
      </c>
      <c r="I10" s="211" t="s">
        <v>27</v>
      </c>
      <c r="J10" s="211" t="s">
        <v>28</v>
      </c>
      <c r="K10" s="211" t="s">
        <v>29</v>
      </c>
      <c r="L10" s="211" t="s">
        <v>30</v>
      </c>
      <c r="M10" s="211" t="s">
        <v>31</v>
      </c>
      <c r="N10" s="29" t="s">
        <v>32</v>
      </c>
      <c r="O10" s="29" t="s">
        <v>33</v>
      </c>
      <c r="P10" s="30" t="s">
        <v>836</v>
      </c>
    </row>
    <row r="11" spans="1:16" ht="12.75" customHeight="1">
      <c r="A11" s="218">
        <v>1</v>
      </c>
      <c r="B11" s="230" t="s">
        <v>34</v>
      </c>
      <c r="C11" s="209" t="s">
        <v>35</v>
      </c>
      <c r="D11" s="221">
        <v>45442</v>
      </c>
      <c r="E11" s="209">
        <v>22575.200000000001</v>
      </c>
      <c r="F11" s="209">
        <v>22644.516666666666</v>
      </c>
      <c r="G11" s="208">
        <v>22400.683333333334</v>
      </c>
      <c r="H11" s="208">
        <v>22226.166666666668</v>
      </c>
      <c r="I11" s="208">
        <v>21982.333333333336</v>
      </c>
      <c r="J11" s="208">
        <v>22819.033333333333</v>
      </c>
      <c r="K11" s="208">
        <v>23062.866666666669</v>
      </c>
      <c r="L11" s="208">
        <v>23237.383333333331</v>
      </c>
      <c r="M11" s="207">
        <v>22888.35</v>
      </c>
      <c r="N11" s="207">
        <v>22470</v>
      </c>
      <c r="O11" s="207">
        <v>11720500</v>
      </c>
      <c r="P11" s="210">
        <v>-4.1712742755408018E-2</v>
      </c>
    </row>
    <row r="12" spans="1:16" ht="12.75" customHeight="1">
      <c r="A12" s="218">
        <v>2</v>
      </c>
      <c r="B12" s="230" t="s">
        <v>34</v>
      </c>
      <c r="C12" s="209" t="s">
        <v>36</v>
      </c>
      <c r="D12" s="221">
        <v>45441</v>
      </c>
      <c r="E12" s="209">
        <v>49094.75</v>
      </c>
      <c r="F12" s="209">
        <v>49204.916666666664</v>
      </c>
      <c r="G12" s="208">
        <v>48759.833333333328</v>
      </c>
      <c r="H12" s="208">
        <v>48424.916666666664</v>
      </c>
      <c r="I12" s="208">
        <v>47979.833333333328</v>
      </c>
      <c r="J12" s="208">
        <v>49539.833333333328</v>
      </c>
      <c r="K12" s="208">
        <v>49984.916666666657</v>
      </c>
      <c r="L12" s="208">
        <v>50319.833333333328</v>
      </c>
      <c r="M12" s="207">
        <v>49650</v>
      </c>
      <c r="N12" s="207">
        <v>48870</v>
      </c>
      <c r="O12" s="207">
        <v>2322675</v>
      </c>
      <c r="P12" s="210">
        <v>-8.0623901581722321E-2</v>
      </c>
    </row>
    <row r="13" spans="1:16" ht="12.75" customHeight="1">
      <c r="A13" s="218">
        <v>3</v>
      </c>
      <c r="B13" s="230" t="s">
        <v>34</v>
      </c>
      <c r="C13" s="229" t="s">
        <v>37</v>
      </c>
      <c r="D13" s="223">
        <v>45440</v>
      </c>
      <c r="E13" s="222">
        <v>21892.75</v>
      </c>
      <c r="F13" s="222">
        <v>21949.333333333332</v>
      </c>
      <c r="G13" s="224">
        <v>21731.966666666664</v>
      </c>
      <c r="H13" s="224">
        <v>21571.183333333331</v>
      </c>
      <c r="I13" s="224">
        <v>21353.816666666662</v>
      </c>
      <c r="J13" s="224">
        <v>22110.116666666665</v>
      </c>
      <c r="K13" s="224">
        <v>22327.483333333334</v>
      </c>
      <c r="L13" s="224">
        <v>22488.266666666666</v>
      </c>
      <c r="M13" s="225">
        <v>22166.7</v>
      </c>
      <c r="N13" s="225">
        <v>21788.55</v>
      </c>
      <c r="O13" s="225">
        <v>57280</v>
      </c>
      <c r="P13" s="226">
        <v>1.4883061658398299E-2</v>
      </c>
    </row>
    <row r="14" spans="1:16" ht="12.75" customHeight="1">
      <c r="A14" s="218">
        <v>4</v>
      </c>
      <c r="B14" s="230" t="s">
        <v>34</v>
      </c>
      <c r="C14" s="229" t="s">
        <v>38</v>
      </c>
      <c r="D14" s="223">
        <v>45439</v>
      </c>
      <c r="E14" s="222">
        <v>11111.8</v>
      </c>
      <c r="F14" s="222">
        <v>11129.050000000001</v>
      </c>
      <c r="G14" s="224">
        <v>11038.750000000002</v>
      </c>
      <c r="H14" s="224">
        <v>10965.7</v>
      </c>
      <c r="I14" s="224">
        <v>10875.400000000001</v>
      </c>
      <c r="J14" s="224">
        <v>11202.100000000002</v>
      </c>
      <c r="K14" s="224">
        <v>11292.400000000001</v>
      </c>
      <c r="L14" s="224">
        <v>11365.450000000003</v>
      </c>
      <c r="M14" s="225">
        <v>11219.35</v>
      </c>
      <c r="N14" s="225">
        <v>11056</v>
      </c>
      <c r="O14" s="225">
        <v>1918500</v>
      </c>
      <c r="P14" s="226">
        <v>-8.8984747316896776E-3</v>
      </c>
    </row>
    <row r="15" spans="1:16" ht="12.75" customHeight="1">
      <c r="A15" s="218">
        <v>5</v>
      </c>
      <c r="B15" s="230" t="s">
        <v>892</v>
      </c>
      <c r="C15" s="222" t="s">
        <v>39</v>
      </c>
      <c r="D15" s="223">
        <v>45442</v>
      </c>
      <c r="E15" s="222">
        <v>746.55</v>
      </c>
      <c r="F15" s="222">
        <v>748.4666666666667</v>
      </c>
      <c r="G15" s="224">
        <v>735.98333333333335</v>
      </c>
      <c r="H15" s="224">
        <v>725.41666666666663</v>
      </c>
      <c r="I15" s="224">
        <v>712.93333333333328</v>
      </c>
      <c r="J15" s="224">
        <v>759.03333333333342</v>
      </c>
      <c r="K15" s="224">
        <v>771.51666666666677</v>
      </c>
      <c r="L15" s="224">
        <v>782.08333333333348</v>
      </c>
      <c r="M15" s="225">
        <v>760.95</v>
      </c>
      <c r="N15" s="225">
        <v>737.9</v>
      </c>
      <c r="O15" s="225">
        <v>13949000</v>
      </c>
      <c r="P15" s="226">
        <v>8.7503615851894714E-3</v>
      </c>
    </row>
    <row r="16" spans="1:16" ht="12.75" customHeight="1">
      <c r="A16" s="218">
        <v>6</v>
      </c>
      <c r="B16" s="230" t="s">
        <v>40</v>
      </c>
      <c r="C16" s="227" t="s">
        <v>41</v>
      </c>
      <c r="D16" s="223">
        <v>45442</v>
      </c>
      <c r="E16" s="222">
        <v>6758.5</v>
      </c>
      <c r="F16" s="222">
        <v>6765.1500000000005</v>
      </c>
      <c r="G16" s="224">
        <v>6683.3500000000013</v>
      </c>
      <c r="H16" s="224">
        <v>6608.2000000000007</v>
      </c>
      <c r="I16" s="224">
        <v>6526.4000000000015</v>
      </c>
      <c r="J16" s="224">
        <v>6840.3000000000011</v>
      </c>
      <c r="K16" s="224">
        <v>6922.1</v>
      </c>
      <c r="L16" s="224">
        <v>6997.2500000000009</v>
      </c>
      <c r="M16" s="225">
        <v>6846.95</v>
      </c>
      <c r="N16" s="225">
        <v>6690</v>
      </c>
      <c r="O16" s="225">
        <v>1121750</v>
      </c>
      <c r="P16" s="226">
        <v>-8.0689731402674922E-3</v>
      </c>
    </row>
    <row r="17" spans="1:16" ht="12.75" customHeight="1">
      <c r="A17" s="218">
        <v>7</v>
      </c>
      <c r="B17" s="230" t="s">
        <v>42</v>
      </c>
      <c r="C17" s="227" t="s">
        <v>43</v>
      </c>
      <c r="D17" s="223">
        <v>45442</v>
      </c>
      <c r="E17" s="222">
        <v>26298.85</v>
      </c>
      <c r="F17" s="222">
        <v>26524.866666666669</v>
      </c>
      <c r="G17" s="224">
        <v>26007.083333333336</v>
      </c>
      <c r="H17" s="224">
        <v>25715.316666666666</v>
      </c>
      <c r="I17" s="224">
        <v>25197.533333333333</v>
      </c>
      <c r="J17" s="224">
        <v>26816.633333333339</v>
      </c>
      <c r="K17" s="224">
        <v>27334.416666666672</v>
      </c>
      <c r="L17" s="224">
        <v>27626.183333333342</v>
      </c>
      <c r="M17" s="225">
        <v>27042.65</v>
      </c>
      <c r="N17" s="225">
        <v>26233.1</v>
      </c>
      <c r="O17" s="225">
        <v>177860</v>
      </c>
      <c r="P17" s="226">
        <v>-0.10298567682065765</v>
      </c>
    </row>
    <row r="18" spans="1:16" ht="12.75" customHeight="1">
      <c r="A18" s="218">
        <v>8</v>
      </c>
      <c r="B18" s="230" t="s">
        <v>66</v>
      </c>
      <c r="C18" s="228" t="s">
        <v>44</v>
      </c>
      <c r="D18" s="223">
        <v>45442</v>
      </c>
      <c r="E18" s="222">
        <v>233.25</v>
      </c>
      <c r="F18" s="222">
        <v>233.1</v>
      </c>
      <c r="G18" s="224">
        <v>229.89999999999998</v>
      </c>
      <c r="H18" s="224">
        <v>226.54999999999998</v>
      </c>
      <c r="I18" s="224">
        <v>223.34999999999997</v>
      </c>
      <c r="J18" s="224">
        <v>236.45</v>
      </c>
      <c r="K18" s="224">
        <v>239.64999999999998</v>
      </c>
      <c r="L18" s="224">
        <v>243</v>
      </c>
      <c r="M18" s="225">
        <v>236.3</v>
      </c>
      <c r="N18" s="225">
        <v>229.75</v>
      </c>
      <c r="O18" s="225">
        <v>69535800</v>
      </c>
      <c r="P18" s="226">
        <v>-3.7908092217236577E-3</v>
      </c>
    </row>
    <row r="19" spans="1:16" ht="12.75" customHeight="1">
      <c r="A19" s="218">
        <v>9</v>
      </c>
      <c r="B19" s="230" t="s">
        <v>45</v>
      </c>
      <c r="C19" s="225" t="s">
        <v>46</v>
      </c>
      <c r="D19" s="223">
        <v>45442</v>
      </c>
      <c r="E19" s="222">
        <v>256.2</v>
      </c>
      <c r="F19" s="222">
        <v>257.90000000000003</v>
      </c>
      <c r="G19" s="224">
        <v>249.80000000000007</v>
      </c>
      <c r="H19" s="224">
        <v>243.40000000000003</v>
      </c>
      <c r="I19" s="224">
        <v>235.30000000000007</v>
      </c>
      <c r="J19" s="224">
        <v>264.30000000000007</v>
      </c>
      <c r="K19" s="224">
        <v>272.40000000000009</v>
      </c>
      <c r="L19" s="224">
        <v>278.80000000000007</v>
      </c>
      <c r="M19" s="225">
        <v>266</v>
      </c>
      <c r="N19" s="225">
        <v>251.5</v>
      </c>
      <c r="O19" s="225">
        <v>43464200</v>
      </c>
      <c r="P19" s="226">
        <v>-6.1106430777871382E-2</v>
      </c>
    </row>
    <row r="20" spans="1:16" ht="12.75" customHeight="1">
      <c r="A20" s="218">
        <v>10</v>
      </c>
      <c r="B20" s="230" t="s">
        <v>47</v>
      </c>
      <c r="C20" s="222" t="s">
        <v>48</v>
      </c>
      <c r="D20" s="223">
        <v>45442</v>
      </c>
      <c r="E20" s="222">
        <v>2547.8000000000002</v>
      </c>
      <c r="F20" s="222">
        <v>2552.25</v>
      </c>
      <c r="G20" s="224">
        <v>2518.25</v>
      </c>
      <c r="H20" s="224">
        <v>2488.6999999999998</v>
      </c>
      <c r="I20" s="224">
        <v>2454.6999999999998</v>
      </c>
      <c r="J20" s="224">
        <v>2581.8000000000002</v>
      </c>
      <c r="K20" s="224">
        <v>2615.8000000000002</v>
      </c>
      <c r="L20" s="224">
        <v>2645.3500000000004</v>
      </c>
      <c r="M20" s="225">
        <v>2586.25</v>
      </c>
      <c r="N20" s="225">
        <v>2522.6999999999998</v>
      </c>
      <c r="O20" s="225">
        <v>5499900</v>
      </c>
      <c r="P20" s="226">
        <v>-1.5677852348993288E-2</v>
      </c>
    </row>
    <row r="21" spans="1:16" ht="12.75" customHeight="1">
      <c r="A21" s="218">
        <v>11</v>
      </c>
      <c r="B21" s="230" t="s">
        <v>115</v>
      </c>
      <c r="C21" s="222" t="s">
        <v>49</v>
      </c>
      <c r="D21" s="223">
        <v>45442</v>
      </c>
      <c r="E21" s="222">
        <v>3011</v>
      </c>
      <c r="F21" s="222">
        <v>3023.0333333333333</v>
      </c>
      <c r="G21" s="224">
        <v>2977.9666666666667</v>
      </c>
      <c r="H21" s="224">
        <v>2944.9333333333334</v>
      </c>
      <c r="I21" s="224">
        <v>2899.8666666666668</v>
      </c>
      <c r="J21" s="224">
        <v>3056.0666666666666</v>
      </c>
      <c r="K21" s="224">
        <v>3101.1333333333332</v>
      </c>
      <c r="L21" s="224">
        <v>3134.1666666666665</v>
      </c>
      <c r="M21" s="225">
        <v>3068.1</v>
      </c>
      <c r="N21" s="225">
        <v>2990</v>
      </c>
      <c r="O21" s="225">
        <v>14258400</v>
      </c>
      <c r="P21" s="226">
        <v>-6.3348037883381074E-3</v>
      </c>
    </row>
    <row r="22" spans="1:16" ht="12.75" customHeight="1">
      <c r="A22" s="218">
        <v>12</v>
      </c>
      <c r="B22" s="230" t="s">
        <v>115</v>
      </c>
      <c r="C22" s="222" t="s">
        <v>50</v>
      </c>
      <c r="D22" s="223">
        <v>45442</v>
      </c>
      <c r="E22" s="222">
        <v>1329.6</v>
      </c>
      <c r="F22" s="222">
        <v>1337.05</v>
      </c>
      <c r="G22" s="224">
        <v>1308.55</v>
      </c>
      <c r="H22" s="224">
        <v>1287.5</v>
      </c>
      <c r="I22" s="224">
        <v>1259</v>
      </c>
      <c r="J22" s="224">
        <v>1358.1</v>
      </c>
      <c r="K22" s="224">
        <v>1386.6</v>
      </c>
      <c r="L22" s="224">
        <v>1407.6499999999999</v>
      </c>
      <c r="M22" s="225">
        <v>1365.55</v>
      </c>
      <c r="N22" s="225">
        <v>1316</v>
      </c>
      <c r="O22" s="225">
        <v>38394800</v>
      </c>
      <c r="P22" s="226">
        <v>-2.4988064643920078E-2</v>
      </c>
    </row>
    <row r="23" spans="1:16" ht="12.75" customHeight="1">
      <c r="A23" s="218">
        <v>13</v>
      </c>
      <c r="B23" s="230" t="s">
        <v>42</v>
      </c>
      <c r="C23" s="222" t="s">
        <v>51</v>
      </c>
      <c r="D23" s="223">
        <v>45442</v>
      </c>
      <c r="E23" s="222">
        <v>4935.6499999999996</v>
      </c>
      <c r="F23" s="222">
        <v>4900.1333333333323</v>
      </c>
      <c r="G23" s="224">
        <v>4837.3166666666648</v>
      </c>
      <c r="H23" s="224">
        <v>4738.9833333333327</v>
      </c>
      <c r="I23" s="224">
        <v>4676.1666666666652</v>
      </c>
      <c r="J23" s="224">
        <v>4998.4666666666644</v>
      </c>
      <c r="K23" s="224">
        <v>5061.2833333333319</v>
      </c>
      <c r="L23" s="224">
        <v>5159.6166666666641</v>
      </c>
      <c r="M23" s="225">
        <v>4962.95</v>
      </c>
      <c r="N23" s="225">
        <v>4801.8</v>
      </c>
      <c r="O23" s="225">
        <v>990500</v>
      </c>
      <c r="P23" s="226">
        <v>-2.615278733654508E-2</v>
      </c>
    </row>
    <row r="24" spans="1:16" ht="12.75" customHeight="1">
      <c r="A24" s="218">
        <v>14</v>
      </c>
      <c r="B24" s="230" t="s">
        <v>47</v>
      </c>
      <c r="C24" s="222" t="s">
        <v>52</v>
      </c>
      <c r="D24" s="223">
        <v>45442</v>
      </c>
      <c r="E24" s="222">
        <v>627.85</v>
      </c>
      <c r="F24" s="222">
        <v>628.73333333333335</v>
      </c>
      <c r="G24" s="224">
        <v>618.66666666666674</v>
      </c>
      <c r="H24" s="224">
        <v>609.48333333333335</v>
      </c>
      <c r="I24" s="224">
        <v>599.41666666666674</v>
      </c>
      <c r="J24" s="224">
        <v>637.91666666666674</v>
      </c>
      <c r="K24" s="224">
        <v>647.98333333333335</v>
      </c>
      <c r="L24" s="224">
        <v>657.16666666666674</v>
      </c>
      <c r="M24" s="225">
        <v>638.79999999999995</v>
      </c>
      <c r="N24" s="225">
        <v>619.54999999999995</v>
      </c>
      <c r="O24" s="225">
        <v>45258300</v>
      </c>
      <c r="P24" s="226">
        <v>-7.0884176440390162E-3</v>
      </c>
    </row>
    <row r="25" spans="1:16" ht="12.75" customHeight="1">
      <c r="A25" s="218">
        <v>15</v>
      </c>
      <c r="B25" s="230" t="s">
        <v>42</v>
      </c>
      <c r="C25" s="222" t="s">
        <v>53</v>
      </c>
      <c r="D25" s="223">
        <v>45442</v>
      </c>
      <c r="E25" s="222">
        <v>6043.15</v>
      </c>
      <c r="F25" s="222">
        <v>6038.3</v>
      </c>
      <c r="G25" s="224">
        <v>6013.6</v>
      </c>
      <c r="H25" s="224">
        <v>5984.05</v>
      </c>
      <c r="I25" s="224">
        <v>5959.35</v>
      </c>
      <c r="J25" s="224">
        <v>6067.85</v>
      </c>
      <c r="K25" s="224">
        <v>6092.5499999999993</v>
      </c>
      <c r="L25" s="224">
        <v>6122.1</v>
      </c>
      <c r="M25" s="225">
        <v>6063</v>
      </c>
      <c r="N25" s="225">
        <v>6008.75</v>
      </c>
      <c r="O25" s="225">
        <v>2158250</v>
      </c>
      <c r="P25" s="226">
        <v>-3.3312804434242206E-2</v>
      </c>
    </row>
    <row r="26" spans="1:16" ht="12.75" customHeight="1">
      <c r="A26" s="218">
        <v>16</v>
      </c>
      <c r="B26" s="230" t="s">
        <v>54</v>
      </c>
      <c r="C26" s="222" t="s">
        <v>55</v>
      </c>
      <c r="D26" s="223">
        <v>45442</v>
      </c>
      <c r="E26" s="222">
        <v>501.45</v>
      </c>
      <c r="F26" s="222">
        <v>500.51666666666671</v>
      </c>
      <c r="G26" s="224">
        <v>492.03333333333342</v>
      </c>
      <c r="H26" s="224">
        <v>482.61666666666673</v>
      </c>
      <c r="I26" s="224">
        <v>474.13333333333344</v>
      </c>
      <c r="J26" s="224">
        <v>509.93333333333339</v>
      </c>
      <c r="K26" s="224">
        <v>518.41666666666663</v>
      </c>
      <c r="L26" s="224">
        <v>527.83333333333337</v>
      </c>
      <c r="M26" s="225">
        <v>509</v>
      </c>
      <c r="N26" s="225">
        <v>491.1</v>
      </c>
      <c r="O26" s="225">
        <v>11973100</v>
      </c>
      <c r="P26" s="226">
        <v>-1.9353940406571984E-2</v>
      </c>
    </row>
    <row r="27" spans="1:16" ht="12.75" customHeight="1">
      <c r="A27" s="218">
        <v>17</v>
      </c>
      <c r="B27" s="230" t="s">
        <v>54</v>
      </c>
      <c r="C27" s="222" t="s">
        <v>56</v>
      </c>
      <c r="D27" s="223">
        <v>45442</v>
      </c>
      <c r="E27" s="222">
        <v>204.05</v>
      </c>
      <c r="F27" s="222">
        <v>204.1</v>
      </c>
      <c r="G27" s="224">
        <v>201.95</v>
      </c>
      <c r="H27" s="224">
        <v>199.85</v>
      </c>
      <c r="I27" s="224">
        <v>197.7</v>
      </c>
      <c r="J27" s="224">
        <v>206.2</v>
      </c>
      <c r="K27" s="224">
        <v>208.35000000000002</v>
      </c>
      <c r="L27" s="224">
        <v>210.45</v>
      </c>
      <c r="M27" s="225">
        <v>206.25</v>
      </c>
      <c r="N27" s="225">
        <v>202</v>
      </c>
      <c r="O27" s="225">
        <v>111950000</v>
      </c>
      <c r="P27" s="226">
        <v>-1.1566307610806993E-2</v>
      </c>
    </row>
    <row r="28" spans="1:16" ht="12.75" customHeight="1">
      <c r="A28" s="218">
        <v>18</v>
      </c>
      <c r="B28" s="230" t="s">
        <v>57</v>
      </c>
      <c r="C28" s="222" t="s">
        <v>58</v>
      </c>
      <c r="D28" s="223">
        <v>45442</v>
      </c>
      <c r="E28" s="222">
        <v>2943.35</v>
      </c>
      <c r="F28" s="222">
        <v>2964.6333333333332</v>
      </c>
      <c r="G28" s="224">
        <v>2907.9666666666662</v>
      </c>
      <c r="H28" s="224">
        <v>2872.583333333333</v>
      </c>
      <c r="I28" s="224">
        <v>2815.9166666666661</v>
      </c>
      <c r="J28" s="224">
        <v>3000.0166666666664</v>
      </c>
      <c r="K28" s="224">
        <v>3056.6833333333334</v>
      </c>
      <c r="L28" s="224">
        <v>3092.0666666666666</v>
      </c>
      <c r="M28" s="225">
        <v>3021.3</v>
      </c>
      <c r="N28" s="225">
        <v>2929.25</v>
      </c>
      <c r="O28" s="225">
        <v>10424200</v>
      </c>
      <c r="P28" s="226">
        <v>-3.7309986886093716E-2</v>
      </c>
    </row>
    <row r="29" spans="1:16" ht="12.75" customHeight="1">
      <c r="A29" s="218">
        <v>19</v>
      </c>
      <c r="B29" s="230" t="s">
        <v>40</v>
      </c>
      <c r="C29" s="222" t="s">
        <v>59</v>
      </c>
      <c r="D29" s="223">
        <v>45442</v>
      </c>
      <c r="E29" s="222">
        <v>2083.9499999999998</v>
      </c>
      <c r="F29" s="222">
        <v>2079.6666666666665</v>
      </c>
      <c r="G29" s="224">
        <v>2060.4333333333329</v>
      </c>
      <c r="H29" s="224">
        <v>2036.9166666666665</v>
      </c>
      <c r="I29" s="224">
        <v>2017.6833333333329</v>
      </c>
      <c r="J29" s="224">
        <v>2103.1833333333329</v>
      </c>
      <c r="K29" s="224">
        <v>2122.4166666666665</v>
      </c>
      <c r="L29" s="224">
        <v>2145.9333333333329</v>
      </c>
      <c r="M29" s="225">
        <v>2098.9</v>
      </c>
      <c r="N29" s="225">
        <v>2056.15</v>
      </c>
      <c r="O29" s="225">
        <v>2618545</v>
      </c>
      <c r="P29" s="226">
        <v>-3.2279940322799405E-2</v>
      </c>
    </row>
    <row r="30" spans="1:16" ht="12.75" customHeight="1">
      <c r="A30" s="218">
        <v>20</v>
      </c>
      <c r="B30" s="230" t="s">
        <v>892</v>
      </c>
      <c r="C30" s="227" t="s">
        <v>60</v>
      </c>
      <c r="D30" s="223">
        <v>45442</v>
      </c>
      <c r="E30" s="222">
        <v>6198.8</v>
      </c>
      <c r="F30" s="222">
        <v>6229.05</v>
      </c>
      <c r="G30" s="224">
        <v>6090.1500000000005</v>
      </c>
      <c r="H30" s="224">
        <v>5981.5</v>
      </c>
      <c r="I30" s="224">
        <v>5842.6</v>
      </c>
      <c r="J30" s="224">
        <v>6337.7000000000007</v>
      </c>
      <c r="K30" s="224">
        <v>6476.6</v>
      </c>
      <c r="L30" s="224">
        <v>6585.2500000000009</v>
      </c>
      <c r="M30" s="225">
        <v>6367.95</v>
      </c>
      <c r="N30" s="225">
        <v>6120.4</v>
      </c>
      <c r="O30" s="225">
        <v>587925</v>
      </c>
      <c r="P30" s="226">
        <v>1.2758356723653993E-4</v>
      </c>
    </row>
    <row r="31" spans="1:16" ht="12.75" customHeight="1">
      <c r="A31" s="218">
        <v>21</v>
      </c>
      <c r="B31" s="230" t="s">
        <v>61</v>
      </c>
      <c r="C31" s="222" t="s">
        <v>62</v>
      </c>
      <c r="D31" s="223">
        <v>45442</v>
      </c>
      <c r="E31" s="222">
        <v>645.75</v>
      </c>
      <c r="F31" s="222">
        <v>648.7833333333333</v>
      </c>
      <c r="G31" s="224">
        <v>637.56666666666661</v>
      </c>
      <c r="H31" s="224">
        <v>629.38333333333333</v>
      </c>
      <c r="I31" s="224">
        <v>618.16666666666663</v>
      </c>
      <c r="J31" s="224">
        <v>656.96666666666658</v>
      </c>
      <c r="K31" s="224">
        <v>668.18333333333328</v>
      </c>
      <c r="L31" s="224">
        <v>676.36666666666656</v>
      </c>
      <c r="M31" s="225">
        <v>660</v>
      </c>
      <c r="N31" s="225">
        <v>640.6</v>
      </c>
      <c r="O31" s="225">
        <v>17722000</v>
      </c>
      <c r="P31" s="226">
        <v>3.0888255482519923E-2</v>
      </c>
    </row>
    <row r="32" spans="1:16" ht="12.75" customHeight="1">
      <c r="A32" s="218">
        <v>22</v>
      </c>
      <c r="B32" s="230" t="s">
        <v>42</v>
      </c>
      <c r="C32" s="222" t="s">
        <v>63</v>
      </c>
      <c r="D32" s="223">
        <v>45442</v>
      </c>
      <c r="E32" s="222">
        <v>1159.3</v>
      </c>
      <c r="F32" s="222">
        <v>1163.9166666666665</v>
      </c>
      <c r="G32" s="224">
        <v>1150.7333333333331</v>
      </c>
      <c r="H32" s="224">
        <v>1142.1666666666665</v>
      </c>
      <c r="I32" s="224">
        <v>1128.9833333333331</v>
      </c>
      <c r="J32" s="224">
        <v>1172.4833333333331</v>
      </c>
      <c r="K32" s="224">
        <v>1185.6666666666665</v>
      </c>
      <c r="L32" s="224">
        <v>1194.2333333333331</v>
      </c>
      <c r="M32" s="225">
        <v>1177.0999999999999</v>
      </c>
      <c r="N32" s="225">
        <v>1155.3499999999999</v>
      </c>
      <c r="O32" s="225">
        <v>13914450</v>
      </c>
      <c r="P32" s="226">
        <v>-1.3261047622762197E-2</v>
      </c>
    </row>
    <row r="33" spans="1:16" ht="12.75" customHeight="1">
      <c r="A33" s="218">
        <v>23</v>
      </c>
      <c r="B33" s="230" t="s">
        <v>61</v>
      </c>
      <c r="C33" s="222" t="s">
        <v>64</v>
      </c>
      <c r="D33" s="223">
        <v>45442</v>
      </c>
      <c r="E33" s="222">
        <v>1150</v>
      </c>
      <c r="F33" s="222">
        <v>1154.55</v>
      </c>
      <c r="G33" s="224">
        <v>1139.3</v>
      </c>
      <c r="H33" s="224">
        <v>1128.5999999999999</v>
      </c>
      <c r="I33" s="224">
        <v>1113.3499999999999</v>
      </c>
      <c r="J33" s="224">
        <v>1165.25</v>
      </c>
      <c r="K33" s="224">
        <v>1180.5</v>
      </c>
      <c r="L33" s="224">
        <v>1191.2</v>
      </c>
      <c r="M33" s="225">
        <v>1169.8</v>
      </c>
      <c r="N33" s="225">
        <v>1143.8499999999999</v>
      </c>
      <c r="O33" s="225">
        <v>54876875</v>
      </c>
      <c r="P33" s="226">
        <v>-1.3028034441671724E-2</v>
      </c>
    </row>
    <row r="34" spans="1:16" ht="12.75" customHeight="1">
      <c r="A34" s="218">
        <v>24</v>
      </c>
      <c r="B34" s="230" t="s">
        <v>54</v>
      </c>
      <c r="C34" s="222" t="s">
        <v>65</v>
      </c>
      <c r="D34" s="223">
        <v>45442</v>
      </c>
      <c r="E34" s="222">
        <v>9155.9</v>
      </c>
      <c r="F34" s="222">
        <v>9198.3000000000011</v>
      </c>
      <c r="G34" s="224">
        <v>9095.6000000000022</v>
      </c>
      <c r="H34" s="224">
        <v>9035.3000000000011</v>
      </c>
      <c r="I34" s="224">
        <v>8932.6000000000022</v>
      </c>
      <c r="J34" s="224">
        <v>9258.6000000000022</v>
      </c>
      <c r="K34" s="224">
        <v>9361.3000000000029</v>
      </c>
      <c r="L34" s="224">
        <v>9421.6000000000022</v>
      </c>
      <c r="M34" s="225">
        <v>9301</v>
      </c>
      <c r="N34" s="225">
        <v>9138</v>
      </c>
      <c r="O34" s="225">
        <v>2459525</v>
      </c>
      <c r="P34" s="226">
        <v>1.769938967621806E-2</v>
      </c>
    </row>
    <row r="35" spans="1:16" ht="12.75" customHeight="1">
      <c r="A35" s="218">
        <v>25</v>
      </c>
      <c r="B35" s="230" t="s">
        <v>66</v>
      </c>
      <c r="C35" s="222" t="s">
        <v>67</v>
      </c>
      <c r="D35" s="223">
        <v>45442</v>
      </c>
      <c r="E35" s="222">
        <v>1640.25</v>
      </c>
      <c r="F35" s="222">
        <v>1670.5666666666666</v>
      </c>
      <c r="G35" s="224">
        <v>1601.1833333333332</v>
      </c>
      <c r="H35" s="224">
        <v>1562.1166666666666</v>
      </c>
      <c r="I35" s="224">
        <v>1492.7333333333331</v>
      </c>
      <c r="J35" s="224">
        <v>1709.6333333333332</v>
      </c>
      <c r="K35" s="224">
        <v>1779.0166666666664</v>
      </c>
      <c r="L35" s="224">
        <v>1818.0833333333333</v>
      </c>
      <c r="M35" s="225">
        <v>1739.95</v>
      </c>
      <c r="N35" s="225">
        <v>1631.5</v>
      </c>
      <c r="O35" s="225">
        <v>9914000</v>
      </c>
      <c r="P35" s="226">
        <v>1.6247245143765056E-2</v>
      </c>
    </row>
    <row r="36" spans="1:16" ht="12.75" customHeight="1">
      <c r="A36" s="218">
        <v>26</v>
      </c>
      <c r="B36" s="230" t="s">
        <v>66</v>
      </c>
      <c r="C36" s="222" t="s">
        <v>68</v>
      </c>
      <c r="D36" s="223">
        <v>45442</v>
      </c>
      <c r="E36" s="222">
        <v>6984.8</v>
      </c>
      <c r="F36" s="222">
        <v>7136.5</v>
      </c>
      <c r="G36" s="224">
        <v>6806.1</v>
      </c>
      <c r="H36" s="224">
        <v>6627.4000000000005</v>
      </c>
      <c r="I36" s="224">
        <v>6297.0000000000009</v>
      </c>
      <c r="J36" s="224">
        <v>7315.2</v>
      </c>
      <c r="K36" s="224">
        <v>7645.5999999999995</v>
      </c>
      <c r="L36" s="224">
        <v>7824.2999999999993</v>
      </c>
      <c r="M36" s="225">
        <v>7466.9</v>
      </c>
      <c r="N36" s="225">
        <v>6957.8</v>
      </c>
      <c r="O36" s="225">
        <v>9000125</v>
      </c>
      <c r="P36" s="226">
        <v>0.11589665700602886</v>
      </c>
    </row>
    <row r="37" spans="1:16" ht="12.75" customHeight="1">
      <c r="A37" s="218">
        <v>27</v>
      </c>
      <c r="B37" s="230" t="s">
        <v>54</v>
      </c>
      <c r="C37" s="222" t="s">
        <v>69</v>
      </c>
      <c r="D37" s="223">
        <v>45442</v>
      </c>
      <c r="E37" s="222">
        <v>2457.3000000000002</v>
      </c>
      <c r="F37" s="222">
        <v>2461.65</v>
      </c>
      <c r="G37" s="224">
        <v>2432.65</v>
      </c>
      <c r="H37" s="224">
        <v>2408</v>
      </c>
      <c r="I37" s="224">
        <v>2379</v>
      </c>
      <c r="J37" s="224">
        <v>2486.3000000000002</v>
      </c>
      <c r="K37" s="224">
        <v>2515.3000000000002</v>
      </c>
      <c r="L37" s="224">
        <v>2539.9500000000003</v>
      </c>
      <c r="M37" s="225">
        <v>2490.65</v>
      </c>
      <c r="N37" s="225">
        <v>2437</v>
      </c>
      <c r="O37" s="225">
        <v>1731600</v>
      </c>
      <c r="P37" s="226">
        <v>-1.1813045711350795E-2</v>
      </c>
    </row>
    <row r="38" spans="1:16" ht="12.75" customHeight="1">
      <c r="A38" s="218">
        <v>28</v>
      </c>
      <c r="B38" s="230" t="s">
        <v>57</v>
      </c>
      <c r="C38" s="228" t="s">
        <v>70</v>
      </c>
      <c r="D38" s="223">
        <v>45442</v>
      </c>
      <c r="E38" s="222">
        <v>394.15</v>
      </c>
      <c r="F38" s="222">
        <v>396.18333333333339</v>
      </c>
      <c r="G38" s="224">
        <v>387.31666666666678</v>
      </c>
      <c r="H38" s="224">
        <v>380.48333333333341</v>
      </c>
      <c r="I38" s="224">
        <v>371.61666666666679</v>
      </c>
      <c r="J38" s="224">
        <v>403.01666666666677</v>
      </c>
      <c r="K38" s="224">
        <v>411.88333333333333</v>
      </c>
      <c r="L38" s="224">
        <v>418.71666666666675</v>
      </c>
      <c r="M38" s="225">
        <v>405.05</v>
      </c>
      <c r="N38" s="225">
        <v>389.35</v>
      </c>
      <c r="O38" s="225">
        <v>14892800</v>
      </c>
      <c r="P38" s="226">
        <v>0.17214456617554463</v>
      </c>
    </row>
    <row r="39" spans="1:16" ht="12.75" customHeight="1">
      <c r="A39" s="218">
        <v>29</v>
      </c>
      <c r="B39" s="230" t="s">
        <v>61</v>
      </c>
      <c r="C39" s="222" t="s">
        <v>71</v>
      </c>
      <c r="D39" s="223">
        <v>45442</v>
      </c>
      <c r="E39" s="222">
        <v>189.25</v>
      </c>
      <c r="F39" s="222">
        <v>190.43333333333331</v>
      </c>
      <c r="G39" s="224">
        <v>186.71666666666661</v>
      </c>
      <c r="H39" s="224">
        <v>184.18333333333331</v>
      </c>
      <c r="I39" s="224">
        <v>180.46666666666661</v>
      </c>
      <c r="J39" s="224">
        <v>192.96666666666661</v>
      </c>
      <c r="K39" s="224">
        <v>196.68333333333331</v>
      </c>
      <c r="L39" s="224">
        <v>199.21666666666661</v>
      </c>
      <c r="M39" s="225">
        <v>194.15</v>
      </c>
      <c r="N39" s="225">
        <v>187.9</v>
      </c>
      <c r="O39" s="225">
        <v>107288400</v>
      </c>
      <c r="P39" s="226">
        <v>4.5109571880389415E-3</v>
      </c>
    </row>
    <row r="40" spans="1:16" ht="12.75" customHeight="1">
      <c r="A40" s="218">
        <v>30</v>
      </c>
      <c r="B40" s="230" t="s">
        <v>61</v>
      </c>
      <c r="C40" s="222" t="s">
        <v>72</v>
      </c>
      <c r="D40" s="223">
        <v>45442</v>
      </c>
      <c r="E40" s="222">
        <v>278.45</v>
      </c>
      <c r="F40" s="222">
        <v>279.99999999999994</v>
      </c>
      <c r="G40" s="224">
        <v>275.09999999999991</v>
      </c>
      <c r="H40" s="224">
        <v>271.74999999999994</v>
      </c>
      <c r="I40" s="224">
        <v>266.84999999999991</v>
      </c>
      <c r="J40" s="224">
        <v>283.34999999999991</v>
      </c>
      <c r="K40" s="224">
        <v>288.24999999999989</v>
      </c>
      <c r="L40" s="224">
        <v>291.59999999999991</v>
      </c>
      <c r="M40" s="225">
        <v>284.89999999999998</v>
      </c>
      <c r="N40" s="225">
        <v>276.64999999999998</v>
      </c>
      <c r="O40" s="225">
        <v>174727800</v>
      </c>
      <c r="P40" s="226">
        <v>3.2690811651828161E-2</v>
      </c>
    </row>
    <row r="41" spans="1:16" ht="12.75" customHeight="1">
      <c r="A41" s="218">
        <v>31</v>
      </c>
      <c r="B41" s="230" t="s">
        <v>57</v>
      </c>
      <c r="C41" s="222" t="s">
        <v>73</v>
      </c>
      <c r="D41" s="223">
        <v>45442</v>
      </c>
      <c r="E41" s="222">
        <v>1335.6</v>
      </c>
      <c r="F41" s="222">
        <v>1343.35</v>
      </c>
      <c r="G41" s="224">
        <v>1317.85</v>
      </c>
      <c r="H41" s="224">
        <v>1300.0999999999999</v>
      </c>
      <c r="I41" s="224">
        <v>1274.5999999999999</v>
      </c>
      <c r="J41" s="224">
        <v>1361.1</v>
      </c>
      <c r="K41" s="224">
        <v>1386.6</v>
      </c>
      <c r="L41" s="224">
        <v>1404.35</v>
      </c>
      <c r="M41" s="225">
        <v>1368.85</v>
      </c>
      <c r="N41" s="225">
        <v>1325.6</v>
      </c>
      <c r="O41" s="225">
        <v>4285125</v>
      </c>
      <c r="P41" s="226">
        <v>6.3372417643774423E-2</v>
      </c>
    </row>
    <row r="42" spans="1:16" ht="12.75" customHeight="1">
      <c r="A42" s="218">
        <v>32</v>
      </c>
      <c r="B42" s="230" t="s">
        <v>40</v>
      </c>
      <c r="C42" s="222" t="s">
        <v>74</v>
      </c>
      <c r="D42" s="223">
        <v>45442</v>
      </c>
      <c r="E42" s="222">
        <v>235.8</v>
      </c>
      <c r="F42" s="222">
        <v>236.01666666666665</v>
      </c>
      <c r="G42" s="224">
        <v>232.23333333333329</v>
      </c>
      <c r="H42" s="224">
        <v>228.66666666666663</v>
      </c>
      <c r="I42" s="224">
        <v>224.88333333333327</v>
      </c>
      <c r="J42" s="224">
        <v>239.58333333333331</v>
      </c>
      <c r="K42" s="224">
        <v>243.36666666666667</v>
      </c>
      <c r="L42" s="224">
        <v>246.93333333333334</v>
      </c>
      <c r="M42" s="225">
        <v>239.8</v>
      </c>
      <c r="N42" s="225">
        <v>232.45</v>
      </c>
      <c r="O42" s="225">
        <v>148140150</v>
      </c>
      <c r="P42" s="226">
        <v>5.7077625570776253E-3</v>
      </c>
    </row>
    <row r="43" spans="1:16" ht="12.75" customHeight="1">
      <c r="A43" s="218">
        <v>33</v>
      </c>
      <c r="B43" s="230" t="s">
        <v>57</v>
      </c>
      <c r="C43" s="222" t="s">
        <v>75</v>
      </c>
      <c r="D43" s="223">
        <v>45442</v>
      </c>
      <c r="E43" s="222">
        <v>515.4</v>
      </c>
      <c r="F43" s="222">
        <v>517.13333333333333</v>
      </c>
      <c r="G43" s="224">
        <v>506.66666666666663</v>
      </c>
      <c r="H43" s="224">
        <v>497.93333333333328</v>
      </c>
      <c r="I43" s="224">
        <v>487.46666666666658</v>
      </c>
      <c r="J43" s="224">
        <v>525.86666666666667</v>
      </c>
      <c r="K43" s="224">
        <v>536.33333333333337</v>
      </c>
      <c r="L43" s="224">
        <v>545.06666666666672</v>
      </c>
      <c r="M43" s="225">
        <v>527.6</v>
      </c>
      <c r="N43" s="225">
        <v>508.4</v>
      </c>
      <c r="O43" s="225">
        <v>16030080</v>
      </c>
      <c r="P43" s="226">
        <v>6.1631261473905061E-2</v>
      </c>
    </row>
    <row r="44" spans="1:16" ht="12.75" customHeight="1">
      <c r="A44" s="218">
        <v>34</v>
      </c>
      <c r="B44" s="230" t="s">
        <v>54</v>
      </c>
      <c r="C44" s="222" t="s">
        <v>76</v>
      </c>
      <c r="D44" s="223">
        <v>45442</v>
      </c>
      <c r="E44" s="222">
        <v>1262.4000000000001</v>
      </c>
      <c r="F44" s="222">
        <v>1269</v>
      </c>
      <c r="G44" s="224">
        <v>1246.75</v>
      </c>
      <c r="H44" s="224">
        <v>1231.0999999999999</v>
      </c>
      <c r="I44" s="224">
        <v>1208.8499999999999</v>
      </c>
      <c r="J44" s="224">
        <v>1284.6500000000001</v>
      </c>
      <c r="K44" s="224">
        <v>1306.9000000000001</v>
      </c>
      <c r="L44" s="224">
        <v>1322.5500000000002</v>
      </c>
      <c r="M44" s="225">
        <v>1291.25</v>
      </c>
      <c r="N44" s="225">
        <v>1253.3499999999999</v>
      </c>
      <c r="O44" s="225">
        <v>6764500</v>
      </c>
      <c r="P44" s="226">
        <v>5.6492975544488221E-3</v>
      </c>
    </row>
    <row r="45" spans="1:16" ht="12.75" customHeight="1">
      <c r="A45" s="218">
        <v>35</v>
      </c>
      <c r="B45" s="230" t="s">
        <v>77</v>
      </c>
      <c r="C45" s="222" t="s">
        <v>78</v>
      </c>
      <c r="D45" s="223">
        <v>45442</v>
      </c>
      <c r="E45" s="222">
        <v>1286.75</v>
      </c>
      <c r="F45" s="222">
        <v>1291.6833333333332</v>
      </c>
      <c r="G45" s="224">
        <v>1263.9166666666663</v>
      </c>
      <c r="H45" s="224">
        <v>1241.083333333333</v>
      </c>
      <c r="I45" s="224">
        <v>1213.3166666666662</v>
      </c>
      <c r="J45" s="224">
        <v>1314.5166666666664</v>
      </c>
      <c r="K45" s="224">
        <v>1342.2833333333333</v>
      </c>
      <c r="L45" s="224">
        <v>1365.1166666666666</v>
      </c>
      <c r="M45" s="225">
        <v>1319.45</v>
      </c>
      <c r="N45" s="225">
        <v>1268.8499999999999</v>
      </c>
      <c r="O45" s="225">
        <v>34348200</v>
      </c>
      <c r="P45" s="226">
        <v>4.8988177268441284E-2</v>
      </c>
    </row>
    <row r="46" spans="1:16" ht="12.75" customHeight="1">
      <c r="A46" s="218">
        <v>36</v>
      </c>
      <c r="B46" s="230" t="s">
        <v>40</v>
      </c>
      <c r="C46" s="222" t="s">
        <v>79</v>
      </c>
      <c r="D46" s="223">
        <v>45442</v>
      </c>
      <c r="E46" s="222">
        <v>307.64999999999998</v>
      </c>
      <c r="F46" s="222">
        <v>307.83333333333331</v>
      </c>
      <c r="G46" s="224">
        <v>295.31666666666661</v>
      </c>
      <c r="H46" s="224">
        <v>282.98333333333329</v>
      </c>
      <c r="I46" s="224">
        <v>270.46666666666658</v>
      </c>
      <c r="J46" s="224">
        <v>320.16666666666663</v>
      </c>
      <c r="K46" s="224">
        <v>332.68333333333339</v>
      </c>
      <c r="L46" s="224">
        <v>345.01666666666665</v>
      </c>
      <c r="M46" s="225">
        <v>320.35000000000002</v>
      </c>
      <c r="N46" s="225">
        <v>295.5</v>
      </c>
      <c r="O46" s="225">
        <v>74560500</v>
      </c>
      <c r="P46" s="226">
        <v>-3.5452322738386305E-2</v>
      </c>
    </row>
    <row r="47" spans="1:16" ht="12.75" customHeight="1">
      <c r="A47" s="218">
        <v>37</v>
      </c>
      <c r="B47" s="230" t="s">
        <v>42</v>
      </c>
      <c r="C47" s="222" t="s">
        <v>80</v>
      </c>
      <c r="D47" s="223">
        <v>45442</v>
      </c>
      <c r="E47" s="222">
        <v>307.3</v>
      </c>
      <c r="F47" s="222">
        <v>308.13333333333338</v>
      </c>
      <c r="G47" s="224">
        <v>300.46666666666675</v>
      </c>
      <c r="H47" s="224">
        <v>293.63333333333338</v>
      </c>
      <c r="I47" s="224">
        <v>285.96666666666675</v>
      </c>
      <c r="J47" s="224">
        <v>314.96666666666675</v>
      </c>
      <c r="K47" s="224">
        <v>322.63333333333338</v>
      </c>
      <c r="L47" s="224">
        <v>329.46666666666675</v>
      </c>
      <c r="M47" s="225">
        <v>315.8</v>
      </c>
      <c r="N47" s="225">
        <v>301.3</v>
      </c>
      <c r="O47" s="225">
        <v>57660000</v>
      </c>
      <c r="P47" s="226">
        <v>-3.3239719998323342E-2</v>
      </c>
    </row>
    <row r="48" spans="1:16" ht="12.75" customHeight="1">
      <c r="A48" s="218">
        <v>38</v>
      </c>
      <c r="B48" s="230" t="s">
        <v>54</v>
      </c>
      <c r="C48" s="222" t="s">
        <v>81</v>
      </c>
      <c r="D48" s="223">
        <v>45442</v>
      </c>
      <c r="E48" s="222">
        <v>30342.3</v>
      </c>
      <c r="F48" s="222">
        <v>30465.583333333332</v>
      </c>
      <c r="G48" s="224">
        <v>30016.716666666664</v>
      </c>
      <c r="H48" s="224">
        <v>29691.133333333331</v>
      </c>
      <c r="I48" s="224">
        <v>29242.266666666663</v>
      </c>
      <c r="J48" s="224">
        <v>30791.166666666664</v>
      </c>
      <c r="K48" s="224">
        <v>31240.033333333333</v>
      </c>
      <c r="L48" s="224">
        <v>31565.616666666665</v>
      </c>
      <c r="M48" s="225">
        <v>30914.45</v>
      </c>
      <c r="N48" s="225">
        <v>30140</v>
      </c>
      <c r="O48" s="225">
        <v>403100</v>
      </c>
      <c r="P48" s="226">
        <v>4.2882090421059442E-2</v>
      </c>
    </row>
    <row r="49" spans="1:16" ht="12.75" customHeight="1">
      <c r="A49" s="218">
        <v>39</v>
      </c>
      <c r="B49" s="230" t="s">
        <v>82</v>
      </c>
      <c r="C49" s="222" t="s">
        <v>83</v>
      </c>
      <c r="D49" s="223">
        <v>45442</v>
      </c>
      <c r="E49" s="222">
        <v>635.35</v>
      </c>
      <c r="F49" s="222">
        <v>636.68333333333328</v>
      </c>
      <c r="G49" s="224">
        <v>627.46666666666658</v>
      </c>
      <c r="H49" s="224">
        <v>619.58333333333326</v>
      </c>
      <c r="I49" s="224">
        <v>610.36666666666656</v>
      </c>
      <c r="J49" s="224">
        <v>644.56666666666661</v>
      </c>
      <c r="K49" s="224">
        <v>653.7833333333333</v>
      </c>
      <c r="L49" s="224">
        <v>661.66666666666663</v>
      </c>
      <c r="M49" s="225">
        <v>645.9</v>
      </c>
      <c r="N49" s="225">
        <v>628.79999999999995</v>
      </c>
      <c r="O49" s="225">
        <v>27331200</v>
      </c>
      <c r="P49" s="226">
        <v>-8.9096308867204072E-3</v>
      </c>
    </row>
    <row r="50" spans="1:16" ht="12.75" customHeight="1">
      <c r="A50" s="218">
        <v>40</v>
      </c>
      <c r="B50" s="230" t="s">
        <v>57</v>
      </c>
      <c r="C50" s="222" t="s">
        <v>84</v>
      </c>
      <c r="D50" s="223">
        <v>45442</v>
      </c>
      <c r="E50" s="222">
        <v>4767.6000000000004</v>
      </c>
      <c r="F50" s="222">
        <v>4774.7666666666673</v>
      </c>
      <c r="G50" s="224">
        <v>4729.9833333333345</v>
      </c>
      <c r="H50" s="224">
        <v>4692.3666666666668</v>
      </c>
      <c r="I50" s="224">
        <v>4647.5833333333339</v>
      </c>
      <c r="J50" s="224">
        <v>4812.383333333335</v>
      </c>
      <c r="K50" s="224">
        <v>4857.1666666666679</v>
      </c>
      <c r="L50" s="224">
        <v>4894.7833333333356</v>
      </c>
      <c r="M50" s="225">
        <v>4819.55</v>
      </c>
      <c r="N50" s="225">
        <v>4737.1499999999996</v>
      </c>
      <c r="O50" s="225">
        <v>2039400</v>
      </c>
      <c r="P50" s="226">
        <v>5.8988472323190363E-2</v>
      </c>
    </row>
    <row r="51" spans="1:16" ht="12.75" customHeight="1">
      <c r="A51" s="218">
        <v>41</v>
      </c>
      <c r="B51" s="230" t="s">
        <v>85</v>
      </c>
      <c r="C51" s="227" t="s">
        <v>86</v>
      </c>
      <c r="D51" s="223">
        <v>45442</v>
      </c>
      <c r="E51" s="222">
        <v>640.35</v>
      </c>
      <c r="F51" s="222">
        <v>642.58333333333337</v>
      </c>
      <c r="G51" s="224">
        <v>630.31666666666672</v>
      </c>
      <c r="H51" s="224">
        <v>620.2833333333333</v>
      </c>
      <c r="I51" s="224">
        <v>608.01666666666665</v>
      </c>
      <c r="J51" s="224">
        <v>652.61666666666679</v>
      </c>
      <c r="K51" s="224">
        <v>664.88333333333344</v>
      </c>
      <c r="L51" s="224">
        <v>674.91666666666686</v>
      </c>
      <c r="M51" s="225">
        <v>654.85</v>
      </c>
      <c r="N51" s="225">
        <v>632.54999999999995</v>
      </c>
      <c r="O51" s="225">
        <v>13150000</v>
      </c>
      <c r="P51" s="226">
        <v>4.8226385013949782E-2</v>
      </c>
    </row>
    <row r="52" spans="1:16" ht="12.75" customHeight="1">
      <c r="A52" s="218">
        <v>42</v>
      </c>
      <c r="B52" s="230" t="s">
        <v>61</v>
      </c>
      <c r="C52" s="222" t="s">
        <v>87</v>
      </c>
      <c r="D52" s="223">
        <v>45442</v>
      </c>
      <c r="E52" s="222">
        <v>629.70000000000005</v>
      </c>
      <c r="F52" s="222">
        <v>629.7166666666667</v>
      </c>
      <c r="G52" s="224">
        <v>622.48333333333335</v>
      </c>
      <c r="H52" s="224">
        <v>615.26666666666665</v>
      </c>
      <c r="I52" s="224">
        <v>608.0333333333333</v>
      </c>
      <c r="J52" s="224">
        <v>636.93333333333339</v>
      </c>
      <c r="K52" s="224">
        <v>644.16666666666674</v>
      </c>
      <c r="L52" s="224">
        <v>651.38333333333344</v>
      </c>
      <c r="M52" s="225">
        <v>636.95000000000005</v>
      </c>
      <c r="N52" s="225">
        <v>622.5</v>
      </c>
      <c r="O52" s="225">
        <v>67170600</v>
      </c>
      <c r="P52" s="226">
        <v>8.8509816543289347E-4</v>
      </c>
    </row>
    <row r="53" spans="1:16" ht="12.75" customHeight="1">
      <c r="A53" s="218">
        <v>43</v>
      </c>
      <c r="B53" s="230" t="s">
        <v>66</v>
      </c>
      <c r="C53" s="229" t="s">
        <v>88</v>
      </c>
      <c r="D53" s="223">
        <v>45442</v>
      </c>
      <c r="E53" s="222">
        <v>773.1</v>
      </c>
      <c r="F53" s="222">
        <v>776.63333333333321</v>
      </c>
      <c r="G53" s="224">
        <v>761.51666666666642</v>
      </c>
      <c r="H53" s="224">
        <v>749.93333333333317</v>
      </c>
      <c r="I53" s="224">
        <v>734.81666666666638</v>
      </c>
      <c r="J53" s="224">
        <v>788.21666666666647</v>
      </c>
      <c r="K53" s="224">
        <v>803.33333333333326</v>
      </c>
      <c r="L53" s="224">
        <v>814.91666666666652</v>
      </c>
      <c r="M53" s="225">
        <v>791.75</v>
      </c>
      <c r="N53" s="225">
        <v>765.05</v>
      </c>
      <c r="O53" s="225">
        <v>4805775</v>
      </c>
      <c r="P53" s="226">
        <v>-3.2010997643362134E-2</v>
      </c>
    </row>
    <row r="54" spans="1:16" ht="12.75" customHeight="1">
      <c r="A54" s="218">
        <v>44</v>
      </c>
      <c r="B54" s="230" t="s">
        <v>892</v>
      </c>
      <c r="C54" s="227" t="s">
        <v>89</v>
      </c>
      <c r="D54" s="223">
        <v>45442</v>
      </c>
      <c r="E54" s="222">
        <v>408.5</v>
      </c>
      <c r="F54" s="222">
        <v>410.7</v>
      </c>
      <c r="G54" s="224">
        <v>400.25</v>
      </c>
      <c r="H54" s="224">
        <v>392</v>
      </c>
      <c r="I54" s="224">
        <v>381.55</v>
      </c>
      <c r="J54" s="224">
        <v>418.95</v>
      </c>
      <c r="K54" s="224">
        <v>429.39999999999992</v>
      </c>
      <c r="L54" s="224">
        <v>437.65</v>
      </c>
      <c r="M54" s="225">
        <v>421.15</v>
      </c>
      <c r="N54" s="225">
        <v>402.45</v>
      </c>
      <c r="O54" s="225">
        <v>12148600</v>
      </c>
      <c r="P54" s="226">
        <v>-9.2965602726991017E-3</v>
      </c>
    </row>
    <row r="55" spans="1:16" ht="12.75" customHeight="1">
      <c r="A55" s="218">
        <v>45</v>
      </c>
      <c r="B55" s="230" t="s">
        <v>66</v>
      </c>
      <c r="C55" s="222" t="s">
        <v>90</v>
      </c>
      <c r="D55" s="223">
        <v>45442</v>
      </c>
      <c r="E55" s="222">
        <v>1318.2</v>
      </c>
      <c r="F55" s="222">
        <v>1329.5333333333333</v>
      </c>
      <c r="G55" s="224">
        <v>1299.2666666666667</v>
      </c>
      <c r="H55" s="224">
        <v>1280.3333333333333</v>
      </c>
      <c r="I55" s="224">
        <v>1250.0666666666666</v>
      </c>
      <c r="J55" s="224">
        <v>1348.4666666666667</v>
      </c>
      <c r="K55" s="224">
        <v>1378.7333333333331</v>
      </c>
      <c r="L55" s="224">
        <v>1397.6666666666667</v>
      </c>
      <c r="M55" s="225">
        <v>1359.8</v>
      </c>
      <c r="N55" s="225">
        <v>1310.5999999999999</v>
      </c>
      <c r="O55" s="225">
        <v>9813750</v>
      </c>
      <c r="P55" s="226">
        <v>1.2836225246726439E-2</v>
      </c>
    </row>
    <row r="56" spans="1:16" ht="12.75" customHeight="1">
      <c r="A56" s="218">
        <v>46</v>
      </c>
      <c r="B56" s="230" t="s">
        <v>42</v>
      </c>
      <c r="C56" s="222" t="s">
        <v>91</v>
      </c>
      <c r="D56" s="223">
        <v>45442</v>
      </c>
      <c r="E56" s="222">
        <v>1436.25</v>
      </c>
      <c r="F56" s="222">
        <v>1436.6166666666668</v>
      </c>
      <c r="G56" s="224">
        <v>1426.8333333333335</v>
      </c>
      <c r="H56" s="224">
        <v>1417.4166666666667</v>
      </c>
      <c r="I56" s="224">
        <v>1407.6333333333334</v>
      </c>
      <c r="J56" s="224">
        <v>1446.0333333333335</v>
      </c>
      <c r="K56" s="224">
        <v>1455.8166666666668</v>
      </c>
      <c r="L56" s="224">
        <v>1465.2333333333336</v>
      </c>
      <c r="M56" s="225">
        <v>1446.4</v>
      </c>
      <c r="N56" s="225">
        <v>1427.2</v>
      </c>
      <c r="O56" s="225">
        <v>8671000</v>
      </c>
      <c r="P56" s="226">
        <v>-1.4970059880239522E-3</v>
      </c>
    </row>
    <row r="57" spans="1:16" ht="12.75" customHeight="1">
      <c r="A57" s="218">
        <v>47</v>
      </c>
      <c r="B57" s="230" t="s">
        <v>130</v>
      </c>
      <c r="C57" s="222" t="s">
        <v>92</v>
      </c>
      <c r="D57" s="223">
        <v>45442</v>
      </c>
      <c r="E57" s="222">
        <v>478.7</v>
      </c>
      <c r="F57" s="222">
        <v>470.11666666666662</v>
      </c>
      <c r="G57" s="224">
        <v>460.48333333333323</v>
      </c>
      <c r="H57" s="224">
        <v>442.26666666666659</v>
      </c>
      <c r="I57" s="224">
        <v>432.63333333333321</v>
      </c>
      <c r="J57" s="224">
        <v>488.33333333333326</v>
      </c>
      <c r="K57" s="224">
        <v>497.96666666666658</v>
      </c>
      <c r="L57" s="224">
        <v>516.18333333333328</v>
      </c>
      <c r="M57" s="225">
        <v>479.75</v>
      </c>
      <c r="N57" s="225">
        <v>451.9</v>
      </c>
      <c r="O57" s="225">
        <v>61437600</v>
      </c>
      <c r="P57" s="226">
        <v>4.0361295828740089E-2</v>
      </c>
    </row>
    <row r="58" spans="1:16" ht="12.75" customHeight="1">
      <c r="A58" s="218">
        <v>48</v>
      </c>
      <c r="B58" s="230" t="s">
        <v>85</v>
      </c>
      <c r="C58" s="222" t="s">
        <v>93</v>
      </c>
      <c r="D58" s="223">
        <v>45442</v>
      </c>
      <c r="E58" s="222">
        <v>4503.95</v>
      </c>
      <c r="F58" s="222">
        <v>4577.4833333333327</v>
      </c>
      <c r="G58" s="224">
        <v>4408.3166666666657</v>
      </c>
      <c r="H58" s="224">
        <v>4312.6833333333334</v>
      </c>
      <c r="I58" s="224">
        <v>4143.5166666666664</v>
      </c>
      <c r="J58" s="224">
        <v>4673.116666666665</v>
      </c>
      <c r="K58" s="224">
        <v>4842.283333333331</v>
      </c>
      <c r="L58" s="224">
        <v>4937.9166666666642</v>
      </c>
      <c r="M58" s="225">
        <v>4746.6499999999996</v>
      </c>
      <c r="N58" s="225">
        <v>4481.8500000000004</v>
      </c>
      <c r="O58" s="225">
        <v>3563250</v>
      </c>
      <c r="P58" s="226">
        <v>0.51122844964692415</v>
      </c>
    </row>
    <row r="59" spans="1:16" ht="12.75" customHeight="1">
      <c r="A59" s="218">
        <v>49</v>
      </c>
      <c r="B59" s="230" t="s">
        <v>57</v>
      </c>
      <c r="C59" s="222" t="s">
        <v>94</v>
      </c>
      <c r="D59" s="223">
        <v>45442</v>
      </c>
      <c r="E59" s="222">
        <v>2796.4</v>
      </c>
      <c r="F59" s="222">
        <v>2804.9</v>
      </c>
      <c r="G59" s="224">
        <v>2769.5</v>
      </c>
      <c r="H59" s="224">
        <v>2742.6</v>
      </c>
      <c r="I59" s="224">
        <v>2707.2</v>
      </c>
      <c r="J59" s="224">
        <v>2831.8</v>
      </c>
      <c r="K59" s="224">
        <v>2867.2000000000007</v>
      </c>
      <c r="L59" s="224">
        <v>2894.1000000000004</v>
      </c>
      <c r="M59" s="225">
        <v>2840.3</v>
      </c>
      <c r="N59" s="225">
        <v>2778</v>
      </c>
      <c r="O59" s="225">
        <v>3027850</v>
      </c>
      <c r="P59" s="226">
        <v>1.8529241459177765E-3</v>
      </c>
    </row>
    <row r="60" spans="1:16" ht="12.75" customHeight="1">
      <c r="A60" s="218">
        <v>50</v>
      </c>
      <c r="B60" s="230" t="s">
        <v>115</v>
      </c>
      <c r="C60" s="222" t="s">
        <v>95</v>
      </c>
      <c r="D60" s="223">
        <v>45442</v>
      </c>
      <c r="E60" s="222">
        <v>1068.3499999999999</v>
      </c>
      <c r="F60" s="222">
        <v>1068.2833333333333</v>
      </c>
      <c r="G60" s="224">
        <v>1057.0666666666666</v>
      </c>
      <c r="H60" s="224">
        <v>1045.7833333333333</v>
      </c>
      <c r="I60" s="224">
        <v>1034.5666666666666</v>
      </c>
      <c r="J60" s="224">
        <v>1079.5666666666666</v>
      </c>
      <c r="K60" s="224">
        <v>1090.7833333333333</v>
      </c>
      <c r="L60" s="224">
        <v>1102.0666666666666</v>
      </c>
      <c r="M60" s="225">
        <v>1079.5</v>
      </c>
      <c r="N60" s="225">
        <v>1057</v>
      </c>
      <c r="O60" s="225">
        <v>12802000</v>
      </c>
      <c r="P60" s="226">
        <v>-5.4365489732604522E-2</v>
      </c>
    </row>
    <row r="61" spans="1:16" ht="12.75" customHeight="1">
      <c r="A61" s="218">
        <v>51</v>
      </c>
      <c r="B61" s="230" t="s">
        <v>892</v>
      </c>
      <c r="C61" s="229" t="s">
        <v>96</v>
      </c>
      <c r="D61" s="223">
        <v>45442</v>
      </c>
      <c r="E61" s="222">
        <v>1211.6500000000001</v>
      </c>
      <c r="F61" s="222">
        <v>1212.3833333333334</v>
      </c>
      <c r="G61" s="224">
        <v>1201.3666666666668</v>
      </c>
      <c r="H61" s="224">
        <v>1191.0833333333333</v>
      </c>
      <c r="I61" s="224">
        <v>1180.0666666666666</v>
      </c>
      <c r="J61" s="224">
        <v>1222.666666666667</v>
      </c>
      <c r="K61" s="224">
        <v>1233.6833333333338</v>
      </c>
      <c r="L61" s="224">
        <v>1243.9666666666672</v>
      </c>
      <c r="M61" s="225">
        <v>1223.4000000000001</v>
      </c>
      <c r="N61" s="225">
        <v>1202.0999999999999</v>
      </c>
      <c r="O61" s="225">
        <v>1846600</v>
      </c>
      <c r="P61" s="226">
        <v>-2.4047354790972992E-2</v>
      </c>
    </row>
    <row r="62" spans="1:16" ht="12.75" customHeight="1">
      <c r="A62" s="218">
        <v>52</v>
      </c>
      <c r="B62" s="230" t="s">
        <v>40</v>
      </c>
      <c r="C62" s="227" t="s">
        <v>97</v>
      </c>
      <c r="D62" s="223">
        <v>45442</v>
      </c>
      <c r="E62" s="222">
        <v>328</v>
      </c>
      <c r="F62" s="222">
        <v>327.83333333333331</v>
      </c>
      <c r="G62" s="224">
        <v>323.96666666666664</v>
      </c>
      <c r="H62" s="224">
        <v>319.93333333333334</v>
      </c>
      <c r="I62" s="224">
        <v>316.06666666666666</v>
      </c>
      <c r="J62" s="224">
        <v>331.86666666666662</v>
      </c>
      <c r="K62" s="224">
        <v>335.73333333333329</v>
      </c>
      <c r="L62" s="224">
        <v>339.76666666666659</v>
      </c>
      <c r="M62" s="225">
        <v>331.7</v>
      </c>
      <c r="N62" s="225">
        <v>323.8</v>
      </c>
      <c r="O62" s="225">
        <v>16788600</v>
      </c>
      <c r="P62" s="226">
        <v>-5.2134146341463412E-2</v>
      </c>
    </row>
    <row r="63" spans="1:16" ht="12.75" customHeight="1">
      <c r="A63" s="218">
        <v>53</v>
      </c>
      <c r="B63" s="230" t="s">
        <v>61</v>
      </c>
      <c r="C63" s="222" t="s">
        <v>98</v>
      </c>
      <c r="D63" s="223">
        <v>45442</v>
      </c>
      <c r="E63" s="222">
        <v>162</v>
      </c>
      <c r="F63" s="222">
        <v>162.36666666666667</v>
      </c>
      <c r="G63" s="224">
        <v>160.28333333333336</v>
      </c>
      <c r="H63" s="224">
        <v>158.56666666666669</v>
      </c>
      <c r="I63" s="224">
        <v>156.48333333333338</v>
      </c>
      <c r="J63" s="224">
        <v>164.08333333333334</v>
      </c>
      <c r="K63" s="224">
        <v>166.16666666666666</v>
      </c>
      <c r="L63" s="224">
        <v>167.88333333333333</v>
      </c>
      <c r="M63" s="225">
        <v>164.45</v>
      </c>
      <c r="N63" s="225">
        <v>160.65</v>
      </c>
      <c r="O63" s="225">
        <v>32205000</v>
      </c>
      <c r="P63" s="226">
        <v>-3.8226071375242643E-2</v>
      </c>
    </row>
    <row r="64" spans="1:16" ht="12.75" customHeight="1">
      <c r="A64" s="218">
        <v>54</v>
      </c>
      <c r="B64" s="230" t="s">
        <v>40</v>
      </c>
      <c r="C64" s="222" t="s">
        <v>99</v>
      </c>
      <c r="D64" s="223">
        <v>45442</v>
      </c>
      <c r="E64" s="222">
        <v>3413.5</v>
      </c>
      <c r="F64" s="222">
        <v>3374.1833333333329</v>
      </c>
      <c r="G64" s="224">
        <v>3259.4166666666661</v>
      </c>
      <c r="H64" s="224">
        <v>3105.333333333333</v>
      </c>
      <c r="I64" s="224">
        <v>2990.5666666666662</v>
      </c>
      <c r="J64" s="224">
        <v>3528.266666666666</v>
      </c>
      <c r="K64" s="224">
        <v>3643.0333333333333</v>
      </c>
      <c r="L64" s="224">
        <v>3797.1166666666659</v>
      </c>
      <c r="M64" s="225">
        <v>3488.95</v>
      </c>
      <c r="N64" s="225">
        <v>3220.1</v>
      </c>
      <c r="O64" s="225">
        <v>3576300</v>
      </c>
      <c r="P64" s="226">
        <v>8.9272660818713448E-2</v>
      </c>
    </row>
    <row r="65" spans="1:16" ht="12.75" customHeight="1">
      <c r="A65" s="218">
        <v>55</v>
      </c>
      <c r="B65" s="230" t="s">
        <v>57</v>
      </c>
      <c r="C65" s="222" t="s">
        <v>100</v>
      </c>
      <c r="D65" s="223">
        <v>45442</v>
      </c>
      <c r="E65" s="222">
        <v>534.70000000000005</v>
      </c>
      <c r="F65" s="222">
        <v>534.30000000000007</v>
      </c>
      <c r="G65" s="224">
        <v>527.60000000000014</v>
      </c>
      <c r="H65" s="224">
        <v>520.50000000000011</v>
      </c>
      <c r="I65" s="224">
        <v>513.80000000000018</v>
      </c>
      <c r="J65" s="224">
        <v>541.40000000000009</v>
      </c>
      <c r="K65" s="224">
        <v>548.10000000000014</v>
      </c>
      <c r="L65" s="224">
        <v>555.20000000000005</v>
      </c>
      <c r="M65" s="225">
        <v>541</v>
      </c>
      <c r="N65" s="225">
        <v>527.20000000000005</v>
      </c>
      <c r="O65" s="225">
        <v>21152500</v>
      </c>
      <c r="P65" s="226">
        <v>-8.717229474592729E-2</v>
      </c>
    </row>
    <row r="66" spans="1:16" ht="12.75" customHeight="1">
      <c r="A66" s="218">
        <v>56</v>
      </c>
      <c r="B66" s="230" t="s">
        <v>47</v>
      </c>
      <c r="C66" s="227" t="s">
        <v>101</v>
      </c>
      <c r="D66" s="223">
        <v>45442</v>
      </c>
      <c r="E66" s="222">
        <v>1806.15</v>
      </c>
      <c r="F66" s="222">
        <v>1808.5166666666667</v>
      </c>
      <c r="G66" s="224">
        <v>1789.1833333333334</v>
      </c>
      <c r="H66" s="224">
        <v>1772.2166666666667</v>
      </c>
      <c r="I66" s="224">
        <v>1752.8833333333334</v>
      </c>
      <c r="J66" s="224">
        <v>1825.4833333333333</v>
      </c>
      <c r="K66" s="224">
        <v>1844.8166666666668</v>
      </c>
      <c r="L66" s="224">
        <v>1861.7833333333333</v>
      </c>
      <c r="M66" s="225">
        <v>1827.85</v>
      </c>
      <c r="N66" s="225">
        <v>1791.55</v>
      </c>
      <c r="O66" s="225">
        <v>3336350</v>
      </c>
      <c r="P66" s="226">
        <v>5.1441956451333502E-3</v>
      </c>
    </row>
    <row r="67" spans="1:16" ht="12.75" customHeight="1">
      <c r="A67" s="218">
        <v>57</v>
      </c>
      <c r="B67" s="230" t="s">
        <v>892</v>
      </c>
      <c r="C67" s="222" t="s">
        <v>102</v>
      </c>
      <c r="D67" s="223">
        <v>45442</v>
      </c>
      <c r="E67" s="222">
        <v>2466.15</v>
      </c>
      <c r="F67" s="222">
        <v>2470.7166666666667</v>
      </c>
      <c r="G67" s="224">
        <v>2426.4333333333334</v>
      </c>
      <c r="H67" s="224">
        <v>2386.7166666666667</v>
      </c>
      <c r="I67" s="224">
        <v>2342.4333333333334</v>
      </c>
      <c r="J67" s="224">
        <v>2510.4333333333334</v>
      </c>
      <c r="K67" s="224">
        <v>2554.7166666666672</v>
      </c>
      <c r="L67" s="224">
        <v>2594.4333333333334</v>
      </c>
      <c r="M67" s="225">
        <v>2515</v>
      </c>
      <c r="N67" s="225">
        <v>2431</v>
      </c>
      <c r="O67" s="225">
        <v>1983600</v>
      </c>
      <c r="P67" s="226">
        <v>-4.4094260517565417E-2</v>
      </c>
    </row>
    <row r="68" spans="1:16" ht="12.75" customHeight="1">
      <c r="A68" s="218">
        <v>58</v>
      </c>
      <c r="B68" s="230" t="s">
        <v>42</v>
      </c>
      <c r="C68" s="227" t="s">
        <v>104</v>
      </c>
      <c r="D68" s="223">
        <v>45442</v>
      </c>
      <c r="E68" s="222">
        <v>3979.75</v>
      </c>
      <c r="F68" s="222">
        <v>3977.8833333333332</v>
      </c>
      <c r="G68" s="224">
        <v>3937.3666666666663</v>
      </c>
      <c r="H68" s="224">
        <v>3894.9833333333331</v>
      </c>
      <c r="I68" s="224">
        <v>3854.4666666666662</v>
      </c>
      <c r="J68" s="224">
        <v>4020.2666666666664</v>
      </c>
      <c r="K68" s="224">
        <v>4060.7833333333328</v>
      </c>
      <c r="L68" s="224">
        <v>4103.1666666666661</v>
      </c>
      <c r="M68" s="225">
        <v>4018.4</v>
      </c>
      <c r="N68" s="225">
        <v>3935.5</v>
      </c>
      <c r="O68" s="225">
        <v>2649200</v>
      </c>
      <c r="P68" s="226">
        <v>1.4364557344824979E-3</v>
      </c>
    </row>
    <row r="69" spans="1:16" ht="12.75" customHeight="1">
      <c r="A69" s="218">
        <v>59</v>
      </c>
      <c r="B69" s="230" t="s">
        <v>40</v>
      </c>
      <c r="C69" s="222" t="s">
        <v>105</v>
      </c>
      <c r="D69" s="223">
        <v>45442</v>
      </c>
      <c r="E69" s="222">
        <v>8498.75</v>
      </c>
      <c r="F69" s="222">
        <v>8477.3666666666668</v>
      </c>
      <c r="G69" s="224">
        <v>8394.2333333333336</v>
      </c>
      <c r="H69" s="224">
        <v>8289.7166666666672</v>
      </c>
      <c r="I69" s="224">
        <v>8206.5833333333339</v>
      </c>
      <c r="J69" s="224">
        <v>8581.8833333333332</v>
      </c>
      <c r="K69" s="224">
        <v>8665.0166666666682</v>
      </c>
      <c r="L69" s="224">
        <v>8769.5333333333328</v>
      </c>
      <c r="M69" s="225">
        <v>8560.5</v>
      </c>
      <c r="N69" s="225">
        <v>8372.85</v>
      </c>
      <c r="O69" s="225">
        <v>1014100</v>
      </c>
      <c r="P69" s="226">
        <v>-3.160809778456837E-2</v>
      </c>
    </row>
    <row r="70" spans="1:16" ht="12.75" customHeight="1">
      <c r="A70" s="218">
        <v>60</v>
      </c>
      <c r="B70" s="230" t="s">
        <v>106</v>
      </c>
      <c r="C70" s="229" t="s">
        <v>107</v>
      </c>
      <c r="D70" s="223">
        <v>45442</v>
      </c>
      <c r="E70" s="222">
        <v>885.45</v>
      </c>
      <c r="F70" s="222">
        <v>888.2833333333333</v>
      </c>
      <c r="G70" s="224">
        <v>866.56666666666661</v>
      </c>
      <c r="H70" s="224">
        <v>847.68333333333328</v>
      </c>
      <c r="I70" s="224">
        <v>825.96666666666658</v>
      </c>
      <c r="J70" s="224">
        <v>907.16666666666663</v>
      </c>
      <c r="K70" s="224">
        <v>928.88333333333333</v>
      </c>
      <c r="L70" s="224">
        <v>947.76666666666665</v>
      </c>
      <c r="M70" s="225">
        <v>910</v>
      </c>
      <c r="N70" s="225">
        <v>869.4</v>
      </c>
      <c r="O70" s="225">
        <v>41299500</v>
      </c>
      <c r="P70" s="226">
        <v>2.0300016305233981E-2</v>
      </c>
    </row>
    <row r="71" spans="1:16" ht="12.75" customHeight="1">
      <c r="A71" s="218">
        <v>61</v>
      </c>
      <c r="B71" s="230" t="s">
        <v>42</v>
      </c>
      <c r="C71" s="222" t="s">
        <v>108</v>
      </c>
      <c r="D71" s="223">
        <v>45442</v>
      </c>
      <c r="E71" s="222">
        <v>6353.2</v>
      </c>
      <c r="F71" s="222">
        <v>6349.2333333333336</v>
      </c>
      <c r="G71" s="224">
        <v>6268.9666666666672</v>
      </c>
      <c r="H71" s="224">
        <v>6184.7333333333336</v>
      </c>
      <c r="I71" s="224">
        <v>6104.4666666666672</v>
      </c>
      <c r="J71" s="224">
        <v>6433.4666666666672</v>
      </c>
      <c r="K71" s="224">
        <v>6513.7333333333336</v>
      </c>
      <c r="L71" s="224">
        <v>6597.9666666666672</v>
      </c>
      <c r="M71" s="225">
        <v>6429.5</v>
      </c>
      <c r="N71" s="225">
        <v>6265</v>
      </c>
      <c r="O71" s="225">
        <v>2505750</v>
      </c>
      <c r="P71" s="226">
        <v>7.0090215128383065E-2</v>
      </c>
    </row>
    <row r="72" spans="1:16" ht="12.75" customHeight="1">
      <c r="A72" s="218">
        <v>62</v>
      </c>
      <c r="B72" s="230" t="s">
        <v>54</v>
      </c>
      <c r="C72" s="222" t="s">
        <v>109</v>
      </c>
      <c r="D72" s="223">
        <v>45442</v>
      </c>
      <c r="E72" s="222">
        <v>4619.8999999999996</v>
      </c>
      <c r="F72" s="222">
        <v>4629.7499999999991</v>
      </c>
      <c r="G72" s="224">
        <v>4586.5499999999984</v>
      </c>
      <c r="H72" s="224">
        <v>4553.1999999999989</v>
      </c>
      <c r="I72" s="224">
        <v>4509.9999999999982</v>
      </c>
      <c r="J72" s="224">
        <v>4663.0999999999985</v>
      </c>
      <c r="K72" s="224">
        <v>4706.2999999999993</v>
      </c>
      <c r="L72" s="224">
        <v>4739.6499999999987</v>
      </c>
      <c r="M72" s="225">
        <v>4672.95</v>
      </c>
      <c r="N72" s="225">
        <v>4596.3999999999996</v>
      </c>
      <c r="O72" s="225">
        <v>2936500</v>
      </c>
      <c r="P72" s="226">
        <v>1.7648129055734124E-2</v>
      </c>
    </row>
    <row r="73" spans="1:16" ht="12.75" customHeight="1">
      <c r="A73" s="218">
        <v>63</v>
      </c>
      <c r="B73" s="230" t="s">
        <v>54</v>
      </c>
      <c r="C73" s="222" t="s">
        <v>110</v>
      </c>
      <c r="D73" s="223">
        <v>45442</v>
      </c>
      <c r="E73" s="222">
        <v>3504.6</v>
      </c>
      <c r="F73" s="222">
        <v>3481.9</v>
      </c>
      <c r="G73" s="224">
        <v>3442.25</v>
      </c>
      <c r="H73" s="224">
        <v>3379.9</v>
      </c>
      <c r="I73" s="224">
        <v>3340.25</v>
      </c>
      <c r="J73" s="224">
        <v>3544.25</v>
      </c>
      <c r="K73" s="224">
        <v>3583.9000000000005</v>
      </c>
      <c r="L73" s="224">
        <v>3646.25</v>
      </c>
      <c r="M73" s="225">
        <v>3521.55</v>
      </c>
      <c r="N73" s="225">
        <v>3419.55</v>
      </c>
      <c r="O73" s="225">
        <v>1239975</v>
      </c>
      <c r="P73" s="226">
        <v>-6.2577962577962581E-2</v>
      </c>
    </row>
    <row r="74" spans="1:16" ht="12.75" customHeight="1">
      <c r="A74" s="218">
        <v>64</v>
      </c>
      <c r="B74" s="230" t="s">
        <v>54</v>
      </c>
      <c r="C74" s="222" t="s">
        <v>111</v>
      </c>
      <c r="D74" s="223">
        <v>45442</v>
      </c>
      <c r="E74" s="222">
        <v>472.8</v>
      </c>
      <c r="F74" s="222">
        <v>469.13333333333338</v>
      </c>
      <c r="G74" s="224">
        <v>464.36666666666679</v>
      </c>
      <c r="H74" s="224">
        <v>455.93333333333339</v>
      </c>
      <c r="I74" s="224">
        <v>451.1666666666668</v>
      </c>
      <c r="J74" s="224">
        <v>477.56666666666678</v>
      </c>
      <c r="K74" s="224">
        <v>482.33333333333331</v>
      </c>
      <c r="L74" s="224">
        <v>490.76666666666677</v>
      </c>
      <c r="M74" s="225">
        <v>473.9</v>
      </c>
      <c r="N74" s="225">
        <v>460.7</v>
      </c>
      <c r="O74" s="225">
        <v>14353200</v>
      </c>
      <c r="P74" s="226">
        <v>-3.8234229887830179E-2</v>
      </c>
    </row>
    <row r="75" spans="1:16" ht="12.75" customHeight="1">
      <c r="A75" s="218">
        <v>65</v>
      </c>
      <c r="B75" s="230" t="s">
        <v>61</v>
      </c>
      <c r="C75" s="222" t="s">
        <v>112</v>
      </c>
      <c r="D75" s="223">
        <v>45442</v>
      </c>
      <c r="E75" s="222">
        <v>167.1</v>
      </c>
      <c r="F75" s="222">
        <v>167.70000000000002</v>
      </c>
      <c r="G75" s="224">
        <v>164.55000000000004</v>
      </c>
      <c r="H75" s="224">
        <v>162.00000000000003</v>
      </c>
      <c r="I75" s="224">
        <v>158.85000000000005</v>
      </c>
      <c r="J75" s="224">
        <v>170.25000000000003</v>
      </c>
      <c r="K75" s="224">
        <v>173.4</v>
      </c>
      <c r="L75" s="224">
        <v>175.95000000000002</v>
      </c>
      <c r="M75" s="225">
        <v>170.85</v>
      </c>
      <c r="N75" s="225">
        <v>165.15</v>
      </c>
      <c r="O75" s="225">
        <v>109530000</v>
      </c>
      <c r="P75" s="226">
        <v>-2.0216477323553091E-2</v>
      </c>
    </row>
    <row r="76" spans="1:16" ht="12.75" customHeight="1">
      <c r="A76" s="218">
        <v>66</v>
      </c>
      <c r="B76" s="230" t="s">
        <v>82</v>
      </c>
      <c r="C76" s="222" t="s">
        <v>113</v>
      </c>
      <c r="D76" s="223">
        <v>45442</v>
      </c>
      <c r="E76" s="222">
        <v>205.1</v>
      </c>
      <c r="F76" s="222">
        <v>205.51666666666665</v>
      </c>
      <c r="G76" s="224">
        <v>201.43333333333331</v>
      </c>
      <c r="H76" s="224">
        <v>197.76666666666665</v>
      </c>
      <c r="I76" s="224">
        <v>193.68333333333331</v>
      </c>
      <c r="J76" s="224">
        <v>209.18333333333331</v>
      </c>
      <c r="K76" s="224">
        <v>213.26666666666668</v>
      </c>
      <c r="L76" s="224">
        <v>216.93333333333331</v>
      </c>
      <c r="M76" s="225">
        <v>209.6</v>
      </c>
      <c r="N76" s="225">
        <v>201.85</v>
      </c>
      <c r="O76" s="225">
        <v>136142850</v>
      </c>
      <c r="P76" s="226">
        <v>-3.3360402793568299E-2</v>
      </c>
    </row>
    <row r="77" spans="1:16" ht="12.75" customHeight="1">
      <c r="A77" s="218">
        <v>67</v>
      </c>
      <c r="B77" s="230" t="s">
        <v>42</v>
      </c>
      <c r="C77" s="222" t="s">
        <v>114</v>
      </c>
      <c r="D77" s="223">
        <v>45442</v>
      </c>
      <c r="E77" s="222">
        <v>1059.5</v>
      </c>
      <c r="F77" s="222">
        <v>1063.4833333333333</v>
      </c>
      <c r="G77" s="224">
        <v>1047.9666666666667</v>
      </c>
      <c r="H77" s="224">
        <v>1036.4333333333334</v>
      </c>
      <c r="I77" s="224">
        <v>1020.9166666666667</v>
      </c>
      <c r="J77" s="224">
        <v>1075.0166666666667</v>
      </c>
      <c r="K77" s="224">
        <v>1090.5333333333335</v>
      </c>
      <c r="L77" s="224">
        <v>1102.0666666666666</v>
      </c>
      <c r="M77" s="225">
        <v>1079</v>
      </c>
      <c r="N77" s="225">
        <v>1051.95</v>
      </c>
      <c r="O77" s="225">
        <v>11895800</v>
      </c>
      <c r="P77" s="226">
        <v>-9.1189081466272123E-3</v>
      </c>
    </row>
    <row r="78" spans="1:16" ht="12.75" customHeight="1">
      <c r="A78" s="218">
        <v>68</v>
      </c>
      <c r="B78" s="230" t="s">
        <v>115</v>
      </c>
      <c r="C78" s="222" t="s">
        <v>116</v>
      </c>
      <c r="D78" s="223">
        <v>45442</v>
      </c>
      <c r="E78" s="222">
        <v>86.15</v>
      </c>
      <c r="F78" s="222">
        <v>87.233333333333334</v>
      </c>
      <c r="G78" s="224">
        <v>83.966666666666669</v>
      </c>
      <c r="H78" s="224">
        <v>81.783333333333331</v>
      </c>
      <c r="I78" s="224">
        <v>78.516666666666666</v>
      </c>
      <c r="J78" s="224">
        <v>89.416666666666671</v>
      </c>
      <c r="K78" s="224">
        <v>92.683333333333351</v>
      </c>
      <c r="L78" s="224">
        <v>94.866666666666674</v>
      </c>
      <c r="M78" s="225">
        <v>90.5</v>
      </c>
      <c r="N78" s="225">
        <v>85.05</v>
      </c>
      <c r="O78" s="225">
        <v>279416250</v>
      </c>
      <c r="P78" s="226">
        <v>0.10083325946281357</v>
      </c>
    </row>
    <row r="79" spans="1:16" ht="12.75" customHeight="1">
      <c r="A79" s="218">
        <v>69</v>
      </c>
      <c r="B79" s="230" t="s">
        <v>892</v>
      </c>
      <c r="C79" s="222" t="s">
        <v>117</v>
      </c>
      <c r="D79" s="223">
        <v>45442</v>
      </c>
      <c r="E79" s="222">
        <v>691</v>
      </c>
      <c r="F79" s="222">
        <v>695.61666666666679</v>
      </c>
      <c r="G79" s="224">
        <v>680.8333333333336</v>
      </c>
      <c r="H79" s="224">
        <v>670.66666666666686</v>
      </c>
      <c r="I79" s="224">
        <v>655.88333333333367</v>
      </c>
      <c r="J79" s="224">
        <v>705.78333333333353</v>
      </c>
      <c r="K79" s="224">
        <v>720.56666666666683</v>
      </c>
      <c r="L79" s="224">
        <v>730.73333333333346</v>
      </c>
      <c r="M79" s="225">
        <v>710.4</v>
      </c>
      <c r="N79" s="225">
        <v>685.45</v>
      </c>
      <c r="O79" s="225">
        <v>6763900</v>
      </c>
      <c r="P79" s="226">
        <v>4.2685370741482966E-2</v>
      </c>
    </row>
    <row r="80" spans="1:16" ht="12.75" customHeight="1">
      <c r="A80" s="218">
        <v>70</v>
      </c>
      <c r="B80" s="230" t="s">
        <v>57</v>
      </c>
      <c r="C80" s="228" t="s">
        <v>118</v>
      </c>
      <c r="D80" s="223">
        <v>45442</v>
      </c>
      <c r="E80" s="222">
        <v>1252.95</v>
      </c>
      <c r="F80" s="222">
        <v>1249.4166666666667</v>
      </c>
      <c r="G80" s="224">
        <v>1239.8333333333335</v>
      </c>
      <c r="H80" s="224">
        <v>1226.7166666666667</v>
      </c>
      <c r="I80" s="224">
        <v>1217.1333333333334</v>
      </c>
      <c r="J80" s="224">
        <v>1262.5333333333335</v>
      </c>
      <c r="K80" s="224">
        <v>1272.116666666667</v>
      </c>
      <c r="L80" s="224">
        <v>1285.2333333333336</v>
      </c>
      <c r="M80" s="225">
        <v>1259</v>
      </c>
      <c r="N80" s="225">
        <v>1236.3</v>
      </c>
      <c r="O80" s="225">
        <v>6508000</v>
      </c>
      <c r="P80" s="226">
        <v>2.0786819616598661E-3</v>
      </c>
    </row>
    <row r="81" spans="1:16" ht="12.75" customHeight="1">
      <c r="A81" s="218">
        <v>71</v>
      </c>
      <c r="B81" s="230" t="s">
        <v>106</v>
      </c>
      <c r="C81" s="222" t="s">
        <v>119</v>
      </c>
      <c r="D81" s="223">
        <v>45442</v>
      </c>
      <c r="E81" s="222">
        <v>2585.5</v>
      </c>
      <c r="F81" s="222">
        <v>2562.4833333333331</v>
      </c>
      <c r="G81" s="224">
        <v>2524.0166666666664</v>
      </c>
      <c r="H81" s="224">
        <v>2462.5333333333333</v>
      </c>
      <c r="I81" s="224">
        <v>2424.0666666666666</v>
      </c>
      <c r="J81" s="224">
        <v>2623.9666666666662</v>
      </c>
      <c r="K81" s="224">
        <v>2662.4333333333325</v>
      </c>
      <c r="L81" s="224">
        <v>2723.9166666666661</v>
      </c>
      <c r="M81" s="225">
        <v>2600.9499999999998</v>
      </c>
      <c r="N81" s="225">
        <v>2501</v>
      </c>
      <c r="O81" s="225">
        <v>4973275</v>
      </c>
      <c r="P81" s="226">
        <v>5.0843607703929088E-2</v>
      </c>
    </row>
    <row r="82" spans="1:16" ht="12.75" customHeight="1">
      <c r="A82" s="218">
        <v>72</v>
      </c>
      <c r="B82" s="230" t="s">
        <v>42</v>
      </c>
      <c r="C82" s="222" t="s">
        <v>120</v>
      </c>
      <c r="D82" s="223">
        <v>45442</v>
      </c>
      <c r="E82" s="222">
        <v>426.85</v>
      </c>
      <c r="F82" s="222">
        <v>426.98333333333329</v>
      </c>
      <c r="G82" s="224">
        <v>423.76666666666659</v>
      </c>
      <c r="H82" s="224">
        <v>420.68333333333328</v>
      </c>
      <c r="I82" s="224">
        <v>417.46666666666658</v>
      </c>
      <c r="J82" s="224">
        <v>430.06666666666661</v>
      </c>
      <c r="K82" s="224">
        <v>433.2833333333333</v>
      </c>
      <c r="L82" s="224">
        <v>436.36666666666662</v>
      </c>
      <c r="M82" s="225">
        <v>430.2</v>
      </c>
      <c r="N82" s="225">
        <v>423.9</v>
      </c>
      <c r="O82" s="225">
        <v>10828000</v>
      </c>
      <c r="P82" s="226">
        <v>-3.8638454461821527E-3</v>
      </c>
    </row>
    <row r="83" spans="1:16" ht="12.75" customHeight="1">
      <c r="A83" s="218">
        <v>73</v>
      </c>
      <c r="B83" s="230" t="s">
        <v>47</v>
      </c>
      <c r="C83" s="222" t="s">
        <v>121</v>
      </c>
      <c r="D83" s="223">
        <v>45442</v>
      </c>
      <c r="E83" s="222">
        <v>2484.4499999999998</v>
      </c>
      <c r="F83" s="222">
        <v>2473.8833333333337</v>
      </c>
      <c r="G83" s="224">
        <v>2457.8666666666672</v>
      </c>
      <c r="H83" s="224">
        <v>2431.2833333333338</v>
      </c>
      <c r="I83" s="224">
        <v>2415.2666666666673</v>
      </c>
      <c r="J83" s="224">
        <v>2500.4666666666672</v>
      </c>
      <c r="K83" s="224">
        <v>2516.4833333333336</v>
      </c>
      <c r="L83" s="224">
        <v>2543.0666666666671</v>
      </c>
      <c r="M83" s="225">
        <v>2489.9</v>
      </c>
      <c r="N83" s="225">
        <v>2447.3000000000002</v>
      </c>
      <c r="O83" s="225">
        <v>7098714</v>
      </c>
      <c r="P83" s="226">
        <v>8.0755265068990556E-2</v>
      </c>
    </row>
    <row r="84" spans="1:16" ht="12.75" customHeight="1">
      <c r="A84" s="218">
        <v>74</v>
      </c>
      <c r="B84" s="230" t="s">
        <v>82</v>
      </c>
      <c r="C84" s="222" t="s">
        <v>122</v>
      </c>
      <c r="D84" s="223">
        <v>45442</v>
      </c>
      <c r="E84" s="222">
        <v>539</v>
      </c>
      <c r="F84" s="222">
        <v>539.5</v>
      </c>
      <c r="G84" s="224">
        <v>533.20000000000005</v>
      </c>
      <c r="H84" s="224">
        <v>527.40000000000009</v>
      </c>
      <c r="I84" s="224">
        <v>521.10000000000014</v>
      </c>
      <c r="J84" s="224">
        <v>545.29999999999995</v>
      </c>
      <c r="K84" s="224">
        <v>551.59999999999991</v>
      </c>
      <c r="L84" s="224">
        <v>557.39999999999986</v>
      </c>
      <c r="M84" s="225">
        <v>545.79999999999995</v>
      </c>
      <c r="N84" s="225">
        <v>533.70000000000005</v>
      </c>
      <c r="O84" s="225">
        <v>6021250</v>
      </c>
      <c r="P84" s="226">
        <v>-4.0438247011952193E-2</v>
      </c>
    </row>
    <row r="85" spans="1:16" ht="12.75" customHeight="1">
      <c r="A85" s="218">
        <v>75</v>
      </c>
      <c r="B85" s="230" t="s">
        <v>40</v>
      </c>
      <c r="C85" s="222" t="s">
        <v>123</v>
      </c>
      <c r="D85" s="223">
        <v>45442</v>
      </c>
      <c r="E85" s="222">
        <v>3951.75</v>
      </c>
      <c r="F85" s="222">
        <v>3952.5833333333335</v>
      </c>
      <c r="G85" s="224">
        <v>3906.166666666667</v>
      </c>
      <c r="H85" s="224">
        <v>3860.5833333333335</v>
      </c>
      <c r="I85" s="224">
        <v>3814.166666666667</v>
      </c>
      <c r="J85" s="224">
        <v>3998.166666666667</v>
      </c>
      <c r="K85" s="224">
        <v>4044.5833333333339</v>
      </c>
      <c r="L85" s="224">
        <v>4090.166666666667</v>
      </c>
      <c r="M85" s="225">
        <v>3999</v>
      </c>
      <c r="N85" s="225">
        <v>3907</v>
      </c>
      <c r="O85" s="225">
        <v>8194800</v>
      </c>
      <c r="P85" s="226">
        <v>1.3016873725199333E-2</v>
      </c>
    </row>
    <row r="86" spans="1:16" ht="12.75" customHeight="1">
      <c r="A86" s="218">
        <v>76</v>
      </c>
      <c r="B86" s="230" t="s">
        <v>40</v>
      </c>
      <c r="C86" s="229" t="s">
        <v>124</v>
      </c>
      <c r="D86" s="223">
        <v>45442</v>
      </c>
      <c r="E86" s="222">
        <v>1678.2</v>
      </c>
      <c r="F86" s="222">
        <v>1685</v>
      </c>
      <c r="G86" s="224">
        <v>1656.35</v>
      </c>
      <c r="H86" s="224">
        <v>1634.5</v>
      </c>
      <c r="I86" s="224">
        <v>1605.85</v>
      </c>
      <c r="J86" s="224">
        <v>1706.85</v>
      </c>
      <c r="K86" s="224">
        <v>1735.5</v>
      </c>
      <c r="L86" s="224">
        <v>1757.35</v>
      </c>
      <c r="M86" s="225">
        <v>1713.65</v>
      </c>
      <c r="N86" s="225">
        <v>1663.15</v>
      </c>
      <c r="O86" s="225">
        <v>6357000</v>
      </c>
      <c r="P86" s="226">
        <v>-9.6311038453337119E-2</v>
      </c>
    </row>
    <row r="87" spans="1:16" ht="12.75" customHeight="1">
      <c r="A87" s="218">
        <v>77</v>
      </c>
      <c r="B87" s="230" t="s">
        <v>85</v>
      </c>
      <c r="C87" s="222" t="s">
        <v>125</v>
      </c>
      <c r="D87" s="223">
        <v>45442</v>
      </c>
      <c r="E87" s="222">
        <v>1341.95</v>
      </c>
      <c r="F87" s="222">
        <v>1344.0166666666667</v>
      </c>
      <c r="G87" s="224">
        <v>1325.9333333333334</v>
      </c>
      <c r="H87" s="224">
        <v>1309.9166666666667</v>
      </c>
      <c r="I87" s="224">
        <v>1291.8333333333335</v>
      </c>
      <c r="J87" s="224">
        <v>1360.0333333333333</v>
      </c>
      <c r="K87" s="224">
        <v>1378.1166666666668</v>
      </c>
      <c r="L87" s="224">
        <v>1394.1333333333332</v>
      </c>
      <c r="M87" s="225">
        <v>1362.1</v>
      </c>
      <c r="N87" s="225">
        <v>1328</v>
      </c>
      <c r="O87" s="225">
        <v>21441350</v>
      </c>
      <c r="P87" s="226">
        <v>6.1921030155705934E-3</v>
      </c>
    </row>
    <row r="88" spans="1:16" ht="12.75" customHeight="1">
      <c r="A88" s="218">
        <v>78</v>
      </c>
      <c r="B88" s="230" t="s">
        <v>66</v>
      </c>
      <c r="C88" s="222" t="s">
        <v>126</v>
      </c>
      <c r="D88" s="223">
        <v>45442</v>
      </c>
      <c r="E88" s="222">
        <v>3948.95</v>
      </c>
      <c r="F88" s="222">
        <v>3960.6</v>
      </c>
      <c r="G88" s="224">
        <v>3909.2</v>
      </c>
      <c r="H88" s="224">
        <v>3869.45</v>
      </c>
      <c r="I88" s="224">
        <v>3818.0499999999997</v>
      </c>
      <c r="J88" s="224">
        <v>4000.35</v>
      </c>
      <c r="K88" s="224">
        <v>4051.7500000000005</v>
      </c>
      <c r="L88" s="224">
        <v>4091.5</v>
      </c>
      <c r="M88" s="225">
        <v>4012</v>
      </c>
      <c r="N88" s="225">
        <v>3920.85</v>
      </c>
      <c r="O88" s="225">
        <v>2899050</v>
      </c>
      <c r="P88" s="226">
        <v>-1.1659422142674509E-2</v>
      </c>
    </row>
    <row r="89" spans="1:16" ht="12.75" customHeight="1">
      <c r="A89" s="218">
        <v>79</v>
      </c>
      <c r="B89" s="230" t="s">
        <v>61</v>
      </c>
      <c r="C89" s="222" t="s">
        <v>127</v>
      </c>
      <c r="D89" s="223">
        <v>45442</v>
      </c>
      <c r="E89" s="222">
        <v>1512.5</v>
      </c>
      <c r="F89" s="222">
        <v>1514.55</v>
      </c>
      <c r="G89" s="224">
        <v>1499.25</v>
      </c>
      <c r="H89" s="224">
        <v>1486</v>
      </c>
      <c r="I89" s="224">
        <v>1470.7</v>
      </c>
      <c r="J89" s="224">
        <v>1527.8</v>
      </c>
      <c r="K89" s="224">
        <v>1543.0999999999997</v>
      </c>
      <c r="L89" s="224">
        <v>1556.35</v>
      </c>
      <c r="M89" s="225">
        <v>1529.85</v>
      </c>
      <c r="N89" s="225">
        <v>1501.3</v>
      </c>
      <c r="O89" s="225">
        <v>182234800</v>
      </c>
      <c r="P89" s="226">
        <v>-1.5161828217467163E-2</v>
      </c>
    </row>
    <row r="90" spans="1:16" ht="12.75" customHeight="1">
      <c r="A90" s="218">
        <v>80</v>
      </c>
      <c r="B90" s="230" t="s">
        <v>66</v>
      </c>
      <c r="C90" s="222" t="s">
        <v>128</v>
      </c>
      <c r="D90" s="223">
        <v>45442</v>
      </c>
      <c r="E90" s="222">
        <v>570.70000000000005</v>
      </c>
      <c r="F90" s="222">
        <v>574.81666666666661</v>
      </c>
      <c r="G90" s="224">
        <v>565.98333333333323</v>
      </c>
      <c r="H90" s="224">
        <v>561.26666666666665</v>
      </c>
      <c r="I90" s="224">
        <v>552.43333333333328</v>
      </c>
      <c r="J90" s="224">
        <v>579.53333333333319</v>
      </c>
      <c r="K90" s="224">
        <v>588.36666666666667</v>
      </c>
      <c r="L90" s="224">
        <v>593.08333333333314</v>
      </c>
      <c r="M90" s="225">
        <v>583.65</v>
      </c>
      <c r="N90" s="225">
        <v>570.1</v>
      </c>
      <c r="O90" s="225">
        <v>37264700</v>
      </c>
      <c r="P90" s="226">
        <v>9.990259740259741E-2</v>
      </c>
    </row>
    <row r="91" spans="1:16" ht="12.75" customHeight="1">
      <c r="A91" s="218">
        <v>81</v>
      </c>
      <c r="B91" s="230" t="s">
        <v>54</v>
      </c>
      <c r="C91" s="222" t="s">
        <v>129</v>
      </c>
      <c r="D91" s="223">
        <v>45442</v>
      </c>
      <c r="E91" s="222">
        <v>4580.5</v>
      </c>
      <c r="F91" s="222">
        <v>4580.0166666666664</v>
      </c>
      <c r="G91" s="224">
        <v>4545.7333333333327</v>
      </c>
      <c r="H91" s="224">
        <v>4510.9666666666662</v>
      </c>
      <c r="I91" s="224">
        <v>4476.6833333333325</v>
      </c>
      <c r="J91" s="224">
        <v>4614.7833333333328</v>
      </c>
      <c r="K91" s="224">
        <v>4649.0666666666657</v>
      </c>
      <c r="L91" s="224">
        <v>4683.833333333333</v>
      </c>
      <c r="M91" s="225">
        <v>4614.3</v>
      </c>
      <c r="N91" s="225">
        <v>4545.25</v>
      </c>
      <c r="O91" s="225">
        <v>4466100</v>
      </c>
      <c r="P91" s="226">
        <v>-1.3714058566317742E-2</v>
      </c>
    </row>
    <row r="92" spans="1:16" ht="12.75" customHeight="1">
      <c r="A92" s="218">
        <v>82</v>
      </c>
      <c r="B92" s="230" t="s">
        <v>130</v>
      </c>
      <c r="C92" s="222" t="s">
        <v>131</v>
      </c>
      <c r="D92" s="223">
        <v>45442</v>
      </c>
      <c r="E92" s="222">
        <v>651.70000000000005</v>
      </c>
      <c r="F92" s="222">
        <v>650.58333333333337</v>
      </c>
      <c r="G92" s="224">
        <v>643.31666666666672</v>
      </c>
      <c r="H92" s="224">
        <v>634.93333333333339</v>
      </c>
      <c r="I92" s="224">
        <v>627.66666666666674</v>
      </c>
      <c r="J92" s="224">
        <v>658.9666666666667</v>
      </c>
      <c r="K92" s="224">
        <v>666.23333333333335</v>
      </c>
      <c r="L92" s="224">
        <v>674.61666666666667</v>
      </c>
      <c r="M92" s="225">
        <v>657.85</v>
      </c>
      <c r="N92" s="225">
        <v>642.20000000000005</v>
      </c>
      <c r="O92" s="225">
        <v>50558200</v>
      </c>
      <c r="P92" s="226">
        <v>3.8953939986766016E-2</v>
      </c>
    </row>
    <row r="93" spans="1:16" ht="12.75" customHeight="1">
      <c r="A93" s="218">
        <v>83</v>
      </c>
      <c r="B93" s="230" t="s">
        <v>130</v>
      </c>
      <c r="C93" s="222" t="s">
        <v>132</v>
      </c>
      <c r="D93" s="223">
        <v>45442</v>
      </c>
      <c r="E93" s="222">
        <v>391.65</v>
      </c>
      <c r="F93" s="222">
        <v>388.38333333333338</v>
      </c>
      <c r="G93" s="224">
        <v>380.26666666666677</v>
      </c>
      <c r="H93" s="224">
        <v>368.88333333333338</v>
      </c>
      <c r="I93" s="224">
        <v>360.76666666666677</v>
      </c>
      <c r="J93" s="224">
        <v>399.76666666666677</v>
      </c>
      <c r="K93" s="224">
        <v>407.88333333333344</v>
      </c>
      <c r="L93" s="224">
        <v>419.26666666666677</v>
      </c>
      <c r="M93" s="225">
        <v>396.5</v>
      </c>
      <c r="N93" s="225">
        <v>377</v>
      </c>
      <c r="O93" s="225">
        <v>34897850</v>
      </c>
      <c r="P93" s="226">
        <v>4.3998731568098935E-2</v>
      </c>
    </row>
    <row r="94" spans="1:16" ht="12.75" customHeight="1">
      <c r="A94" s="218">
        <v>84</v>
      </c>
      <c r="B94" s="230" t="s">
        <v>82</v>
      </c>
      <c r="C94" s="228" t="s">
        <v>133</v>
      </c>
      <c r="D94" s="223">
        <v>45442</v>
      </c>
      <c r="E94" s="222">
        <v>537.9</v>
      </c>
      <c r="F94" s="222">
        <v>538.19999999999993</v>
      </c>
      <c r="G94" s="224">
        <v>531.99999999999989</v>
      </c>
      <c r="H94" s="224">
        <v>526.09999999999991</v>
      </c>
      <c r="I94" s="224">
        <v>519.89999999999986</v>
      </c>
      <c r="J94" s="224">
        <v>544.09999999999991</v>
      </c>
      <c r="K94" s="224">
        <v>550.29999999999995</v>
      </c>
      <c r="L94" s="224">
        <v>556.19999999999993</v>
      </c>
      <c r="M94" s="225">
        <v>544.4</v>
      </c>
      <c r="N94" s="225">
        <v>532.29999999999995</v>
      </c>
      <c r="O94" s="225">
        <v>30994650</v>
      </c>
      <c r="P94" s="226">
        <v>-2.1564031536330706E-2</v>
      </c>
    </row>
    <row r="95" spans="1:16" ht="12.75" customHeight="1">
      <c r="A95" s="218">
        <v>85</v>
      </c>
      <c r="B95" s="230" t="s">
        <v>57</v>
      </c>
      <c r="C95" s="222" t="s">
        <v>134</v>
      </c>
      <c r="D95" s="223">
        <v>45442</v>
      </c>
      <c r="E95" s="222">
        <v>2230.35</v>
      </c>
      <c r="F95" s="222">
        <v>2233.75</v>
      </c>
      <c r="G95" s="224">
        <v>2217.75</v>
      </c>
      <c r="H95" s="224">
        <v>2205.15</v>
      </c>
      <c r="I95" s="224">
        <v>2189.15</v>
      </c>
      <c r="J95" s="224">
        <v>2246.35</v>
      </c>
      <c r="K95" s="224">
        <v>2262.35</v>
      </c>
      <c r="L95" s="224">
        <v>2274.9499999999998</v>
      </c>
      <c r="M95" s="225">
        <v>2249.75</v>
      </c>
      <c r="N95" s="225">
        <v>2221.15</v>
      </c>
      <c r="O95" s="225">
        <v>21603600</v>
      </c>
      <c r="P95" s="226">
        <v>-1.7316903426536211E-2</v>
      </c>
    </row>
    <row r="96" spans="1:16" ht="12.75" customHeight="1">
      <c r="A96" s="218">
        <v>86</v>
      </c>
      <c r="B96" s="230" t="s">
        <v>61</v>
      </c>
      <c r="C96" s="222" t="s">
        <v>136</v>
      </c>
      <c r="D96" s="223">
        <v>45442</v>
      </c>
      <c r="E96" s="222">
        <v>1150.8</v>
      </c>
      <c r="F96" s="222">
        <v>1153.4166666666667</v>
      </c>
      <c r="G96" s="224">
        <v>1142.9333333333334</v>
      </c>
      <c r="H96" s="224">
        <v>1135.0666666666666</v>
      </c>
      <c r="I96" s="224">
        <v>1124.5833333333333</v>
      </c>
      <c r="J96" s="224">
        <v>1161.2833333333335</v>
      </c>
      <c r="K96" s="224">
        <v>1171.7666666666667</v>
      </c>
      <c r="L96" s="224">
        <v>1179.6333333333337</v>
      </c>
      <c r="M96" s="225">
        <v>1163.9000000000001</v>
      </c>
      <c r="N96" s="225">
        <v>1145.55</v>
      </c>
      <c r="O96" s="225">
        <v>79310700</v>
      </c>
      <c r="P96" s="226">
        <v>-2.4562219122888578E-2</v>
      </c>
    </row>
    <row r="97" spans="1:16" ht="12.75" customHeight="1">
      <c r="A97" s="218">
        <v>87</v>
      </c>
      <c r="B97" s="230" t="s">
        <v>66</v>
      </c>
      <c r="C97" s="222" t="s">
        <v>137</v>
      </c>
      <c r="D97" s="223">
        <v>45442</v>
      </c>
      <c r="E97" s="222">
        <v>1683.7</v>
      </c>
      <c r="F97" s="222">
        <v>1684.3833333333332</v>
      </c>
      <c r="G97" s="224">
        <v>1650.4666666666665</v>
      </c>
      <c r="H97" s="224">
        <v>1617.2333333333333</v>
      </c>
      <c r="I97" s="224">
        <v>1583.3166666666666</v>
      </c>
      <c r="J97" s="224">
        <v>1717.6166666666663</v>
      </c>
      <c r="K97" s="224">
        <v>1751.5333333333333</v>
      </c>
      <c r="L97" s="224">
        <v>1784.7666666666662</v>
      </c>
      <c r="M97" s="225">
        <v>1718.3</v>
      </c>
      <c r="N97" s="225">
        <v>1651.15</v>
      </c>
      <c r="O97" s="225">
        <v>3722000</v>
      </c>
      <c r="P97" s="226">
        <v>-1.5994712491738269E-2</v>
      </c>
    </row>
    <row r="98" spans="1:16" ht="12.75" customHeight="1">
      <c r="A98" s="218">
        <v>88</v>
      </c>
      <c r="B98" s="230" t="s">
        <v>66</v>
      </c>
      <c r="C98" s="222" t="s">
        <v>138</v>
      </c>
      <c r="D98" s="223">
        <v>45442</v>
      </c>
      <c r="E98" s="222">
        <v>578.15</v>
      </c>
      <c r="F98" s="222">
        <v>579.08333333333337</v>
      </c>
      <c r="G98" s="224">
        <v>572.76666666666677</v>
      </c>
      <c r="H98" s="224">
        <v>567.38333333333344</v>
      </c>
      <c r="I98" s="224">
        <v>561.06666666666683</v>
      </c>
      <c r="J98" s="224">
        <v>584.4666666666667</v>
      </c>
      <c r="K98" s="224">
        <v>590.7833333333333</v>
      </c>
      <c r="L98" s="224">
        <v>596.16666666666663</v>
      </c>
      <c r="M98" s="225">
        <v>585.4</v>
      </c>
      <c r="N98" s="225">
        <v>573.70000000000005</v>
      </c>
      <c r="O98" s="225">
        <v>15247500</v>
      </c>
      <c r="P98" s="226">
        <v>-6.159561986703168E-3</v>
      </c>
    </row>
    <row r="99" spans="1:16" ht="12.75" customHeight="1">
      <c r="A99" s="218">
        <v>89</v>
      </c>
      <c r="B99" s="230" t="s">
        <v>77</v>
      </c>
      <c r="C99" s="222" t="s">
        <v>139</v>
      </c>
      <c r="D99" s="223">
        <v>45442</v>
      </c>
      <c r="E99" s="222">
        <v>13.25</v>
      </c>
      <c r="F99" s="222">
        <v>13.300000000000002</v>
      </c>
      <c r="G99" s="224">
        <v>13.000000000000005</v>
      </c>
      <c r="H99" s="224">
        <v>12.750000000000004</v>
      </c>
      <c r="I99" s="224">
        <v>12.450000000000006</v>
      </c>
      <c r="J99" s="224">
        <v>13.550000000000004</v>
      </c>
      <c r="K99" s="224">
        <v>13.850000000000001</v>
      </c>
      <c r="L99" s="224">
        <v>14.100000000000003</v>
      </c>
      <c r="M99" s="225">
        <v>13.6</v>
      </c>
      <c r="N99" s="225">
        <v>13.05</v>
      </c>
      <c r="O99" s="225">
        <v>3700680000</v>
      </c>
      <c r="P99" s="226">
        <v>-1.3919827760783604E-2</v>
      </c>
    </row>
    <row r="100" spans="1:16" ht="12.75" customHeight="1">
      <c r="A100" s="218">
        <v>90</v>
      </c>
      <c r="B100" s="230" t="s">
        <v>66</v>
      </c>
      <c r="C100" s="222" t="s">
        <v>140</v>
      </c>
      <c r="D100" s="223">
        <v>45442</v>
      </c>
      <c r="E100" s="222">
        <v>120.35</v>
      </c>
      <c r="F100" s="222">
        <v>120.88333333333333</v>
      </c>
      <c r="G100" s="224">
        <v>119.11666666666665</v>
      </c>
      <c r="H100" s="224">
        <v>117.88333333333333</v>
      </c>
      <c r="I100" s="224">
        <v>116.11666666666665</v>
      </c>
      <c r="J100" s="224">
        <v>122.11666666666665</v>
      </c>
      <c r="K100" s="224">
        <v>123.88333333333333</v>
      </c>
      <c r="L100" s="224">
        <v>125.11666666666665</v>
      </c>
      <c r="M100" s="225">
        <v>122.65</v>
      </c>
      <c r="N100" s="225">
        <v>119.65</v>
      </c>
      <c r="O100" s="225">
        <v>79660000</v>
      </c>
      <c r="P100" s="226">
        <v>1.5165031222123104E-2</v>
      </c>
    </row>
    <row r="101" spans="1:16" ht="12.75" customHeight="1">
      <c r="A101" s="218">
        <v>91</v>
      </c>
      <c r="B101" s="230" t="s">
        <v>61</v>
      </c>
      <c r="C101" s="222" t="s">
        <v>141</v>
      </c>
      <c r="D101" s="223">
        <v>45442</v>
      </c>
      <c r="E101" s="222">
        <v>81.55</v>
      </c>
      <c r="F101" s="222">
        <v>81.766666666666666</v>
      </c>
      <c r="G101" s="224">
        <v>80.783333333333331</v>
      </c>
      <c r="H101" s="224">
        <v>80.016666666666666</v>
      </c>
      <c r="I101" s="224">
        <v>79.033333333333331</v>
      </c>
      <c r="J101" s="224">
        <v>82.533333333333331</v>
      </c>
      <c r="K101" s="224">
        <v>83.516666666666652</v>
      </c>
      <c r="L101" s="224">
        <v>84.283333333333331</v>
      </c>
      <c r="M101" s="225">
        <v>82.75</v>
      </c>
      <c r="N101" s="225">
        <v>81</v>
      </c>
      <c r="O101" s="225">
        <v>392212500</v>
      </c>
      <c r="P101" s="226">
        <v>3.1459566074950693E-2</v>
      </c>
    </row>
    <row r="102" spans="1:16" ht="12.75" customHeight="1">
      <c r="A102" s="218">
        <v>92</v>
      </c>
      <c r="B102" s="230" t="s">
        <v>187</v>
      </c>
      <c r="C102" s="228" t="s">
        <v>142</v>
      </c>
      <c r="D102" s="223">
        <v>45442</v>
      </c>
      <c r="E102" s="222">
        <v>159</v>
      </c>
      <c r="F102" s="222">
        <v>158.76666666666665</v>
      </c>
      <c r="G102" s="224">
        <v>155.8833333333333</v>
      </c>
      <c r="H102" s="224">
        <v>152.76666666666665</v>
      </c>
      <c r="I102" s="224">
        <v>149.8833333333333</v>
      </c>
      <c r="J102" s="224">
        <v>161.8833333333333</v>
      </c>
      <c r="K102" s="224">
        <v>164.76666666666662</v>
      </c>
      <c r="L102" s="224">
        <v>167.8833333333333</v>
      </c>
      <c r="M102" s="225">
        <v>161.65</v>
      </c>
      <c r="N102" s="225">
        <v>155.65</v>
      </c>
      <c r="O102" s="225">
        <v>67162500</v>
      </c>
      <c r="P102" s="226">
        <v>-7.4262912879627576E-3</v>
      </c>
    </row>
    <row r="103" spans="1:16" ht="12.75" customHeight="1">
      <c r="A103" s="218">
        <v>93</v>
      </c>
      <c r="B103" s="230" t="s">
        <v>82</v>
      </c>
      <c r="C103" s="222" t="s">
        <v>143</v>
      </c>
      <c r="D103" s="223">
        <v>45442</v>
      </c>
      <c r="E103" s="222">
        <v>448.9</v>
      </c>
      <c r="F103" s="222">
        <v>450.8</v>
      </c>
      <c r="G103" s="224">
        <v>443.6</v>
      </c>
      <c r="H103" s="224">
        <v>438.3</v>
      </c>
      <c r="I103" s="224">
        <v>431.1</v>
      </c>
      <c r="J103" s="224">
        <v>456.1</v>
      </c>
      <c r="K103" s="224">
        <v>463.29999999999995</v>
      </c>
      <c r="L103" s="224">
        <v>468.6</v>
      </c>
      <c r="M103" s="225">
        <v>458</v>
      </c>
      <c r="N103" s="225">
        <v>445.5</v>
      </c>
      <c r="O103" s="225">
        <v>20340375</v>
      </c>
      <c r="P103" s="226">
        <v>6.4168045464355089E-2</v>
      </c>
    </row>
    <row r="104" spans="1:16" ht="12.75" customHeight="1">
      <c r="A104" s="218">
        <v>94</v>
      </c>
      <c r="B104" s="230" t="s">
        <v>115</v>
      </c>
      <c r="C104" s="229" t="s">
        <v>144</v>
      </c>
      <c r="D104" s="223">
        <v>45442</v>
      </c>
      <c r="E104" s="222">
        <v>575.1</v>
      </c>
      <c r="F104" s="222">
        <v>576.85</v>
      </c>
      <c r="G104" s="224">
        <v>568.30000000000007</v>
      </c>
      <c r="H104" s="224">
        <v>561.5</v>
      </c>
      <c r="I104" s="224">
        <v>552.95000000000005</v>
      </c>
      <c r="J104" s="224">
        <v>583.65000000000009</v>
      </c>
      <c r="K104" s="224">
        <v>592.20000000000005</v>
      </c>
      <c r="L104" s="224">
        <v>599.00000000000011</v>
      </c>
      <c r="M104" s="225">
        <v>585.4</v>
      </c>
      <c r="N104" s="225">
        <v>570.04999999999995</v>
      </c>
      <c r="O104" s="225">
        <v>21743000</v>
      </c>
      <c r="P104" s="226">
        <v>1.6584511908600912E-3</v>
      </c>
    </row>
    <row r="105" spans="1:16" ht="12.75" customHeight="1">
      <c r="A105" s="218">
        <v>95</v>
      </c>
      <c r="B105" s="230" t="s">
        <v>47</v>
      </c>
      <c r="C105" s="222" t="s">
        <v>145</v>
      </c>
      <c r="D105" s="223">
        <v>45442</v>
      </c>
      <c r="E105" s="222">
        <v>224</v>
      </c>
      <c r="F105" s="222">
        <v>225.58333333333334</v>
      </c>
      <c r="G105" s="224">
        <v>219.61666666666667</v>
      </c>
      <c r="H105" s="224">
        <v>215.23333333333332</v>
      </c>
      <c r="I105" s="224">
        <v>209.26666666666665</v>
      </c>
      <c r="J105" s="224">
        <v>229.9666666666667</v>
      </c>
      <c r="K105" s="224">
        <v>235.93333333333334</v>
      </c>
      <c r="L105" s="224">
        <v>240.31666666666672</v>
      </c>
      <c r="M105" s="225">
        <v>231.55</v>
      </c>
      <c r="N105" s="225">
        <v>221.2</v>
      </c>
      <c r="O105" s="225">
        <v>24165700</v>
      </c>
      <c r="P105" s="226">
        <v>-2.1144132503230353E-2</v>
      </c>
    </row>
    <row r="106" spans="1:16" ht="12.75" customHeight="1">
      <c r="A106" s="218">
        <v>96</v>
      </c>
      <c r="B106" s="230" t="s">
        <v>57</v>
      </c>
      <c r="C106" s="229" t="s">
        <v>146</v>
      </c>
      <c r="D106" s="223">
        <v>45442</v>
      </c>
      <c r="E106" s="222">
        <v>2776.15</v>
      </c>
      <c r="F106" s="222">
        <v>2816.7666666666669</v>
      </c>
      <c r="G106" s="224">
        <v>2723.9833333333336</v>
      </c>
      <c r="H106" s="224">
        <v>2671.8166666666666</v>
      </c>
      <c r="I106" s="224">
        <v>2579.0333333333333</v>
      </c>
      <c r="J106" s="224">
        <v>2868.9333333333338</v>
      </c>
      <c r="K106" s="224">
        <v>2961.7166666666676</v>
      </c>
      <c r="L106" s="224">
        <v>3013.8833333333341</v>
      </c>
      <c r="M106" s="225">
        <v>2909.55</v>
      </c>
      <c r="N106" s="225">
        <v>2764.6</v>
      </c>
      <c r="O106" s="225">
        <v>1413600</v>
      </c>
      <c r="P106" s="226">
        <v>1.6612729234088457E-2</v>
      </c>
    </row>
    <row r="107" spans="1:16" ht="12.75" customHeight="1">
      <c r="A107" s="218">
        <v>97</v>
      </c>
      <c r="B107" s="230" t="s">
        <v>115</v>
      </c>
      <c r="C107" s="227" t="s">
        <v>147</v>
      </c>
      <c r="D107" s="223">
        <v>45442</v>
      </c>
      <c r="E107" s="222">
        <v>4054.8</v>
      </c>
      <c r="F107" s="222">
        <v>4092.4666666666667</v>
      </c>
      <c r="G107" s="224">
        <v>3990.9833333333336</v>
      </c>
      <c r="H107" s="224">
        <v>3927.166666666667</v>
      </c>
      <c r="I107" s="224">
        <v>3825.6833333333338</v>
      </c>
      <c r="J107" s="224">
        <v>4156.2833333333328</v>
      </c>
      <c r="K107" s="224">
        <v>4257.7666666666664</v>
      </c>
      <c r="L107" s="224">
        <v>4321.583333333333</v>
      </c>
      <c r="M107" s="225">
        <v>4193.95</v>
      </c>
      <c r="N107" s="225">
        <v>4028.65</v>
      </c>
      <c r="O107" s="225">
        <v>4461900</v>
      </c>
      <c r="P107" s="226">
        <v>-2.7399947685064086E-2</v>
      </c>
    </row>
    <row r="108" spans="1:16" ht="12.75" customHeight="1">
      <c r="A108" s="218">
        <v>98</v>
      </c>
      <c r="B108" s="230" t="s">
        <v>61</v>
      </c>
      <c r="C108" s="229" t="s">
        <v>148</v>
      </c>
      <c r="D108" s="223">
        <v>45442</v>
      </c>
      <c r="E108" s="222">
        <v>1495.3</v>
      </c>
      <c r="F108" s="222">
        <v>1502.4833333333336</v>
      </c>
      <c r="G108" s="224">
        <v>1476.9666666666672</v>
      </c>
      <c r="H108" s="224">
        <v>1458.6333333333337</v>
      </c>
      <c r="I108" s="224">
        <v>1433.1166666666672</v>
      </c>
      <c r="J108" s="224">
        <v>1520.8166666666671</v>
      </c>
      <c r="K108" s="224">
        <v>1546.3333333333335</v>
      </c>
      <c r="L108" s="224">
        <v>1564.666666666667</v>
      </c>
      <c r="M108" s="225">
        <v>1528</v>
      </c>
      <c r="N108" s="225">
        <v>1484.15</v>
      </c>
      <c r="O108" s="225">
        <v>24017500</v>
      </c>
      <c r="P108" s="226">
        <v>-3.8778980548297456E-3</v>
      </c>
    </row>
    <row r="109" spans="1:16" ht="12.75" customHeight="1">
      <c r="A109" s="218">
        <v>99</v>
      </c>
      <c r="B109" s="230" t="s">
        <v>77</v>
      </c>
      <c r="C109" s="222" t="s">
        <v>149</v>
      </c>
      <c r="D109" s="223">
        <v>45442</v>
      </c>
      <c r="E109" s="222">
        <v>353.9</v>
      </c>
      <c r="F109" s="222">
        <v>355.06666666666666</v>
      </c>
      <c r="G109" s="224">
        <v>349.13333333333333</v>
      </c>
      <c r="H109" s="224">
        <v>344.36666666666667</v>
      </c>
      <c r="I109" s="224">
        <v>338.43333333333334</v>
      </c>
      <c r="J109" s="224">
        <v>359.83333333333331</v>
      </c>
      <c r="K109" s="224">
        <v>365.76666666666659</v>
      </c>
      <c r="L109" s="224">
        <v>370.5333333333333</v>
      </c>
      <c r="M109" s="225">
        <v>361</v>
      </c>
      <c r="N109" s="225">
        <v>350.3</v>
      </c>
      <c r="O109" s="225">
        <v>69570800</v>
      </c>
      <c r="P109" s="226">
        <v>-2.4225083452551265E-2</v>
      </c>
    </row>
    <row r="110" spans="1:16" ht="12.75" customHeight="1">
      <c r="A110" s="218">
        <v>100</v>
      </c>
      <c r="B110" s="230" t="s">
        <v>85</v>
      </c>
      <c r="C110" s="222" t="s">
        <v>150</v>
      </c>
      <c r="D110" s="223">
        <v>45442</v>
      </c>
      <c r="E110" s="222">
        <v>1424.5</v>
      </c>
      <c r="F110" s="222">
        <v>1424.2</v>
      </c>
      <c r="G110" s="224">
        <v>1413.65</v>
      </c>
      <c r="H110" s="224">
        <v>1402.8</v>
      </c>
      <c r="I110" s="224">
        <v>1392.25</v>
      </c>
      <c r="J110" s="224">
        <v>1435.0500000000002</v>
      </c>
      <c r="K110" s="224">
        <v>1445.6</v>
      </c>
      <c r="L110" s="224">
        <v>1456.4500000000003</v>
      </c>
      <c r="M110" s="225">
        <v>1434.75</v>
      </c>
      <c r="N110" s="225">
        <v>1413.35</v>
      </c>
      <c r="O110" s="225">
        <v>50825600</v>
      </c>
      <c r="P110" s="226">
        <v>1.3081372440858013E-3</v>
      </c>
    </row>
    <row r="111" spans="1:16" ht="12.75" customHeight="1">
      <c r="A111" s="218">
        <v>101</v>
      </c>
      <c r="B111" s="230" t="s">
        <v>82</v>
      </c>
      <c r="C111" s="222" t="s">
        <v>152</v>
      </c>
      <c r="D111" s="223">
        <v>45442</v>
      </c>
      <c r="E111" s="222">
        <v>172.2</v>
      </c>
      <c r="F111" s="222">
        <v>172.94999999999996</v>
      </c>
      <c r="G111" s="224">
        <v>169.54999999999993</v>
      </c>
      <c r="H111" s="224">
        <v>166.89999999999998</v>
      </c>
      <c r="I111" s="224">
        <v>163.49999999999994</v>
      </c>
      <c r="J111" s="224">
        <v>175.59999999999991</v>
      </c>
      <c r="K111" s="224">
        <v>178.99999999999994</v>
      </c>
      <c r="L111" s="224">
        <v>181.64999999999989</v>
      </c>
      <c r="M111" s="225">
        <v>176.35</v>
      </c>
      <c r="N111" s="225">
        <v>170.3</v>
      </c>
      <c r="O111" s="225">
        <v>179950875</v>
      </c>
      <c r="P111" s="226">
        <v>1.1453623784080011E-2</v>
      </c>
    </row>
    <row r="112" spans="1:16" ht="12.75" customHeight="1">
      <c r="A112" s="218">
        <v>102</v>
      </c>
      <c r="B112" s="230" t="s">
        <v>42</v>
      </c>
      <c r="C112" s="222" t="s">
        <v>153</v>
      </c>
      <c r="D112" s="223">
        <v>45442</v>
      </c>
      <c r="E112" s="222">
        <v>1344.5</v>
      </c>
      <c r="F112" s="222">
        <v>1347.8999999999999</v>
      </c>
      <c r="G112" s="224">
        <v>1328.0999999999997</v>
      </c>
      <c r="H112" s="224">
        <v>1311.6999999999998</v>
      </c>
      <c r="I112" s="224">
        <v>1291.8999999999996</v>
      </c>
      <c r="J112" s="224">
        <v>1364.2999999999997</v>
      </c>
      <c r="K112" s="224">
        <v>1384.1</v>
      </c>
      <c r="L112" s="224">
        <v>1400.4999999999998</v>
      </c>
      <c r="M112" s="225">
        <v>1367.7</v>
      </c>
      <c r="N112" s="225">
        <v>1331.5</v>
      </c>
      <c r="O112" s="225">
        <v>1726400</v>
      </c>
      <c r="P112" s="226">
        <v>-6.8723702664796632E-2</v>
      </c>
    </row>
    <row r="113" spans="1:16" ht="12.75" customHeight="1">
      <c r="A113" s="218">
        <v>103</v>
      </c>
      <c r="B113" s="230" t="s">
        <v>115</v>
      </c>
      <c r="C113" s="222" t="s">
        <v>154</v>
      </c>
      <c r="D113" s="223">
        <v>45442</v>
      </c>
      <c r="E113" s="222">
        <v>1059.8</v>
      </c>
      <c r="F113" s="222">
        <v>1063.9166666666667</v>
      </c>
      <c r="G113" s="224">
        <v>1043.2833333333335</v>
      </c>
      <c r="H113" s="224">
        <v>1026.7666666666669</v>
      </c>
      <c r="I113" s="224">
        <v>1006.1333333333337</v>
      </c>
      <c r="J113" s="224">
        <v>1080.4333333333334</v>
      </c>
      <c r="K113" s="224">
        <v>1101.0666666666666</v>
      </c>
      <c r="L113" s="224">
        <v>1117.5833333333333</v>
      </c>
      <c r="M113" s="225">
        <v>1084.55</v>
      </c>
      <c r="N113" s="225">
        <v>1047.4000000000001</v>
      </c>
      <c r="O113" s="225">
        <v>16930375</v>
      </c>
      <c r="P113" s="226">
        <v>3.1341612920420023E-2</v>
      </c>
    </row>
    <row r="114" spans="1:16" ht="12.75" customHeight="1">
      <c r="A114" s="218">
        <v>104</v>
      </c>
      <c r="B114" s="230" t="s">
        <v>57</v>
      </c>
      <c r="C114" s="229" t="s">
        <v>155</v>
      </c>
      <c r="D114" s="223">
        <v>45442</v>
      </c>
      <c r="E114" s="222">
        <v>437.1</v>
      </c>
      <c r="F114" s="222">
        <v>437.38333333333338</v>
      </c>
      <c r="G114" s="224">
        <v>433.31666666666678</v>
      </c>
      <c r="H114" s="224">
        <v>429.53333333333342</v>
      </c>
      <c r="I114" s="224">
        <v>425.46666666666681</v>
      </c>
      <c r="J114" s="224">
        <v>441.16666666666674</v>
      </c>
      <c r="K114" s="224">
        <v>445.23333333333335</v>
      </c>
      <c r="L114" s="224">
        <v>449.01666666666671</v>
      </c>
      <c r="M114" s="225">
        <v>441.45</v>
      </c>
      <c r="N114" s="225">
        <v>433.6</v>
      </c>
      <c r="O114" s="225">
        <v>117126400</v>
      </c>
      <c r="P114" s="226">
        <v>-8.3714881742569958E-3</v>
      </c>
    </row>
    <row r="115" spans="1:16" ht="12.75" customHeight="1">
      <c r="A115" s="218">
        <v>105</v>
      </c>
      <c r="B115" s="230" t="s">
        <v>130</v>
      </c>
      <c r="C115" s="222" t="s">
        <v>156</v>
      </c>
      <c r="D115" s="223">
        <v>45442</v>
      </c>
      <c r="E115" s="222">
        <v>939.1</v>
      </c>
      <c r="F115" s="222">
        <v>943.86666666666667</v>
      </c>
      <c r="G115" s="224">
        <v>922.23333333333335</v>
      </c>
      <c r="H115" s="224">
        <v>905.36666666666667</v>
      </c>
      <c r="I115" s="224">
        <v>883.73333333333335</v>
      </c>
      <c r="J115" s="224">
        <v>960.73333333333335</v>
      </c>
      <c r="K115" s="224">
        <v>982.36666666666679</v>
      </c>
      <c r="L115" s="224">
        <v>999.23333333333335</v>
      </c>
      <c r="M115" s="225">
        <v>965.5</v>
      </c>
      <c r="N115" s="225">
        <v>927</v>
      </c>
      <c r="O115" s="225">
        <v>12738750</v>
      </c>
      <c r="P115" s="226">
        <v>-2.0896382764087045E-2</v>
      </c>
    </row>
    <row r="116" spans="1:16" ht="12.75" customHeight="1">
      <c r="A116" s="218">
        <v>106</v>
      </c>
      <c r="B116" s="230" t="s">
        <v>47</v>
      </c>
      <c r="C116" s="222" t="s">
        <v>157</v>
      </c>
      <c r="D116" s="223">
        <v>45442</v>
      </c>
      <c r="E116" s="222">
        <v>4006.15</v>
      </c>
      <c r="F116" s="222">
        <v>4003.2000000000003</v>
      </c>
      <c r="G116" s="224">
        <v>3967.9500000000007</v>
      </c>
      <c r="H116" s="224">
        <v>3929.7500000000005</v>
      </c>
      <c r="I116" s="224">
        <v>3894.5000000000009</v>
      </c>
      <c r="J116" s="224">
        <v>4041.4000000000005</v>
      </c>
      <c r="K116" s="224">
        <v>4076.6499999999996</v>
      </c>
      <c r="L116" s="224">
        <v>4114.8500000000004</v>
      </c>
      <c r="M116" s="225">
        <v>4038.45</v>
      </c>
      <c r="N116" s="225">
        <v>3965</v>
      </c>
      <c r="O116" s="225">
        <v>746750</v>
      </c>
      <c r="P116" s="226">
        <v>-3.8312942691564711E-2</v>
      </c>
    </row>
    <row r="117" spans="1:16" ht="12.75" customHeight="1">
      <c r="A117" s="218">
        <v>107</v>
      </c>
      <c r="B117" s="230" t="s">
        <v>130</v>
      </c>
      <c r="C117" s="222" t="s">
        <v>158</v>
      </c>
      <c r="D117" s="223">
        <v>45442</v>
      </c>
      <c r="E117" s="222">
        <v>879.15</v>
      </c>
      <c r="F117" s="222">
        <v>887.36666666666667</v>
      </c>
      <c r="G117" s="224">
        <v>863.88333333333333</v>
      </c>
      <c r="H117" s="224">
        <v>848.61666666666667</v>
      </c>
      <c r="I117" s="224">
        <v>825.13333333333333</v>
      </c>
      <c r="J117" s="224">
        <v>902.63333333333333</v>
      </c>
      <c r="K117" s="224">
        <v>926.11666666666667</v>
      </c>
      <c r="L117" s="224">
        <v>941.38333333333333</v>
      </c>
      <c r="M117" s="225">
        <v>910.85</v>
      </c>
      <c r="N117" s="225">
        <v>872.1</v>
      </c>
      <c r="O117" s="225">
        <v>18354600</v>
      </c>
      <c r="P117" s="226">
        <v>7.35564545788893E-5</v>
      </c>
    </row>
    <row r="118" spans="1:16" ht="12.75" customHeight="1">
      <c r="A118" s="218">
        <v>108</v>
      </c>
      <c r="B118" s="230" t="s">
        <v>57</v>
      </c>
      <c r="C118" s="227" t="s">
        <v>159</v>
      </c>
      <c r="D118" s="223">
        <v>45442</v>
      </c>
      <c r="E118" s="222">
        <v>463.55</v>
      </c>
      <c r="F118" s="222">
        <v>461.58333333333331</v>
      </c>
      <c r="G118" s="224">
        <v>456.36666666666662</v>
      </c>
      <c r="H118" s="224">
        <v>449.18333333333328</v>
      </c>
      <c r="I118" s="224">
        <v>443.96666666666658</v>
      </c>
      <c r="J118" s="224">
        <v>468.76666666666665</v>
      </c>
      <c r="K118" s="224">
        <v>473.98333333333335</v>
      </c>
      <c r="L118" s="224">
        <v>481.16666666666669</v>
      </c>
      <c r="M118" s="225">
        <v>466.8</v>
      </c>
      <c r="N118" s="225">
        <v>454.4</v>
      </c>
      <c r="O118" s="225">
        <v>17606250</v>
      </c>
      <c r="P118" s="226">
        <v>-1.9969384915112718E-2</v>
      </c>
    </row>
    <row r="119" spans="1:16" ht="12.75" customHeight="1">
      <c r="A119" s="218">
        <v>109</v>
      </c>
      <c r="B119" s="230" t="s">
        <v>61</v>
      </c>
      <c r="C119" s="222" t="s">
        <v>160</v>
      </c>
      <c r="D119" s="223">
        <v>45442</v>
      </c>
      <c r="E119" s="222">
        <v>1561.5</v>
      </c>
      <c r="F119" s="222">
        <v>1573.7666666666667</v>
      </c>
      <c r="G119" s="224">
        <v>1546.1333333333332</v>
      </c>
      <c r="H119" s="224">
        <v>1530.7666666666667</v>
      </c>
      <c r="I119" s="224">
        <v>1503.1333333333332</v>
      </c>
      <c r="J119" s="224">
        <v>1589.1333333333332</v>
      </c>
      <c r="K119" s="224">
        <v>1616.7666666666669</v>
      </c>
      <c r="L119" s="224">
        <v>1632.1333333333332</v>
      </c>
      <c r="M119" s="225">
        <v>1601.4</v>
      </c>
      <c r="N119" s="225">
        <v>1558.4</v>
      </c>
      <c r="O119" s="225">
        <v>65474800</v>
      </c>
      <c r="P119" s="226">
        <v>7.0850533505171495E-2</v>
      </c>
    </row>
    <row r="120" spans="1:16" ht="12.75" customHeight="1">
      <c r="A120" s="218">
        <v>110</v>
      </c>
      <c r="B120" s="230" t="s">
        <v>66</v>
      </c>
      <c r="C120" s="222" t="s">
        <v>909</v>
      </c>
      <c r="D120" s="223">
        <v>45442</v>
      </c>
      <c r="E120" s="222">
        <v>168.9</v>
      </c>
      <c r="F120" s="222">
        <v>169.36666666666665</v>
      </c>
      <c r="G120" s="224">
        <v>166.23333333333329</v>
      </c>
      <c r="H120" s="224">
        <v>163.56666666666663</v>
      </c>
      <c r="I120" s="224">
        <v>160.43333333333328</v>
      </c>
      <c r="J120" s="224">
        <v>172.0333333333333</v>
      </c>
      <c r="K120" s="224">
        <v>175.16666666666669</v>
      </c>
      <c r="L120" s="224">
        <v>177.83333333333331</v>
      </c>
      <c r="M120" s="225">
        <v>172.5</v>
      </c>
      <c r="N120" s="225">
        <v>166.7</v>
      </c>
      <c r="O120" s="225">
        <v>48153904</v>
      </c>
      <c r="P120" s="226">
        <v>-4.4955752212389379E-2</v>
      </c>
    </row>
    <row r="121" spans="1:16" ht="12.75" customHeight="1">
      <c r="A121" s="218">
        <v>111</v>
      </c>
      <c r="B121" s="230" t="s">
        <v>42</v>
      </c>
      <c r="C121" s="222" t="s">
        <v>161</v>
      </c>
      <c r="D121" s="223">
        <v>45442</v>
      </c>
      <c r="E121" s="222">
        <v>2339.3000000000002</v>
      </c>
      <c r="F121" s="222">
        <v>2340.5166666666669</v>
      </c>
      <c r="G121" s="224">
        <v>2302.3333333333339</v>
      </c>
      <c r="H121" s="224">
        <v>2265.3666666666672</v>
      </c>
      <c r="I121" s="224">
        <v>2227.1833333333343</v>
      </c>
      <c r="J121" s="224">
        <v>2377.4833333333336</v>
      </c>
      <c r="K121" s="224">
        <v>2415.666666666667</v>
      </c>
      <c r="L121" s="224">
        <v>2452.6333333333332</v>
      </c>
      <c r="M121" s="225">
        <v>2378.6999999999998</v>
      </c>
      <c r="N121" s="225">
        <v>2303.5500000000002</v>
      </c>
      <c r="O121" s="225">
        <v>1339800</v>
      </c>
      <c r="P121" s="226">
        <v>-7.5555555555555558E-3</v>
      </c>
    </row>
    <row r="122" spans="1:16" ht="12.75" customHeight="1">
      <c r="A122" s="218">
        <v>112</v>
      </c>
      <c r="B122" s="230" t="s">
        <v>42</v>
      </c>
      <c r="C122" s="222" t="s">
        <v>162</v>
      </c>
      <c r="D122" s="223">
        <v>45442</v>
      </c>
      <c r="E122" s="222">
        <v>450.85</v>
      </c>
      <c r="F122" s="222">
        <v>451.15000000000003</v>
      </c>
      <c r="G122" s="224">
        <v>445.05000000000007</v>
      </c>
      <c r="H122" s="224">
        <v>439.25000000000006</v>
      </c>
      <c r="I122" s="224">
        <v>433.15000000000009</v>
      </c>
      <c r="J122" s="224">
        <v>456.95000000000005</v>
      </c>
      <c r="K122" s="224">
        <v>463.05000000000007</v>
      </c>
      <c r="L122" s="224">
        <v>468.85</v>
      </c>
      <c r="M122" s="225">
        <v>457.25</v>
      </c>
      <c r="N122" s="225">
        <v>445.35</v>
      </c>
      <c r="O122" s="225">
        <v>14681200</v>
      </c>
      <c r="P122" s="226">
        <v>-4.6693895573462853E-2</v>
      </c>
    </row>
    <row r="123" spans="1:16" ht="12.75" customHeight="1">
      <c r="A123" s="218">
        <v>113</v>
      </c>
      <c r="B123" s="230" t="s">
        <v>66</v>
      </c>
      <c r="C123" s="222" t="s">
        <v>163</v>
      </c>
      <c r="D123" s="223">
        <v>45442</v>
      </c>
      <c r="E123" s="222">
        <v>659.1</v>
      </c>
      <c r="F123" s="222">
        <v>663.19999999999993</v>
      </c>
      <c r="G123" s="224">
        <v>644.79999999999984</v>
      </c>
      <c r="H123" s="224">
        <v>630.49999999999989</v>
      </c>
      <c r="I123" s="224">
        <v>612.0999999999998</v>
      </c>
      <c r="J123" s="224">
        <v>677.49999999999989</v>
      </c>
      <c r="K123" s="224">
        <v>695.9</v>
      </c>
      <c r="L123" s="224">
        <v>710.19999999999993</v>
      </c>
      <c r="M123" s="225">
        <v>681.6</v>
      </c>
      <c r="N123" s="225">
        <v>648.9</v>
      </c>
      <c r="O123" s="225">
        <v>33985000</v>
      </c>
      <c r="P123" s="226">
        <v>-1.1546739573032401E-2</v>
      </c>
    </row>
    <row r="124" spans="1:16" ht="12.75" customHeight="1">
      <c r="A124" s="218">
        <v>114</v>
      </c>
      <c r="B124" s="230" t="s">
        <v>40</v>
      </c>
      <c r="C124" s="227" t="s">
        <v>164</v>
      </c>
      <c r="D124" s="223">
        <v>45442</v>
      </c>
      <c r="E124" s="222">
        <v>3524.15</v>
      </c>
      <c r="F124" s="222">
        <v>3558.7333333333336</v>
      </c>
      <c r="G124" s="224">
        <v>3472.416666666667</v>
      </c>
      <c r="H124" s="224">
        <v>3420.6833333333334</v>
      </c>
      <c r="I124" s="224">
        <v>3334.3666666666668</v>
      </c>
      <c r="J124" s="224">
        <v>3610.4666666666672</v>
      </c>
      <c r="K124" s="224">
        <v>3696.7833333333338</v>
      </c>
      <c r="L124" s="224">
        <v>3748.5166666666673</v>
      </c>
      <c r="M124" s="225">
        <v>3645.05</v>
      </c>
      <c r="N124" s="225">
        <v>3507</v>
      </c>
      <c r="O124" s="225">
        <v>15301050</v>
      </c>
      <c r="P124" s="226">
        <v>3.5515416248548884E-3</v>
      </c>
    </row>
    <row r="125" spans="1:16" ht="12.75" customHeight="1">
      <c r="A125" s="218">
        <v>115</v>
      </c>
      <c r="B125" s="230" t="s">
        <v>85</v>
      </c>
      <c r="C125" s="222" t="s">
        <v>165</v>
      </c>
      <c r="D125" s="223">
        <v>45442</v>
      </c>
      <c r="E125" s="222">
        <v>4692.8999999999996</v>
      </c>
      <c r="F125" s="222">
        <v>4703.9666666666662</v>
      </c>
      <c r="G125" s="224">
        <v>4658.9333333333325</v>
      </c>
      <c r="H125" s="224">
        <v>4624.9666666666662</v>
      </c>
      <c r="I125" s="224">
        <v>4579.9333333333325</v>
      </c>
      <c r="J125" s="224">
        <v>4737.9333333333325</v>
      </c>
      <c r="K125" s="224">
        <v>4782.9666666666672</v>
      </c>
      <c r="L125" s="224">
        <v>4816.9333333333325</v>
      </c>
      <c r="M125" s="225">
        <v>4749</v>
      </c>
      <c r="N125" s="225">
        <v>4670</v>
      </c>
      <c r="O125" s="225">
        <v>3670500</v>
      </c>
      <c r="P125" s="226">
        <v>1.5816347710573289E-2</v>
      </c>
    </row>
    <row r="126" spans="1:16" ht="12.75" customHeight="1">
      <c r="A126" s="218">
        <v>116</v>
      </c>
      <c r="B126" s="230" t="s">
        <v>85</v>
      </c>
      <c r="C126" s="222" t="s">
        <v>166</v>
      </c>
      <c r="D126" s="223">
        <v>45442</v>
      </c>
      <c r="E126" s="222">
        <v>4556.5</v>
      </c>
      <c r="F126" s="222">
        <v>4589.6500000000005</v>
      </c>
      <c r="G126" s="224">
        <v>4504.3000000000011</v>
      </c>
      <c r="H126" s="224">
        <v>4452.1000000000004</v>
      </c>
      <c r="I126" s="224">
        <v>4366.7500000000009</v>
      </c>
      <c r="J126" s="224">
        <v>4641.8500000000013</v>
      </c>
      <c r="K126" s="224">
        <v>4727.2000000000016</v>
      </c>
      <c r="L126" s="224">
        <v>4779.4000000000015</v>
      </c>
      <c r="M126" s="225">
        <v>4675</v>
      </c>
      <c r="N126" s="225">
        <v>4537.45</v>
      </c>
      <c r="O126" s="225">
        <v>1562100</v>
      </c>
      <c r="P126" s="226">
        <v>7.6493694438701673E-2</v>
      </c>
    </row>
    <row r="127" spans="1:16" ht="12.75" customHeight="1">
      <c r="A127" s="218">
        <v>117</v>
      </c>
      <c r="B127" s="230" t="s">
        <v>42</v>
      </c>
      <c r="C127" s="222" t="s">
        <v>167</v>
      </c>
      <c r="D127" s="223">
        <v>45442</v>
      </c>
      <c r="E127" s="222">
        <v>1665.1</v>
      </c>
      <c r="F127" s="222">
        <v>1666.0666666666666</v>
      </c>
      <c r="G127" s="224">
        <v>1646.1333333333332</v>
      </c>
      <c r="H127" s="224">
        <v>1627.1666666666665</v>
      </c>
      <c r="I127" s="224">
        <v>1607.2333333333331</v>
      </c>
      <c r="J127" s="224">
        <v>1685.0333333333333</v>
      </c>
      <c r="K127" s="224">
        <v>1704.9666666666667</v>
      </c>
      <c r="L127" s="224">
        <v>1723.9333333333334</v>
      </c>
      <c r="M127" s="225">
        <v>1686</v>
      </c>
      <c r="N127" s="225">
        <v>1647.1</v>
      </c>
      <c r="O127" s="225">
        <v>5985275</v>
      </c>
      <c r="P127" s="226">
        <v>-7.4006202424584154E-3</v>
      </c>
    </row>
    <row r="128" spans="1:16" ht="12.75" customHeight="1">
      <c r="A128" s="218">
        <v>118</v>
      </c>
      <c r="B128" s="230" t="s">
        <v>54</v>
      </c>
      <c r="C128" s="222" t="s">
        <v>168</v>
      </c>
      <c r="D128" s="223">
        <v>45442</v>
      </c>
      <c r="E128" s="222">
        <v>2206</v>
      </c>
      <c r="F128" s="222">
        <v>2204.1</v>
      </c>
      <c r="G128" s="224">
        <v>2187.4499999999998</v>
      </c>
      <c r="H128" s="224">
        <v>2168.9</v>
      </c>
      <c r="I128" s="224">
        <v>2152.25</v>
      </c>
      <c r="J128" s="224">
        <v>2222.6499999999996</v>
      </c>
      <c r="K128" s="224">
        <v>2239.3000000000002</v>
      </c>
      <c r="L128" s="224">
        <v>2257.8499999999995</v>
      </c>
      <c r="M128" s="225">
        <v>2220.75</v>
      </c>
      <c r="N128" s="225">
        <v>2185.5500000000002</v>
      </c>
      <c r="O128" s="225">
        <v>12082000</v>
      </c>
      <c r="P128" s="226">
        <v>-2.5326820453454555E-2</v>
      </c>
    </row>
    <row r="129" spans="1:16" ht="12.75" customHeight="1">
      <c r="A129" s="218">
        <v>119</v>
      </c>
      <c r="B129" s="230" t="s">
        <v>66</v>
      </c>
      <c r="C129" s="222" t="s">
        <v>169</v>
      </c>
      <c r="D129" s="223">
        <v>45442</v>
      </c>
      <c r="E129" s="222">
        <v>267.55</v>
      </c>
      <c r="F129" s="222">
        <v>269.15000000000003</v>
      </c>
      <c r="G129" s="224">
        <v>262.95000000000005</v>
      </c>
      <c r="H129" s="224">
        <v>258.35000000000002</v>
      </c>
      <c r="I129" s="224">
        <v>252.15000000000003</v>
      </c>
      <c r="J129" s="224">
        <v>273.75000000000006</v>
      </c>
      <c r="K129" s="224">
        <v>279.95</v>
      </c>
      <c r="L129" s="224">
        <v>284.55000000000007</v>
      </c>
      <c r="M129" s="225">
        <v>275.35000000000002</v>
      </c>
      <c r="N129" s="225">
        <v>264.55</v>
      </c>
      <c r="O129" s="225">
        <v>34684000</v>
      </c>
      <c r="P129" s="226">
        <v>8.3730666356553081E-3</v>
      </c>
    </row>
    <row r="130" spans="1:16" ht="12.75" customHeight="1">
      <c r="A130" s="218">
        <v>120</v>
      </c>
      <c r="B130" s="230" t="s">
        <v>66</v>
      </c>
      <c r="C130" s="222" t="s">
        <v>170</v>
      </c>
      <c r="D130" s="223">
        <v>45442</v>
      </c>
      <c r="E130" s="222">
        <v>197.3</v>
      </c>
      <c r="F130" s="222">
        <v>200.23333333333335</v>
      </c>
      <c r="G130" s="224">
        <v>193.1166666666667</v>
      </c>
      <c r="H130" s="224">
        <v>188.93333333333337</v>
      </c>
      <c r="I130" s="224">
        <v>181.81666666666672</v>
      </c>
      <c r="J130" s="224">
        <v>204.41666666666669</v>
      </c>
      <c r="K130" s="224">
        <v>211.53333333333336</v>
      </c>
      <c r="L130" s="224">
        <v>215.71666666666667</v>
      </c>
      <c r="M130" s="225">
        <v>207.35</v>
      </c>
      <c r="N130" s="225">
        <v>196.05</v>
      </c>
      <c r="O130" s="225">
        <v>56307000</v>
      </c>
      <c r="P130" s="226">
        <v>-4.590280601870679E-2</v>
      </c>
    </row>
    <row r="131" spans="1:16" ht="12.75" customHeight="1">
      <c r="A131" s="218">
        <v>121</v>
      </c>
      <c r="B131" s="230" t="s">
        <v>57</v>
      </c>
      <c r="C131" s="222" t="s">
        <v>171</v>
      </c>
      <c r="D131" s="223">
        <v>45442</v>
      </c>
      <c r="E131" s="222">
        <v>520.85</v>
      </c>
      <c r="F131" s="222">
        <v>519.94999999999993</v>
      </c>
      <c r="G131" s="224">
        <v>515.29999999999984</v>
      </c>
      <c r="H131" s="224">
        <v>509.74999999999989</v>
      </c>
      <c r="I131" s="224">
        <v>505.0999999999998</v>
      </c>
      <c r="J131" s="224">
        <v>525.49999999999989</v>
      </c>
      <c r="K131" s="224">
        <v>530.15</v>
      </c>
      <c r="L131" s="224">
        <v>535.69999999999993</v>
      </c>
      <c r="M131" s="225">
        <v>524.6</v>
      </c>
      <c r="N131" s="225">
        <v>514.4</v>
      </c>
      <c r="O131" s="225">
        <v>14068800</v>
      </c>
      <c r="P131" s="226">
        <v>-6.9456208707436894E-3</v>
      </c>
    </row>
    <row r="132" spans="1:16" ht="12.75" customHeight="1">
      <c r="A132" s="218">
        <v>122</v>
      </c>
      <c r="B132" s="230" t="s">
        <v>54</v>
      </c>
      <c r="C132" s="222" t="s">
        <v>172</v>
      </c>
      <c r="D132" s="223">
        <v>45442</v>
      </c>
      <c r="E132" s="222">
        <v>12593.1</v>
      </c>
      <c r="F132" s="222">
        <v>12675.449999999999</v>
      </c>
      <c r="G132" s="224">
        <v>12435.899999999998</v>
      </c>
      <c r="H132" s="224">
        <v>12278.699999999999</v>
      </c>
      <c r="I132" s="224">
        <v>12039.149999999998</v>
      </c>
      <c r="J132" s="224">
        <v>12832.649999999998</v>
      </c>
      <c r="K132" s="224">
        <v>13072.199999999997</v>
      </c>
      <c r="L132" s="224">
        <v>13229.399999999998</v>
      </c>
      <c r="M132" s="225">
        <v>12915</v>
      </c>
      <c r="N132" s="225">
        <v>12518.25</v>
      </c>
      <c r="O132" s="225">
        <v>2550900</v>
      </c>
      <c r="P132" s="226">
        <v>-2.8145889527383607E-3</v>
      </c>
    </row>
    <row r="133" spans="1:16" ht="12.75" customHeight="1">
      <c r="A133" s="218">
        <v>123</v>
      </c>
      <c r="B133" s="230" t="s">
        <v>57</v>
      </c>
      <c r="C133" s="222" t="s">
        <v>173</v>
      </c>
      <c r="D133" s="223">
        <v>45442</v>
      </c>
      <c r="E133" s="222">
        <v>1215.5</v>
      </c>
      <c r="F133" s="222">
        <v>1209.3666666666666</v>
      </c>
      <c r="G133" s="224">
        <v>1195.9833333333331</v>
      </c>
      <c r="H133" s="224">
        <v>1176.4666666666665</v>
      </c>
      <c r="I133" s="224">
        <v>1163.083333333333</v>
      </c>
      <c r="J133" s="224">
        <v>1228.8833333333332</v>
      </c>
      <c r="K133" s="224">
        <v>1242.2666666666669</v>
      </c>
      <c r="L133" s="224">
        <v>1261.7833333333333</v>
      </c>
      <c r="M133" s="225">
        <v>1222.75</v>
      </c>
      <c r="N133" s="225">
        <v>1189.8499999999999</v>
      </c>
      <c r="O133" s="225">
        <v>11115300</v>
      </c>
      <c r="P133" s="226">
        <v>4.7842153886762571E-2</v>
      </c>
    </row>
    <row r="134" spans="1:16" ht="12.75" customHeight="1">
      <c r="A134" s="218">
        <v>124</v>
      </c>
      <c r="B134" s="230" t="s">
        <v>85</v>
      </c>
      <c r="C134" s="222" t="s">
        <v>174</v>
      </c>
      <c r="D134" s="223">
        <v>45442</v>
      </c>
      <c r="E134" s="222">
        <v>4045.7</v>
      </c>
      <c r="F134" s="222">
        <v>4069.6166666666663</v>
      </c>
      <c r="G134" s="224">
        <v>3986.083333333333</v>
      </c>
      <c r="H134" s="224">
        <v>3926.4666666666667</v>
      </c>
      <c r="I134" s="224">
        <v>3842.9333333333334</v>
      </c>
      <c r="J134" s="224">
        <v>4129.2333333333327</v>
      </c>
      <c r="K134" s="224">
        <v>4212.7666666666664</v>
      </c>
      <c r="L134" s="224">
        <v>4272.3833333333323</v>
      </c>
      <c r="M134" s="225">
        <v>4153.1499999999996</v>
      </c>
      <c r="N134" s="225">
        <v>4010</v>
      </c>
      <c r="O134" s="225">
        <v>2382200</v>
      </c>
      <c r="P134" s="226">
        <v>5.996621621621622E-3</v>
      </c>
    </row>
    <row r="135" spans="1:16" ht="12.75" customHeight="1">
      <c r="A135" s="218">
        <v>125</v>
      </c>
      <c r="B135" s="230" t="s">
        <v>42</v>
      </c>
      <c r="C135" s="222" t="s">
        <v>175</v>
      </c>
      <c r="D135" s="223">
        <v>45442</v>
      </c>
      <c r="E135" s="222">
        <v>1797.1</v>
      </c>
      <c r="F135" s="222">
        <v>1797.8166666666666</v>
      </c>
      <c r="G135" s="224">
        <v>1777.7833333333333</v>
      </c>
      <c r="H135" s="224">
        <v>1758.4666666666667</v>
      </c>
      <c r="I135" s="224">
        <v>1738.4333333333334</v>
      </c>
      <c r="J135" s="224">
        <v>1817.1333333333332</v>
      </c>
      <c r="K135" s="224">
        <v>1837.1666666666665</v>
      </c>
      <c r="L135" s="224">
        <v>1856.4833333333331</v>
      </c>
      <c r="M135" s="225">
        <v>1817.85</v>
      </c>
      <c r="N135" s="225">
        <v>1778.5</v>
      </c>
      <c r="O135" s="225">
        <v>1244000</v>
      </c>
      <c r="P135" s="226">
        <v>-1.9855026788528206E-2</v>
      </c>
    </row>
    <row r="136" spans="1:16" ht="12.75" customHeight="1">
      <c r="A136" s="218">
        <v>126</v>
      </c>
      <c r="B136" s="230" t="s">
        <v>66</v>
      </c>
      <c r="C136" s="229" t="s">
        <v>176</v>
      </c>
      <c r="D136" s="223">
        <v>45442</v>
      </c>
      <c r="E136" s="222">
        <v>1010</v>
      </c>
      <c r="F136" s="222">
        <v>1016.5333333333333</v>
      </c>
      <c r="G136" s="224">
        <v>997.4666666666667</v>
      </c>
      <c r="H136" s="224">
        <v>984.93333333333339</v>
      </c>
      <c r="I136" s="224">
        <v>965.86666666666679</v>
      </c>
      <c r="J136" s="224">
        <v>1029.0666666666666</v>
      </c>
      <c r="K136" s="224">
        <v>1048.1333333333332</v>
      </c>
      <c r="L136" s="224">
        <v>1060.6666666666665</v>
      </c>
      <c r="M136" s="225">
        <v>1035.5999999999999</v>
      </c>
      <c r="N136" s="225">
        <v>1004</v>
      </c>
      <c r="O136" s="225">
        <v>7003200</v>
      </c>
      <c r="P136" s="226">
        <v>-2.2227186417960461E-2</v>
      </c>
    </row>
    <row r="137" spans="1:16" ht="12.75" customHeight="1">
      <c r="A137" s="218">
        <v>127</v>
      </c>
      <c r="B137" s="230" t="s">
        <v>82</v>
      </c>
      <c r="C137" s="229" t="s">
        <v>177</v>
      </c>
      <c r="D137" s="223">
        <v>45442</v>
      </c>
      <c r="E137" s="222">
        <v>1441.2</v>
      </c>
      <c r="F137" s="222">
        <v>1450.0666666666666</v>
      </c>
      <c r="G137" s="224">
        <v>1417.1333333333332</v>
      </c>
      <c r="H137" s="224">
        <v>1393.0666666666666</v>
      </c>
      <c r="I137" s="224">
        <v>1360.1333333333332</v>
      </c>
      <c r="J137" s="224">
        <v>1474.1333333333332</v>
      </c>
      <c r="K137" s="224">
        <v>1507.0666666666666</v>
      </c>
      <c r="L137" s="224">
        <v>1531.1333333333332</v>
      </c>
      <c r="M137" s="225">
        <v>1483</v>
      </c>
      <c r="N137" s="225">
        <v>1426</v>
      </c>
      <c r="O137" s="225">
        <v>2376800</v>
      </c>
      <c r="P137" s="226">
        <v>-1.7363982139904085E-2</v>
      </c>
    </row>
    <row r="138" spans="1:16" ht="12.75" customHeight="1">
      <c r="A138" s="218">
        <v>128</v>
      </c>
      <c r="B138" s="230" t="s">
        <v>54</v>
      </c>
      <c r="C138" s="222" t="s">
        <v>178</v>
      </c>
      <c r="D138" s="223">
        <v>45442</v>
      </c>
      <c r="E138" s="222">
        <v>132</v>
      </c>
      <c r="F138" s="222">
        <v>131.85</v>
      </c>
      <c r="G138" s="224">
        <v>130.6</v>
      </c>
      <c r="H138" s="224">
        <v>129.19999999999999</v>
      </c>
      <c r="I138" s="224">
        <v>127.94999999999999</v>
      </c>
      <c r="J138" s="224">
        <v>133.25</v>
      </c>
      <c r="K138" s="224">
        <v>134.5</v>
      </c>
      <c r="L138" s="224">
        <v>135.9</v>
      </c>
      <c r="M138" s="225">
        <v>133.1</v>
      </c>
      <c r="N138" s="225">
        <v>130.44999999999999</v>
      </c>
      <c r="O138" s="225">
        <v>147346300</v>
      </c>
      <c r="P138" s="226">
        <v>-9.6278823472777163E-4</v>
      </c>
    </row>
    <row r="139" spans="1:16" ht="12.75" customHeight="1">
      <c r="A139" s="218">
        <v>129</v>
      </c>
      <c r="B139" s="230" t="s">
        <v>85</v>
      </c>
      <c r="C139" s="222" t="s">
        <v>179</v>
      </c>
      <c r="D139" s="223">
        <v>45442</v>
      </c>
      <c r="E139" s="222">
        <v>2307.6</v>
      </c>
      <c r="F139" s="222">
        <v>2325.0666666666666</v>
      </c>
      <c r="G139" s="224">
        <v>2284.5333333333333</v>
      </c>
      <c r="H139" s="224">
        <v>2261.4666666666667</v>
      </c>
      <c r="I139" s="224">
        <v>2220.9333333333334</v>
      </c>
      <c r="J139" s="224">
        <v>2348.1333333333332</v>
      </c>
      <c r="K139" s="224">
        <v>2388.6666666666661</v>
      </c>
      <c r="L139" s="224">
        <v>2411.7333333333331</v>
      </c>
      <c r="M139" s="225">
        <v>2365.6</v>
      </c>
      <c r="N139" s="225">
        <v>2302</v>
      </c>
      <c r="O139" s="225">
        <v>3074500</v>
      </c>
      <c r="P139" s="226">
        <v>-1.2716354645001766E-2</v>
      </c>
    </row>
    <row r="140" spans="1:16" ht="12.75" customHeight="1">
      <c r="A140" s="218">
        <v>130</v>
      </c>
      <c r="B140" s="230" t="s">
        <v>54</v>
      </c>
      <c r="C140" s="227" t="s">
        <v>180</v>
      </c>
      <c r="D140" s="223">
        <v>45442</v>
      </c>
      <c r="E140" s="222">
        <v>128080.55</v>
      </c>
      <c r="F140" s="222">
        <v>129911.78333333333</v>
      </c>
      <c r="G140" s="224">
        <v>125273.56666666665</v>
      </c>
      <c r="H140" s="224">
        <v>122466.58333333333</v>
      </c>
      <c r="I140" s="224">
        <v>117828.36666666665</v>
      </c>
      <c r="J140" s="224">
        <v>132718.76666666666</v>
      </c>
      <c r="K140" s="224">
        <v>137356.98333333334</v>
      </c>
      <c r="L140" s="224">
        <v>140163.96666666665</v>
      </c>
      <c r="M140" s="225">
        <v>134550</v>
      </c>
      <c r="N140" s="225">
        <v>127104.8</v>
      </c>
      <c r="O140" s="225">
        <v>64000</v>
      </c>
      <c r="P140" s="226">
        <v>0.28153784541449739</v>
      </c>
    </row>
    <row r="141" spans="1:16" ht="12.75" customHeight="1">
      <c r="A141" s="218">
        <v>131</v>
      </c>
      <c r="B141" s="230" t="s">
        <v>66</v>
      </c>
      <c r="C141" s="222" t="s">
        <v>181</v>
      </c>
      <c r="D141" s="223">
        <v>45442</v>
      </c>
      <c r="E141" s="222">
        <v>1690.1</v>
      </c>
      <c r="F141" s="222">
        <v>1698.8666666666666</v>
      </c>
      <c r="G141" s="224">
        <v>1664.1833333333332</v>
      </c>
      <c r="H141" s="224">
        <v>1638.2666666666667</v>
      </c>
      <c r="I141" s="224">
        <v>1603.5833333333333</v>
      </c>
      <c r="J141" s="224">
        <v>1724.7833333333331</v>
      </c>
      <c r="K141" s="224">
        <v>1759.4666666666665</v>
      </c>
      <c r="L141" s="224">
        <v>1785.383333333333</v>
      </c>
      <c r="M141" s="225">
        <v>1733.55</v>
      </c>
      <c r="N141" s="225">
        <v>1672.95</v>
      </c>
      <c r="O141" s="225">
        <v>5352050</v>
      </c>
      <c r="P141" s="226">
        <v>-8.9622161116203278E-3</v>
      </c>
    </row>
    <row r="142" spans="1:16" ht="12.75" customHeight="1">
      <c r="A142" s="218">
        <v>132</v>
      </c>
      <c r="B142" s="230" t="s">
        <v>130</v>
      </c>
      <c r="C142" s="222" t="s">
        <v>182</v>
      </c>
      <c r="D142" s="223">
        <v>45442</v>
      </c>
      <c r="E142" s="222">
        <v>186.75</v>
      </c>
      <c r="F142" s="222">
        <v>186.70000000000002</v>
      </c>
      <c r="G142" s="224">
        <v>183.40000000000003</v>
      </c>
      <c r="H142" s="224">
        <v>180.05</v>
      </c>
      <c r="I142" s="224">
        <v>176.75000000000003</v>
      </c>
      <c r="J142" s="224">
        <v>190.05000000000004</v>
      </c>
      <c r="K142" s="224">
        <v>193.35000000000005</v>
      </c>
      <c r="L142" s="224">
        <v>196.70000000000005</v>
      </c>
      <c r="M142" s="225">
        <v>190</v>
      </c>
      <c r="N142" s="225">
        <v>183.35</v>
      </c>
      <c r="O142" s="225">
        <v>91927500</v>
      </c>
      <c r="P142" s="226">
        <v>2.1459227467811159E-2</v>
      </c>
    </row>
    <row r="143" spans="1:16" ht="12.75" customHeight="1">
      <c r="A143" s="218">
        <v>133</v>
      </c>
      <c r="B143" s="230" t="s">
        <v>85</v>
      </c>
      <c r="C143" s="222" t="s">
        <v>183</v>
      </c>
      <c r="D143" s="223">
        <v>45442</v>
      </c>
      <c r="E143" s="222">
        <v>6044.8</v>
      </c>
      <c r="F143" s="222">
        <v>6056.583333333333</v>
      </c>
      <c r="G143" s="224">
        <v>5978.2166666666662</v>
      </c>
      <c r="H143" s="224">
        <v>5911.6333333333332</v>
      </c>
      <c r="I143" s="224">
        <v>5833.2666666666664</v>
      </c>
      <c r="J143" s="224">
        <v>6123.1666666666661</v>
      </c>
      <c r="K143" s="224">
        <v>6201.5333333333328</v>
      </c>
      <c r="L143" s="224">
        <v>6268.1166666666659</v>
      </c>
      <c r="M143" s="225">
        <v>6134.95</v>
      </c>
      <c r="N143" s="225">
        <v>5990</v>
      </c>
      <c r="O143" s="225">
        <v>1444050</v>
      </c>
      <c r="P143" s="226">
        <v>-7.423445716053201E-3</v>
      </c>
    </row>
    <row r="144" spans="1:16" ht="12.75" customHeight="1">
      <c r="A144" s="218">
        <v>134</v>
      </c>
      <c r="B144" s="230" t="s">
        <v>892</v>
      </c>
      <c r="C144" s="222" t="s">
        <v>184</v>
      </c>
      <c r="D144" s="223">
        <v>45442</v>
      </c>
      <c r="E144" s="222">
        <v>3472.95</v>
      </c>
      <c r="F144" s="222">
        <v>3460.5333333333333</v>
      </c>
      <c r="G144" s="224">
        <v>3426.0666666666666</v>
      </c>
      <c r="H144" s="224">
        <v>3379.1833333333334</v>
      </c>
      <c r="I144" s="224">
        <v>3344.7166666666667</v>
      </c>
      <c r="J144" s="224">
        <v>3507.4166666666665</v>
      </c>
      <c r="K144" s="224">
        <v>3541.8833333333328</v>
      </c>
      <c r="L144" s="224">
        <v>3588.7666666666664</v>
      </c>
      <c r="M144" s="225">
        <v>3495</v>
      </c>
      <c r="N144" s="225">
        <v>3413.65</v>
      </c>
      <c r="O144" s="225">
        <v>2716025</v>
      </c>
      <c r="P144" s="226">
        <v>0.1625948398557471</v>
      </c>
    </row>
    <row r="145" spans="1:16" ht="12.75" customHeight="1">
      <c r="A145" s="218">
        <v>135</v>
      </c>
      <c r="B145" s="230" t="s">
        <v>57</v>
      </c>
      <c r="C145" s="222" t="s">
        <v>185</v>
      </c>
      <c r="D145" s="223">
        <v>45442</v>
      </c>
      <c r="E145" s="222">
        <v>2471.15</v>
      </c>
      <c r="F145" s="222">
        <v>2488.3833333333332</v>
      </c>
      <c r="G145" s="224">
        <v>2436.2666666666664</v>
      </c>
      <c r="H145" s="224">
        <v>2401.3833333333332</v>
      </c>
      <c r="I145" s="224">
        <v>2349.2666666666664</v>
      </c>
      <c r="J145" s="224">
        <v>2523.2666666666664</v>
      </c>
      <c r="K145" s="224">
        <v>2575.3833333333332</v>
      </c>
      <c r="L145" s="224">
        <v>2610.2666666666664</v>
      </c>
      <c r="M145" s="225">
        <v>2540.5</v>
      </c>
      <c r="N145" s="225">
        <v>2453.5</v>
      </c>
      <c r="O145" s="225">
        <v>5495800</v>
      </c>
      <c r="P145" s="226">
        <v>-2.3767230353843968E-2</v>
      </c>
    </row>
    <row r="146" spans="1:16" ht="12.75" customHeight="1">
      <c r="A146" s="218">
        <v>136</v>
      </c>
      <c r="B146" s="230" t="s">
        <v>130</v>
      </c>
      <c r="C146" s="222" t="s">
        <v>186</v>
      </c>
      <c r="D146" s="223">
        <v>45442</v>
      </c>
      <c r="E146" s="222">
        <v>271.2</v>
      </c>
      <c r="F146" s="222">
        <v>267.86666666666662</v>
      </c>
      <c r="G146" s="224">
        <v>263.28333333333325</v>
      </c>
      <c r="H146" s="224">
        <v>255.36666666666662</v>
      </c>
      <c r="I146" s="224">
        <v>250.78333333333325</v>
      </c>
      <c r="J146" s="224">
        <v>275.78333333333325</v>
      </c>
      <c r="K146" s="224">
        <v>280.36666666666662</v>
      </c>
      <c r="L146" s="224">
        <v>288.28333333333325</v>
      </c>
      <c r="M146" s="225">
        <v>272.45</v>
      </c>
      <c r="N146" s="225">
        <v>259.95</v>
      </c>
      <c r="O146" s="225">
        <v>75708000</v>
      </c>
      <c r="P146" s="226">
        <v>-3.4878384580082605E-2</v>
      </c>
    </row>
    <row r="147" spans="1:16" ht="12.75" customHeight="1">
      <c r="A147" s="218">
        <v>137</v>
      </c>
      <c r="B147" s="230" t="s">
        <v>187</v>
      </c>
      <c r="C147" s="222" t="s">
        <v>188</v>
      </c>
      <c r="D147" s="223">
        <v>45442</v>
      </c>
      <c r="E147" s="222">
        <v>367.2</v>
      </c>
      <c r="F147" s="222">
        <v>370.68333333333334</v>
      </c>
      <c r="G147" s="224">
        <v>359.06666666666666</v>
      </c>
      <c r="H147" s="224">
        <v>350.93333333333334</v>
      </c>
      <c r="I147" s="224">
        <v>339.31666666666666</v>
      </c>
      <c r="J147" s="224">
        <v>378.81666666666666</v>
      </c>
      <c r="K147" s="224">
        <v>390.43333333333334</v>
      </c>
      <c r="L147" s="224">
        <v>398.56666666666666</v>
      </c>
      <c r="M147" s="225">
        <v>382.3</v>
      </c>
      <c r="N147" s="225">
        <v>362.55</v>
      </c>
      <c r="O147" s="225">
        <v>104772000</v>
      </c>
      <c r="P147" s="226">
        <v>-3.1529907656470978E-2</v>
      </c>
    </row>
    <row r="148" spans="1:16" ht="12.75" customHeight="1">
      <c r="A148" s="218">
        <v>138</v>
      </c>
      <c r="B148" s="230" t="s">
        <v>106</v>
      </c>
      <c r="C148" s="222" t="s">
        <v>189</v>
      </c>
      <c r="D148" s="223">
        <v>45442</v>
      </c>
      <c r="E148" s="222">
        <v>1481.25</v>
      </c>
      <c r="F148" s="222">
        <v>1503.7833333333335</v>
      </c>
      <c r="G148" s="224">
        <v>1453.416666666667</v>
      </c>
      <c r="H148" s="224">
        <v>1425.5833333333335</v>
      </c>
      <c r="I148" s="224">
        <v>1375.2166666666669</v>
      </c>
      <c r="J148" s="224">
        <v>1531.616666666667</v>
      </c>
      <c r="K148" s="224">
        <v>1581.9833333333333</v>
      </c>
      <c r="L148" s="224">
        <v>1609.8166666666671</v>
      </c>
      <c r="M148" s="225">
        <v>1554.15</v>
      </c>
      <c r="N148" s="225">
        <v>1475.95</v>
      </c>
      <c r="O148" s="225">
        <v>4580100</v>
      </c>
      <c r="P148" s="226">
        <v>-6.3948497854077246E-2</v>
      </c>
    </row>
    <row r="149" spans="1:16" ht="12.75" customHeight="1">
      <c r="A149" s="218">
        <v>139</v>
      </c>
      <c r="B149" s="230" t="s">
        <v>85</v>
      </c>
      <c r="C149" s="222" t="s">
        <v>190</v>
      </c>
      <c r="D149" s="223">
        <v>45442</v>
      </c>
      <c r="E149" s="222">
        <v>7825.55</v>
      </c>
      <c r="F149" s="222">
        <v>7821.1166666666659</v>
      </c>
      <c r="G149" s="224">
        <v>7759.4333333333316</v>
      </c>
      <c r="H149" s="224">
        <v>7693.3166666666657</v>
      </c>
      <c r="I149" s="224">
        <v>7631.6333333333314</v>
      </c>
      <c r="J149" s="224">
        <v>7887.2333333333318</v>
      </c>
      <c r="K149" s="224">
        <v>7948.9166666666661</v>
      </c>
      <c r="L149" s="224">
        <v>8015.0333333333319</v>
      </c>
      <c r="M149" s="225">
        <v>7882.8</v>
      </c>
      <c r="N149" s="225">
        <v>7755</v>
      </c>
      <c r="O149" s="225">
        <v>1044500</v>
      </c>
      <c r="P149" s="226">
        <v>-6.923899483158083E-2</v>
      </c>
    </row>
    <row r="150" spans="1:16" ht="12.75" customHeight="1">
      <c r="A150" s="218">
        <v>140</v>
      </c>
      <c r="B150" s="230" t="s">
        <v>82</v>
      </c>
      <c r="C150" s="227" t="s">
        <v>191</v>
      </c>
      <c r="D150" s="223">
        <v>45442</v>
      </c>
      <c r="E150" s="222">
        <v>288.14999999999998</v>
      </c>
      <c r="F150" s="222">
        <v>289.43333333333334</v>
      </c>
      <c r="G150" s="224">
        <v>284.16666666666669</v>
      </c>
      <c r="H150" s="224">
        <v>280.18333333333334</v>
      </c>
      <c r="I150" s="224">
        <v>274.91666666666669</v>
      </c>
      <c r="J150" s="224">
        <v>293.41666666666669</v>
      </c>
      <c r="K150" s="224">
        <v>298.68333333333334</v>
      </c>
      <c r="L150" s="224">
        <v>302.66666666666669</v>
      </c>
      <c r="M150" s="225">
        <v>294.7</v>
      </c>
      <c r="N150" s="225">
        <v>285.45</v>
      </c>
      <c r="O150" s="225">
        <v>77088550</v>
      </c>
      <c r="P150" s="226">
        <v>-3.7564992412369084E-3</v>
      </c>
    </row>
    <row r="151" spans="1:16" ht="12.75" customHeight="1">
      <c r="A151" s="218">
        <v>141</v>
      </c>
      <c r="B151" s="230" t="s">
        <v>45</v>
      </c>
      <c r="C151" s="229" t="s">
        <v>192</v>
      </c>
      <c r="D151" s="223">
        <v>45442</v>
      </c>
      <c r="E151" s="222">
        <v>34926.85</v>
      </c>
      <c r="F151" s="222">
        <v>35008.683333333327</v>
      </c>
      <c r="G151" s="224">
        <v>34619.316666666651</v>
      </c>
      <c r="H151" s="224">
        <v>34311.783333333326</v>
      </c>
      <c r="I151" s="224">
        <v>33922.41666666665</v>
      </c>
      <c r="J151" s="224">
        <v>35316.216666666653</v>
      </c>
      <c r="K151" s="224">
        <v>35705.583333333336</v>
      </c>
      <c r="L151" s="224">
        <v>36013.116666666654</v>
      </c>
      <c r="M151" s="225">
        <v>35398.050000000003</v>
      </c>
      <c r="N151" s="225">
        <v>34701.15</v>
      </c>
      <c r="O151" s="225">
        <v>182670</v>
      </c>
      <c r="P151" s="226">
        <v>-9.7576841762888281E-3</v>
      </c>
    </row>
    <row r="152" spans="1:16" ht="12.75" customHeight="1">
      <c r="A152" s="218">
        <v>142</v>
      </c>
      <c r="B152" s="230" t="s">
        <v>42</v>
      </c>
      <c r="C152" s="222" t="s">
        <v>193</v>
      </c>
      <c r="D152" s="223">
        <v>45442</v>
      </c>
      <c r="E152" s="222">
        <v>970.4</v>
      </c>
      <c r="F152" s="222">
        <v>964.66666666666663</v>
      </c>
      <c r="G152" s="224">
        <v>955.33333333333326</v>
      </c>
      <c r="H152" s="224">
        <v>940.26666666666665</v>
      </c>
      <c r="I152" s="224">
        <v>930.93333333333328</v>
      </c>
      <c r="J152" s="224">
        <v>979.73333333333323</v>
      </c>
      <c r="K152" s="224">
        <v>989.06666666666649</v>
      </c>
      <c r="L152" s="224">
        <v>1004.1333333333332</v>
      </c>
      <c r="M152" s="225">
        <v>974</v>
      </c>
      <c r="N152" s="225">
        <v>949.6</v>
      </c>
      <c r="O152" s="225">
        <v>12632250</v>
      </c>
      <c r="P152" s="226">
        <v>-2.1328277741572369E-3</v>
      </c>
    </row>
    <row r="153" spans="1:16" ht="12.75" customHeight="1">
      <c r="A153" s="218">
        <v>143</v>
      </c>
      <c r="B153" s="230" t="s">
        <v>85</v>
      </c>
      <c r="C153" s="222" t="s">
        <v>194</v>
      </c>
      <c r="D153" s="223">
        <v>45442</v>
      </c>
      <c r="E153" s="222">
        <v>3392.3</v>
      </c>
      <c r="F153" s="222">
        <v>3417.1</v>
      </c>
      <c r="G153" s="224">
        <v>3360.2</v>
      </c>
      <c r="H153" s="224">
        <v>3328.1</v>
      </c>
      <c r="I153" s="224">
        <v>3271.2</v>
      </c>
      <c r="J153" s="224">
        <v>3449.2</v>
      </c>
      <c r="K153" s="224">
        <v>3506.1000000000004</v>
      </c>
      <c r="L153" s="224">
        <v>3538.2</v>
      </c>
      <c r="M153" s="225">
        <v>3474</v>
      </c>
      <c r="N153" s="225">
        <v>3385</v>
      </c>
      <c r="O153" s="225">
        <v>3614200</v>
      </c>
      <c r="P153" s="226">
        <v>-2.1019556855734329E-2</v>
      </c>
    </row>
    <row r="154" spans="1:16" ht="12.75" customHeight="1">
      <c r="A154" s="218">
        <v>144</v>
      </c>
      <c r="B154" s="230" t="s">
        <v>82</v>
      </c>
      <c r="C154" s="222" t="s">
        <v>195</v>
      </c>
      <c r="D154" s="223">
        <v>45442</v>
      </c>
      <c r="E154" s="222">
        <v>315.8</v>
      </c>
      <c r="F154" s="222">
        <v>318.11666666666662</v>
      </c>
      <c r="G154" s="224">
        <v>310.23333333333323</v>
      </c>
      <c r="H154" s="224">
        <v>304.66666666666663</v>
      </c>
      <c r="I154" s="224">
        <v>296.78333333333325</v>
      </c>
      <c r="J154" s="224">
        <v>323.68333333333322</v>
      </c>
      <c r="K154" s="224">
        <v>331.56666666666655</v>
      </c>
      <c r="L154" s="224">
        <v>337.13333333333321</v>
      </c>
      <c r="M154" s="225">
        <v>326</v>
      </c>
      <c r="N154" s="225">
        <v>312.55</v>
      </c>
      <c r="O154" s="225">
        <v>44613000</v>
      </c>
      <c r="P154" s="226">
        <v>-1.588246972404209E-2</v>
      </c>
    </row>
    <row r="155" spans="1:16" ht="12.75" customHeight="1">
      <c r="A155" s="218">
        <v>145</v>
      </c>
      <c r="B155" s="230" t="s">
        <v>66</v>
      </c>
      <c r="C155" s="227" t="s">
        <v>196</v>
      </c>
      <c r="D155" s="223">
        <v>45442</v>
      </c>
      <c r="E155" s="222">
        <v>484.85</v>
      </c>
      <c r="F155" s="222">
        <v>481.61666666666662</v>
      </c>
      <c r="G155" s="224">
        <v>474.23333333333323</v>
      </c>
      <c r="H155" s="224">
        <v>463.61666666666662</v>
      </c>
      <c r="I155" s="224">
        <v>456.23333333333323</v>
      </c>
      <c r="J155" s="224">
        <v>492.23333333333323</v>
      </c>
      <c r="K155" s="224">
        <v>499.61666666666656</v>
      </c>
      <c r="L155" s="224">
        <v>510.23333333333323</v>
      </c>
      <c r="M155" s="225">
        <v>489</v>
      </c>
      <c r="N155" s="225">
        <v>471</v>
      </c>
      <c r="O155" s="225">
        <v>80178175</v>
      </c>
      <c r="P155" s="226">
        <v>1.4983628617417278E-2</v>
      </c>
    </row>
    <row r="156" spans="1:16" ht="12.75" customHeight="1">
      <c r="A156" s="218">
        <v>146</v>
      </c>
      <c r="B156" s="230" t="s">
        <v>57</v>
      </c>
      <c r="C156" s="222" t="s">
        <v>197</v>
      </c>
      <c r="D156" s="223">
        <v>45442</v>
      </c>
      <c r="E156" s="222">
        <v>2975.9</v>
      </c>
      <c r="F156" s="222">
        <v>2992.9333333333329</v>
      </c>
      <c r="G156" s="224">
        <v>2946.8666666666659</v>
      </c>
      <c r="H156" s="224">
        <v>2917.833333333333</v>
      </c>
      <c r="I156" s="224">
        <v>2871.766666666666</v>
      </c>
      <c r="J156" s="224">
        <v>3021.9666666666658</v>
      </c>
      <c r="K156" s="224">
        <v>3068.0333333333324</v>
      </c>
      <c r="L156" s="224">
        <v>3097.0666666666657</v>
      </c>
      <c r="M156" s="225">
        <v>3039</v>
      </c>
      <c r="N156" s="225">
        <v>2963.9</v>
      </c>
      <c r="O156" s="225">
        <v>1838000</v>
      </c>
      <c r="P156" s="226">
        <v>-1.6849424979941161E-2</v>
      </c>
    </row>
    <row r="157" spans="1:16" ht="12.75" customHeight="1">
      <c r="A157" s="218">
        <v>147</v>
      </c>
      <c r="B157" s="230" t="s">
        <v>892</v>
      </c>
      <c r="C157" s="222" t="s">
        <v>198</v>
      </c>
      <c r="D157" s="223">
        <v>45442</v>
      </c>
      <c r="E157" s="222">
        <v>3626.8</v>
      </c>
      <c r="F157" s="222">
        <v>3635.6666666666665</v>
      </c>
      <c r="G157" s="224">
        <v>3583.1333333333332</v>
      </c>
      <c r="H157" s="224">
        <v>3539.4666666666667</v>
      </c>
      <c r="I157" s="224">
        <v>3486.9333333333334</v>
      </c>
      <c r="J157" s="224">
        <v>3679.333333333333</v>
      </c>
      <c r="K157" s="224">
        <v>3731.8666666666668</v>
      </c>
      <c r="L157" s="224">
        <v>3775.5333333333328</v>
      </c>
      <c r="M157" s="225">
        <v>3688.2</v>
      </c>
      <c r="N157" s="225">
        <v>3592</v>
      </c>
      <c r="O157" s="225">
        <v>1726500</v>
      </c>
      <c r="P157" s="226">
        <v>3.3832335329341316E-2</v>
      </c>
    </row>
    <row r="158" spans="1:16" ht="12.75" customHeight="1">
      <c r="A158" s="218">
        <v>148</v>
      </c>
      <c r="B158" s="230" t="s">
        <v>61</v>
      </c>
      <c r="C158" s="222" t="s">
        <v>199</v>
      </c>
      <c r="D158" s="223">
        <v>45442</v>
      </c>
      <c r="E158" s="222">
        <v>137</v>
      </c>
      <c r="F158" s="222">
        <v>137.58333333333334</v>
      </c>
      <c r="G158" s="224">
        <v>134.81666666666669</v>
      </c>
      <c r="H158" s="224">
        <v>132.63333333333335</v>
      </c>
      <c r="I158" s="224">
        <v>129.8666666666667</v>
      </c>
      <c r="J158" s="224">
        <v>139.76666666666668</v>
      </c>
      <c r="K158" s="224">
        <v>142.53333333333333</v>
      </c>
      <c r="L158" s="224">
        <v>144.71666666666667</v>
      </c>
      <c r="M158" s="225">
        <v>140.35</v>
      </c>
      <c r="N158" s="225">
        <v>135.4</v>
      </c>
      <c r="O158" s="225">
        <v>285304000</v>
      </c>
      <c r="P158" s="226">
        <v>6.2473931954954418E-2</v>
      </c>
    </row>
    <row r="159" spans="1:16" ht="12.75" customHeight="1">
      <c r="A159" s="218">
        <v>149</v>
      </c>
      <c r="B159" s="230" t="s">
        <v>40</v>
      </c>
      <c r="C159" s="222" t="s">
        <v>200</v>
      </c>
      <c r="D159" s="223">
        <v>45442</v>
      </c>
      <c r="E159" s="222">
        <v>5870.3</v>
      </c>
      <c r="F159" s="222">
        <v>5856.3166666666666</v>
      </c>
      <c r="G159" s="224">
        <v>5796.1833333333334</v>
      </c>
      <c r="H159" s="224">
        <v>5722.0666666666666</v>
      </c>
      <c r="I159" s="224">
        <v>5661.9333333333334</v>
      </c>
      <c r="J159" s="224">
        <v>5930.4333333333334</v>
      </c>
      <c r="K159" s="224">
        <v>5990.5666666666666</v>
      </c>
      <c r="L159" s="224">
        <v>6064.6833333333334</v>
      </c>
      <c r="M159" s="225">
        <v>5916.45</v>
      </c>
      <c r="N159" s="225">
        <v>5782.2</v>
      </c>
      <c r="O159" s="225">
        <v>1837550</v>
      </c>
      <c r="P159" s="226">
        <v>-8.4280354521233214E-4</v>
      </c>
    </row>
    <row r="160" spans="1:16" ht="12.75" customHeight="1">
      <c r="A160" s="218">
        <v>150</v>
      </c>
      <c r="B160" s="230" t="s">
        <v>187</v>
      </c>
      <c r="C160" s="222" t="s">
        <v>201</v>
      </c>
      <c r="D160" s="223">
        <v>45442</v>
      </c>
      <c r="E160" s="222">
        <v>312.60000000000002</v>
      </c>
      <c r="F160" s="222">
        <v>313.73333333333335</v>
      </c>
      <c r="G160" s="224">
        <v>308.9666666666667</v>
      </c>
      <c r="H160" s="224">
        <v>305.33333333333337</v>
      </c>
      <c r="I160" s="224">
        <v>300.56666666666672</v>
      </c>
      <c r="J160" s="224">
        <v>317.36666666666667</v>
      </c>
      <c r="K160" s="224">
        <v>322.13333333333333</v>
      </c>
      <c r="L160" s="224">
        <v>325.76666666666665</v>
      </c>
      <c r="M160" s="225">
        <v>318.5</v>
      </c>
      <c r="N160" s="225">
        <v>310.10000000000002</v>
      </c>
      <c r="O160" s="225">
        <v>55976400</v>
      </c>
      <c r="P160" s="226">
        <v>-4.8990825688073392E-2</v>
      </c>
    </row>
    <row r="161" spans="1:16" ht="12.75" customHeight="1">
      <c r="A161" s="218">
        <v>151</v>
      </c>
      <c r="B161" s="230" t="s">
        <v>202</v>
      </c>
      <c r="C161" s="229" t="s">
        <v>203</v>
      </c>
      <c r="D161" s="223">
        <v>45442</v>
      </c>
      <c r="E161" s="222">
        <v>1331.7</v>
      </c>
      <c r="F161" s="222">
        <v>1336.9166666666667</v>
      </c>
      <c r="G161" s="224">
        <v>1314.8333333333335</v>
      </c>
      <c r="H161" s="224">
        <v>1297.9666666666667</v>
      </c>
      <c r="I161" s="224">
        <v>1275.8833333333334</v>
      </c>
      <c r="J161" s="224">
        <v>1353.7833333333335</v>
      </c>
      <c r="K161" s="224">
        <v>1375.866666666667</v>
      </c>
      <c r="L161" s="224">
        <v>1392.7333333333336</v>
      </c>
      <c r="M161" s="225">
        <v>1359</v>
      </c>
      <c r="N161" s="225">
        <v>1320.05</v>
      </c>
      <c r="O161" s="225">
        <v>5333735</v>
      </c>
      <c r="P161" s="226">
        <v>6.5187352678208563E-2</v>
      </c>
    </row>
    <row r="162" spans="1:16" ht="12.75" customHeight="1">
      <c r="A162" s="218">
        <v>152</v>
      </c>
      <c r="B162" s="230" t="s">
        <v>47</v>
      </c>
      <c r="C162" s="222" t="s">
        <v>205</v>
      </c>
      <c r="D162" s="223">
        <v>45442</v>
      </c>
      <c r="E162" s="222">
        <v>778.95</v>
      </c>
      <c r="F162" s="222">
        <v>783.65</v>
      </c>
      <c r="G162" s="224">
        <v>771.75</v>
      </c>
      <c r="H162" s="224">
        <v>764.55000000000007</v>
      </c>
      <c r="I162" s="224">
        <v>752.65000000000009</v>
      </c>
      <c r="J162" s="224">
        <v>790.84999999999991</v>
      </c>
      <c r="K162" s="224">
        <v>802.74999999999977</v>
      </c>
      <c r="L162" s="224">
        <v>809.94999999999982</v>
      </c>
      <c r="M162" s="225">
        <v>795.55</v>
      </c>
      <c r="N162" s="225">
        <v>776.45</v>
      </c>
      <c r="O162" s="225">
        <v>9219950</v>
      </c>
      <c r="P162" s="226">
        <v>2.3494999056425742E-2</v>
      </c>
    </row>
    <row r="163" spans="1:16" ht="12.75" customHeight="1">
      <c r="A163" s="218">
        <v>153</v>
      </c>
      <c r="B163" s="230" t="s">
        <v>61</v>
      </c>
      <c r="C163" s="222" t="s">
        <v>206</v>
      </c>
      <c r="D163" s="223">
        <v>45442</v>
      </c>
      <c r="E163" s="222">
        <v>266.75</v>
      </c>
      <c r="F163" s="222">
        <v>268.26666666666671</v>
      </c>
      <c r="G163" s="224">
        <v>262.33333333333343</v>
      </c>
      <c r="H163" s="224">
        <v>257.91666666666674</v>
      </c>
      <c r="I163" s="224">
        <v>251.98333333333346</v>
      </c>
      <c r="J163" s="224">
        <v>272.68333333333339</v>
      </c>
      <c r="K163" s="224">
        <v>278.61666666666667</v>
      </c>
      <c r="L163" s="224">
        <v>283.03333333333336</v>
      </c>
      <c r="M163" s="225">
        <v>274.2</v>
      </c>
      <c r="N163" s="225">
        <v>263.85000000000002</v>
      </c>
      <c r="O163" s="225">
        <v>60265000</v>
      </c>
      <c r="P163" s="226">
        <v>-3.1381845943665367E-2</v>
      </c>
    </row>
    <row r="164" spans="1:16" ht="12.75" customHeight="1">
      <c r="A164" s="218">
        <v>154</v>
      </c>
      <c r="B164" s="230" t="s">
        <v>66</v>
      </c>
      <c r="C164" s="222" t="s">
        <v>207</v>
      </c>
      <c r="D164" s="223">
        <v>45442</v>
      </c>
      <c r="E164" s="222">
        <v>562.25</v>
      </c>
      <c r="F164" s="222">
        <v>563.16666666666663</v>
      </c>
      <c r="G164" s="224">
        <v>555.63333333333321</v>
      </c>
      <c r="H164" s="224">
        <v>549.01666666666654</v>
      </c>
      <c r="I164" s="224">
        <v>541.48333333333312</v>
      </c>
      <c r="J164" s="224">
        <v>569.7833333333333</v>
      </c>
      <c r="K164" s="224">
        <v>577.31666666666683</v>
      </c>
      <c r="L164" s="224">
        <v>583.93333333333339</v>
      </c>
      <c r="M164" s="225">
        <v>570.70000000000005</v>
      </c>
      <c r="N164" s="225">
        <v>556.54999999999995</v>
      </c>
      <c r="O164" s="225">
        <v>57710000</v>
      </c>
      <c r="P164" s="226">
        <v>-1.1374927193613596E-2</v>
      </c>
    </row>
    <row r="165" spans="1:16" ht="12.75" customHeight="1">
      <c r="A165" s="218">
        <v>155</v>
      </c>
      <c r="B165" s="230" t="s">
        <v>82</v>
      </c>
      <c r="C165" s="222" t="s">
        <v>208</v>
      </c>
      <c r="D165" s="223">
        <v>45442</v>
      </c>
      <c r="E165" s="222">
        <v>2884.75</v>
      </c>
      <c r="F165" s="222">
        <v>2901.9166666666665</v>
      </c>
      <c r="G165" s="224">
        <v>2830.2833333333328</v>
      </c>
      <c r="H165" s="224">
        <v>2775.8166666666662</v>
      </c>
      <c r="I165" s="224">
        <v>2704.1833333333325</v>
      </c>
      <c r="J165" s="224">
        <v>2956.3833333333332</v>
      </c>
      <c r="K165" s="224">
        <v>3028.0166666666673</v>
      </c>
      <c r="L165" s="224">
        <v>3082.4833333333336</v>
      </c>
      <c r="M165" s="225">
        <v>2973.55</v>
      </c>
      <c r="N165" s="225">
        <v>2847.45</v>
      </c>
      <c r="O165" s="225">
        <v>40666750</v>
      </c>
      <c r="P165" s="226">
        <v>1.7934806415479253E-2</v>
      </c>
    </row>
    <row r="166" spans="1:16" ht="12.75" customHeight="1">
      <c r="A166" s="218">
        <v>156</v>
      </c>
      <c r="B166" s="230" t="s">
        <v>130</v>
      </c>
      <c r="C166" s="222" t="s">
        <v>209</v>
      </c>
      <c r="D166" s="223">
        <v>45442</v>
      </c>
      <c r="E166" s="222">
        <v>169.35</v>
      </c>
      <c r="F166" s="222">
        <v>169.05</v>
      </c>
      <c r="G166" s="224">
        <v>165.85000000000002</v>
      </c>
      <c r="H166" s="224">
        <v>162.35000000000002</v>
      </c>
      <c r="I166" s="224">
        <v>159.15000000000003</v>
      </c>
      <c r="J166" s="224">
        <v>172.55</v>
      </c>
      <c r="K166" s="224">
        <v>175.75</v>
      </c>
      <c r="L166" s="224">
        <v>179.25</v>
      </c>
      <c r="M166" s="225">
        <v>172.25</v>
      </c>
      <c r="N166" s="225">
        <v>165.55</v>
      </c>
      <c r="O166" s="225">
        <v>189292000</v>
      </c>
      <c r="P166" s="226">
        <v>1.8399758973917536E-2</v>
      </c>
    </row>
    <row r="167" spans="1:16" ht="12.75" customHeight="1">
      <c r="A167" s="218">
        <v>157</v>
      </c>
      <c r="B167" s="230" t="s">
        <v>66</v>
      </c>
      <c r="C167" s="222" t="s">
        <v>210</v>
      </c>
      <c r="D167" s="223">
        <v>45442</v>
      </c>
      <c r="E167" s="222">
        <v>723.9</v>
      </c>
      <c r="F167" s="222">
        <v>727.61666666666667</v>
      </c>
      <c r="G167" s="224">
        <v>717.43333333333339</v>
      </c>
      <c r="H167" s="224">
        <v>710.9666666666667</v>
      </c>
      <c r="I167" s="224">
        <v>700.78333333333342</v>
      </c>
      <c r="J167" s="224">
        <v>734.08333333333337</v>
      </c>
      <c r="K167" s="224">
        <v>744.26666666666654</v>
      </c>
      <c r="L167" s="224">
        <v>750.73333333333335</v>
      </c>
      <c r="M167" s="225">
        <v>737.8</v>
      </c>
      <c r="N167" s="225">
        <v>721.15</v>
      </c>
      <c r="O167" s="225">
        <v>20187200</v>
      </c>
      <c r="P167" s="226">
        <v>-1.8985839727869631E-3</v>
      </c>
    </row>
    <row r="168" spans="1:16" ht="12.75" customHeight="1">
      <c r="A168" s="218">
        <v>158</v>
      </c>
      <c r="B168" s="230" t="s">
        <v>66</v>
      </c>
      <c r="C168" s="222" t="s">
        <v>211</v>
      </c>
      <c r="D168" s="223">
        <v>45442</v>
      </c>
      <c r="E168" s="222">
        <v>1454.1</v>
      </c>
      <c r="F168" s="222">
        <v>1461.3833333333332</v>
      </c>
      <c r="G168" s="224">
        <v>1442.7666666666664</v>
      </c>
      <c r="H168" s="224">
        <v>1431.4333333333332</v>
      </c>
      <c r="I168" s="224">
        <v>1412.8166666666664</v>
      </c>
      <c r="J168" s="224">
        <v>1472.7166666666665</v>
      </c>
      <c r="K168" s="224">
        <v>1491.3333333333333</v>
      </c>
      <c r="L168" s="224">
        <v>1502.6666666666665</v>
      </c>
      <c r="M168" s="225">
        <v>1480</v>
      </c>
      <c r="N168" s="225">
        <v>1450.05</v>
      </c>
      <c r="O168" s="225">
        <v>10384875</v>
      </c>
      <c r="P168" s="226">
        <v>-2.2829922371206776E-2</v>
      </c>
    </row>
    <row r="169" spans="1:16" ht="12.75" customHeight="1">
      <c r="A169" s="218">
        <v>159</v>
      </c>
      <c r="B169" s="230" t="s">
        <v>61</v>
      </c>
      <c r="C169" s="227" t="s">
        <v>212</v>
      </c>
      <c r="D169" s="223">
        <v>45442</v>
      </c>
      <c r="E169" s="222">
        <v>825.7</v>
      </c>
      <c r="F169" s="222">
        <v>824.95000000000016</v>
      </c>
      <c r="G169" s="224">
        <v>817.20000000000027</v>
      </c>
      <c r="H169" s="224">
        <v>808.70000000000016</v>
      </c>
      <c r="I169" s="224">
        <v>800.95000000000027</v>
      </c>
      <c r="J169" s="224">
        <v>833.45000000000027</v>
      </c>
      <c r="K169" s="224">
        <v>841.2</v>
      </c>
      <c r="L169" s="224">
        <v>849.70000000000027</v>
      </c>
      <c r="M169" s="225">
        <v>832.7</v>
      </c>
      <c r="N169" s="225">
        <v>816.45</v>
      </c>
      <c r="O169" s="225">
        <v>94800750</v>
      </c>
      <c r="P169" s="226">
        <v>-1.7847985205675303E-2</v>
      </c>
    </row>
    <row r="170" spans="1:16" ht="12.75" customHeight="1">
      <c r="A170" s="218">
        <v>160</v>
      </c>
      <c r="B170" s="230" t="s">
        <v>47</v>
      </c>
      <c r="C170" s="222" t="s">
        <v>213</v>
      </c>
      <c r="D170" s="223">
        <v>45442</v>
      </c>
      <c r="E170" s="222">
        <v>25971.8</v>
      </c>
      <c r="F170" s="222">
        <v>25722.466666666664</v>
      </c>
      <c r="G170" s="224">
        <v>25354.933333333327</v>
      </c>
      <c r="H170" s="224">
        <v>24738.066666666662</v>
      </c>
      <c r="I170" s="224">
        <v>24370.533333333326</v>
      </c>
      <c r="J170" s="224">
        <v>26339.333333333328</v>
      </c>
      <c r="K170" s="224">
        <v>26706.866666666661</v>
      </c>
      <c r="L170" s="224">
        <v>27323.73333333333</v>
      </c>
      <c r="M170" s="225">
        <v>26090</v>
      </c>
      <c r="N170" s="225">
        <v>25105.599999999999</v>
      </c>
      <c r="O170" s="225">
        <v>389650</v>
      </c>
      <c r="P170" s="226">
        <v>0.1078257161134409</v>
      </c>
    </row>
    <row r="171" spans="1:16" ht="12.75" customHeight="1">
      <c r="A171" s="218">
        <v>161</v>
      </c>
      <c r="B171" s="230" t="s">
        <v>40</v>
      </c>
      <c r="C171" s="222" t="s">
        <v>214</v>
      </c>
      <c r="D171" s="223">
        <v>45442</v>
      </c>
      <c r="E171" s="222">
        <v>5972.2</v>
      </c>
      <c r="F171" s="222">
        <v>5955.9000000000005</v>
      </c>
      <c r="G171" s="224">
        <v>5923.8000000000011</v>
      </c>
      <c r="H171" s="224">
        <v>5875.4000000000005</v>
      </c>
      <c r="I171" s="224">
        <v>5843.3000000000011</v>
      </c>
      <c r="J171" s="224">
        <v>6004.3000000000011</v>
      </c>
      <c r="K171" s="224">
        <v>6036.4000000000015</v>
      </c>
      <c r="L171" s="224">
        <v>6084.8000000000011</v>
      </c>
      <c r="M171" s="225">
        <v>5988</v>
      </c>
      <c r="N171" s="225">
        <v>5907.5</v>
      </c>
      <c r="O171" s="225">
        <v>1321200</v>
      </c>
      <c r="P171" s="226">
        <v>1.2064805239572561E-2</v>
      </c>
    </row>
    <row r="172" spans="1:16" ht="12.75" customHeight="1">
      <c r="A172" s="218">
        <v>162</v>
      </c>
      <c r="B172" s="230" t="s">
        <v>45</v>
      </c>
      <c r="C172" s="222" t="s">
        <v>215</v>
      </c>
      <c r="D172" s="223">
        <v>45442</v>
      </c>
      <c r="E172" s="222">
        <v>2589.15</v>
      </c>
      <c r="F172" s="222">
        <v>2617.8666666666668</v>
      </c>
      <c r="G172" s="224">
        <v>2521.5333333333338</v>
      </c>
      <c r="H172" s="224">
        <v>2453.916666666667</v>
      </c>
      <c r="I172" s="224">
        <v>2357.5833333333339</v>
      </c>
      <c r="J172" s="224">
        <v>2685.4833333333336</v>
      </c>
      <c r="K172" s="224">
        <v>2781.8166666666666</v>
      </c>
      <c r="L172" s="224">
        <v>2849.4333333333334</v>
      </c>
      <c r="M172" s="225">
        <v>2714.2</v>
      </c>
      <c r="N172" s="225">
        <v>2550.25</v>
      </c>
      <c r="O172" s="225">
        <v>3996750</v>
      </c>
      <c r="P172" s="226">
        <v>-1.2965363956288202E-2</v>
      </c>
    </row>
    <row r="173" spans="1:16" ht="12.75" customHeight="1">
      <c r="A173" s="218">
        <v>163</v>
      </c>
      <c r="B173" s="230" t="s">
        <v>66</v>
      </c>
      <c r="C173" s="222" t="s">
        <v>216</v>
      </c>
      <c r="D173" s="223">
        <v>45442</v>
      </c>
      <c r="E173" s="222">
        <v>2603.75</v>
      </c>
      <c r="F173" s="222">
        <v>2622.2333333333331</v>
      </c>
      <c r="G173" s="224">
        <v>2572.5166666666664</v>
      </c>
      <c r="H173" s="224">
        <v>2541.2833333333333</v>
      </c>
      <c r="I173" s="224">
        <v>2491.5666666666666</v>
      </c>
      <c r="J173" s="224">
        <v>2653.4666666666662</v>
      </c>
      <c r="K173" s="224">
        <v>2703.1833333333325</v>
      </c>
      <c r="L173" s="224">
        <v>2734.4166666666661</v>
      </c>
      <c r="M173" s="225">
        <v>2671.95</v>
      </c>
      <c r="N173" s="225">
        <v>2591</v>
      </c>
      <c r="O173" s="225">
        <v>6260100</v>
      </c>
      <c r="P173" s="226">
        <v>-2.8719046732452059E-2</v>
      </c>
    </row>
    <row r="174" spans="1:16" ht="12.75" customHeight="1">
      <c r="A174" s="218">
        <v>164</v>
      </c>
      <c r="B174" s="230" t="s">
        <v>42</v>
      </c>
      <c r="C174" s="222" t="s">
        <v>217</v>
      </c>
      <c r="D174" s="223">
        <v>45442</v>
      </c>
      <c r="E174" s="222">
        <v>1521.6</v>
      </c>
      <c r="F174" s="222">
        <v>1527.3333333333333</v>
      </c>
      <c r="G174" s="224">
        <v>1507.3166666666666</v>
      </c>
      <c r="H174" s="224">
        <v>1493.0333333333333</v>
      </c>
      <c r="I174" s="224">
        <v>1473.0166666666667</v>
      </c>
      <c r="J174" s="224">
        <v>1541.6166666666666</v>
      </c>
      <c r="K174" s="224">
        <v>1561.6333333333334</v>
      </c>
      <c r="L174" s="224">
        <v>1575.9166666666665</v>
      </c>
      <c r="M174" s="225">
        <v>1547.35</v>
      </c>
      <c r="N174" s="225">
        <v>1513.05</v>
      </c>
      <c r="O174" s="225">
        <v>13804000</v>
      </c>
      <c r="P174" s="226">
        <v>-5.4740676828683728E-2</v>
      </c>
    </row>
    <row r="175" spans="1:16" ht="12.75" customHeight="1">
      <c r="A175" s="218">
        <v>165</v>
      </c>
      <c r="B175" s="230" t="s">
        <v>202</v>
      </c>
      <c r="C175" s="222" t="s">
        <v>218</v>
      </c>
      <c r="D175" s="223">
        <v>45442</v>
      </c>
      <c r="E175" s="222">
        <v>660.15</v>
      </c>
      <c r="F175" s="222">
        <v>658.81666666666672</v>
      </c>
      <c r="G175" s="224">
        <v>648.88333333333344</v>
      </c>
      <c r="H175" s="224">
        <v>637.61666666666667</v>
      </c>
      <c r="I175" s="224">
        <v>627.68333333333339</v>
      </c>
      <c r="J175" s="224">
        <v>670.08333333333348</v>
      </c>
      <c r="K175" s="224">
        <v>680.01666666666665</v>
      </c>
      <c r="L175" s="224">
        <v>691.28333333333353</v>
      </c>
      <c r="M175" s="225">
        <v>668.75</v>
      </c>
      <c r="N175" s="225">
        <v>647.54999999999995</v>
      </c>
      <c r="O175" s="225">
        <v>8611500</v>
      </c>
      <c r="P175" s="226">
        <v>-3.8519510969686817E-2</v>
      </c>
    </row>
    <row r="176" spans="1:16" ht="12.75" customHeight="1">
      <c r="A176" s="218">
        <v>166</v>
      </c>
      <c r="B176" s="230" t="s">
        <v>42</v>
      </c>
      <c r="C176" s="222" t="s">
        <v>219</v>
      </c>
      <c r="D176" s="223">
        <v>45442</v>
      </c>
      <c r="E176" s="222">
        <v>685.85</v>
      </c>
      <c r="F176" s="222">
        <v>687.81666666666661</v>
      </c>
      <c r="G176" s="224">
        <v>676.63333333333321</v>
      </c>
      <c r="H176" s="224">
        <v>667.41666666666663</v>
      </c>
      <c r="I176" s="224">
        <v>656.23333333333323</v>
      </c>
      <c r="J176" s="224">
        <v>697.03333333333319</v>
      </c>
      <c r="K176" s="224">
        <v>708.21666666666658</v>
      </c>
      <c r="L176" s="224">
        <v>717.43333333333317</v>
      </c>
      <c r="M176" s="225">
        <v>699</v>
      </c>
      <c r="N176" s="225">
        <v>678.6</v>
      </c>
      <c r="O176" s="225">
        <v>7149000</v>
      </c>
      <c r="P176" s="226">
        <v>-4.5948203842940682E-3</v>
      </c>
    </row>
    <row r="177" spans="1:16" ht="12.75" customHeight="1">
      <c r="A177" s="218">
        <v>167</v>
      </c>
      <c r="B177" s="230" t="s">
        <v>892</v>
      </c>
      <c r="C177" s="222" t="s">
        <v>220</v>
      </c>
      <c r="D177" s="223">
        <v>45442</v>
      </c>
      <c r="E177" s="222">
        <v>1095.2</v>
      </c>
      <c r="F177" s="222">
        <v>1098.4333333333334</v>
      </c>
      <c r="G177" s="224">
        <v>1080.0166666666669</v>
      </c>
      <c r="H177" s="224">
        <v>1064.8333333333335</v>
      </c>
      <c r="I177" s="224">
        <v>1046.416666666667</v>
      </c>
      <c r="J177" s="224">
        <v>1113.6166666666668</v>
      </c>
      <c r="K177" s="224">
        <v>1132.0333333333333</v>
      </c>
      <c r="L177" s="224">
        <v>1147.2166666666667</v>
      </c>
      <c r="M177" s="225">
        <v>1116.8499999999999</v>
      </c>
      <c r="N177" s="225">
        <v>1083.25</v>
      </c>
      <c r="O177" s="225">
        <v>11389400</v>
      </c>
      <c r="P177" s="226">
        <v>-1.338796512458907E-2</v>
      </c>
    </row>
    <row r="178" spans="1:16" ht="12.75" customHeight="1">
      <c r="A178" s="218">
        <v>168</v>
      </c>
      <c r="B178" s="230" t="s">
        <v>77</v>
      </c>
      <c r="C178" s="229" t="s">
        <v>221</v>
      </c>
      <c r="D178" s="223">
        <v>45442</v>
      </c>
      <c r="E178" s="222">
        <v>1733.35</v>
      </c>
      <c r="F178" s="222">
        <v>1741.6166666666668</v>
      </c>
      <c r="G178" s="224">
        <v>1714.7333333333336</v>
      </c>
      <c r="H178" s="224">
        <v>1696.1166666666668</v>
      </c>
      <c r="I178" s="224">
        <v>1669.2333333333336</v>
      </c>
      <c r="J178" s="224">
        <v>1760.2333333333336</v>
      </c>
      <c r="K178" s="224">
        <v>1787.1166666666668</v>
      </c>
      <c r="L178" s="224">
        <v>1805.7333333333336</v>
      </c>
      <c r="M178" s="225">
        <v>1768.5</v>
      </c>
      <c r="N178" s="225">
        <v>1723</v>
      </c>
      <c r="O178" s="225">
        <v>7549000</v>
      </c>
      <c r="P178" s="226">
        <v>4.3238209272932881E-3</v>
      </c>
    </row>
    <row r="179" spans="1:16" ht="12.75" customHeight="1">
      <c r="A179" s="218">
        <v>169</v>
      </c>
      <c r="B179" s="230" t="s">
        <v>57</v>
      </c>
      <c r="C179" s="222" t="s">
        <v>222</v>
      </c>
      <c r="D179" s="223">
        <v>45442</v>
      </c>
      <c r="E179" s="222">
        <v>1096.95</v>
      </c>
      <c r="F179" s="222">
        <v>1101.9166666666667</v>
      </c>
      <c r="G179" s="224">
        <v>1086.0333333333335</v>
      </c>
      <c r="H179" s="224">
        <v>1075.1166666666668</v>
      </c>
      <c r="I179" s="224">
        <v>1059.2333333333336</v>
      </c>
      <c r="J179" s="224">
        <v>1112.8333333333335</v>
      </c>
      <c r="K179" s="224">
        <v>1128.7166666666667</v>
      </c>
      <c r="L179" s="224">
        <v>1139.6333333333334</v>
      </c>
      <c r="M179" s="225">
        <v>1117.8</v>
      </c>
      <c r="N179" s="225">
        <v>1091</v>
      </c>
      <c r="O179" s="225">
        <v>11452050</v>
      </c>
      <c r="P179" s="226">
        <v>-3.518216628122986E-2</v>
      </c>
    </row>
    <row r="180" spans="1:16" ht="12.75" customHeight="1">
      <c r="A180" s="218">
        <v>170</v>
      </c>
      <c r="B180" s="230" t="s">
        <v>54</v>
      </c>
      <c r="C180" s="228" t="s">
        <v>223</v>
      </c>
      <c r="D180" s="223">
        <v>45442</v>
      </c>
      <c r="E180" s="222">
        <v>1021.45</v>
      </c>
      <c r="F180" s="222">
        <v>1023.6333333333333</v>
      </c>
      <c r="G180" s="224">
        <v>999.9666666666667</v>
      </c>
      <c r="H180" s="224">
        <v>978.48333333333335</v>
      </c>
      <c r="I180" s="224">
        <v>954.81666666666672</v>
      </c>
      <c r="J180" s="224">
        <v>1045.1166666666668</v>
      </c>
      <c r="K180" s="224">
        <v>1068.7833333333333</v>
      </c>
      <c r="L180" s="224">
        <v>1090.2666666666667</v>
      </c>
      <c r="M180" s="225">
        <v>1047.3</v>
      </c>
      <c r="N180" s="225">
        <v>1002.15</v>
      </c>
      <c r="O180" s="225">
        <v>66323825</v>
      </c>
      <c r="P180" s="226">
        <v>2.7663343455202497E-2</v>
      </c>
    </row>
    <row r="181" spans="1:16" ht="12.75" customHeight="1">
      <c r="A181" s="218">
        <v>171</v>
      </c>
      <c r="B181" s="230" t="s">
        <v>187</v>
      </c>
      <c r="C181" s="222" t="s">
        <v>224</v>
      </c>
      <c r="D181" s="223">
        <v>45442</v>
      </c>
      <c r="E181" s="222">
        <v>457.7</v>
      </c>
      <c r="F181" s="222">
        <v>458.48333333333335</v>
      </c>
      <c r="G181" s="224">
        <v>450.2166666666667</v>
      </c>
      <c r="H181" s="224">
        <v>442.73333333333335</v>
      </c>
      <c r="I181" s="224">
        <v>434.4666666666667</v>
      </c>
      <c r="J181" s="224">
        <v>465.9666666666667</v>
      </c>
      <c r="K181" s="224">
        <v>474.23333333333335</v>
      </c>
      <c r="L181" s="224">
        <v>481.7166666666667</v>
      </c>
      <c r="M181" s="225">
        <v>466.75</v>
      </c>
      <c r="N181" s="225">
        <v>451</v>
      </c>
      <c r="O181" s="225">
        <v>93163500</v>
      </c>
      <c r="P181" s="226">
        <v>-2.0321827331899519E-2</v>
      </c>
    </row>
    <row r="182" spans="1:16" ht="12.75" customHeight="1">
      <c r="A182" s="218">
        <v>172</v>
      </c>
      <c r="B182" s="230" t="s">
        <v>130</v>
      </c>
      <c r="C182" s="222" t="s">
        <v>225</v>
      </c>
      <c r="D182" s="223">
        <v>45442</v>
      </c>
      <c r="E182" s="222">
        <v>167.8</v>
      </c>
      <c r="F182" s="222">
        <v>168.65</v>
      </c>
      <c r="G182" s="224">
        <v>165.3</v>
      </c>
      <c r="H182" s="224">
        <v>162.80000000000001</v>
      </c>
      <c r="I182" s="224">
        <v>159.45000000000002</v>
      </c>
      <c r="J182" s="224">
        <v>171.15</v>
      </c>
      <c r="K182" s="224">
        <v>174.49999999999997</v>
      </c>
      <c r="L182" s="224">
        <v>177</v>
      </c>
      <c r="M182" s="225">
        <v>172</v>
      </c>
      <c r="N182" s="225">
        <v>166.15</v>
      </c>
      <c r="O182" s="225">
        <v>261547000</v>
      </c>
      <c r="P182" s="226">
        <v>-2.6271064971230829E-2</v>
      </c>
    </row>
    <row r="183" spans="1:16" ht="12.75" customHeight="1">
      <c r="A183" s="218">
        <v>173</v>
      </c>
      <c r="B183" s="230" t="s">
        <v>85</v>
      </c>
      <c r="C183" s="222" t="s">
        <v>226</v>
      </c>
      <c r="D183" s="223">
        <v>45442</v>
      </c>
      <c r="E183" s="222">
        <v>3841.45</v>
      </c>
      <c r="F183" s="222">
        <v>3843.4</v>
      </c>
      <c r="G183" s="224">
        <v>3800.05</v>
      </c>
      <c r="H183" s="224">
        <v>3758.65</v>
      </c>
      <c r="I183" s="224">
        <v>3715.3</v>
      </c>
      <c r="J183" s="224">
        <v>3884.8</v>
      </c>
      <c r="K183" s="224">
        <v>3928.1499999999996</v>
      </c>
      <c r="L183" s="224">
        <v>3969.55</v>
      </c>
      <c r="M183" s="225">
        <v>3886.75</v>
      </c>
      <c r="N183" s="225">
        <v>3802</v>
      </c>
      <c r="O183" s="225">
        <v>14434175</v>
      </c>
      <c r="P183" s="226">
        <v>-9.9270178134152776E-3</v>
      </c>
    </row>
    <row r="184" spans="1:16" ht="12.75" customHeight="1">
      <c r="A184" s="218">
        <v>174</v>
      </c>
      <c r="B184" s="230" t="s">
        <v>85</v>
      </c>
      <c r="C184" s="222" t="s">
        <v>227</v>
      </c>
      <c r="D184" s="223">
        <v>45442</v>
      </c>
      <c r="E184" s="222">
        <v>1258.25</v>
      </c>
      <c r="F184" s="222">
        <v>1263.6333333333334</v>
      </c>
      <c r="G184" s="224">
        <v>1247.2166666666669</v>
      </c>
      <c r="H184" s="224">
        <v>1236.1833333333334</v>
      </c>
      <c r="I184" s="224">
        <v>1219.7666666666669</v>
      </c>
      <c r="J184" s="224">
        <v>1274.666666666667</v>
      </c>
      <c r="K184" s="224">
        <v>1291.0833333333335</v>
      </c>
      <c r="L184" s="224">
        <v>1302.116666666667</v>
      </c>
      <c r="M184" s="225">
        <v>1280.05</v>
      </c>
      <c r="N184" s="225">
        <v>1252.5999999999999</v>
      </c>
      <c r="O184" s="225">
        <v>16460400</v>
      </c>
      <c r="P184" s="226">
        <v>-2.2692458409034236E-2</v>
      </c>
    </row>
    <row r="185" spans="1:16" ht="12.75" customHeight="1">
      <c r="A185" s="218">
        <v>175</v>
      </c>
      <c r="B185" s="230" t="s">
        <v>57</v>
      </c>
      <c r="C185" s="222" t="s">
        <v>228</v>
      </c>
      <c r="D185" s="223">
        <v>45442</v>
      </c>
      <c r="E185" s="222">
        <v>3549.3</v>
      </c>
      <c r="F185" s="222">
        <v>3562.65</v>
      </c>
      <c r="G185" s="224">
        <v>3506.5</v>
      </c>
      <c r="H185" s="224">
        <v>3463.7</v>
      </c>
      <c r="I185" s="224">
        <v>3407.5499999999997</v>
      </c>
      <c r="J185" s="224">
        <v>3605.4500000000003</v>
      </c>
      <c r="K185" s="224">
        <v>3661.6000000000008</v>
      </c>
      <c r="L185" s="224">
        <v>3704.4000000000005</v>
      </c>
      <c r="M185" s="225">
        <v>3618.8</v>
      </c>
      <c r="N185" s="225">
        <v>3519.85</v>
      </c>
      <c r="O185" s="225">
        <v>6340775</v>
      </c>
      <c r="P185" s="226">
        <v>3.3191707776098547E-2</v>
      </c>
    </row>
    <row r="186" spans="1:16" ht="12.75" customHeight="1">
      <c r="A186" s="218">
        <v>176</v>
      </c>
      <c r="B186" s="230" t="s">
        <v>42</v>
      </c>
      <c r="C186" s="222" t="s">
        <v>229</v>
      </c>
      <c r="D186" s="223">
        <v>45442</v>
      </c>
      <c r="E186" s="222">
        <v>2748.25</v>
      </c>
      <c r="F186" s="222">
        <v>2750.0333333333333</v>
      </c>
      <c r="G186" s="224">
        <v>2703.2166666666667</v>
      </c>
      <c r="H186" s="224">
        <v>2658.1833333333334</v>
      </c>
      <c r="I186" s="224">
        <v>2611.3666666666668</v>
      </c>
      <c r="J186" s="224">
        <v>2795.0666666666666</v>
      </c>
      <c r="K186" s="224">
        <v>2841.8833333333332</v>
      </c>
      <c r="L186" s="224">
        <v>2886.9166666666665</v>
      </c>
      <c r="M186" s="225">
        <v>2796.85</v>
      </c>
      <c r="N186" s="225">
        <v>2705</v>
      </c>
      <c r="O186" s="225">
        <v>1309250</v>
      </c>
      <c r="P186" s="226">
        <v>-3.7669974274163909E-2</v>
      </c>
    </row>
    <row r="187" spans="1:16" ht="12.75" customHeight="1">
      <c r="A187" s="218">
        <v>177</v>
      </c>
      <c r="B187" s="230" t="s">
        <v>45</v>
      </c>
      <c r="C187" s="222" t="s">
        <v>230</v>
      </c>
      <c r="D187" s="223">
        <v>45442</v>
      </c>
      <c r="E187" s="222">
        <v>4555.95</v>
      </c>
      <c r="F187" s="222">
        <v>4586.2833333333328</v>
      </c>
      <c r="G187" s="224">
        <v>4474.6666666666661</v>
      </c>
      <c r="H187" s="224">
        <v>4393.3833333333332</v>
      </c>
      <c r="I187" s="224">
        <v>4281.7666666666664</v>
      </c>
      <c r="J187" s="224">
        <v>4667.5666666666657</v>
      </c>
      <c r="K187" s="224">
        <v>4779.1833333333325</v>
      </c>
      <c r="L187" s="224">
        <v>4860.4666666666653</v>
      </c>
      <c r="M187" s="225">
        <v>4697.8999999999996</v>
      </c>
      <c r="N187" s="225">
        <v>4505</v>
      </c>
      <c r="O187" s="225">
        <v>3580800</v>
      </c>
      <c r="P187" s="226">
        <v>-3.4616628922678742E-2</v>
      </c>
    </row>
    <row r="188" spans="1:16" ht="12.75" customHeight="1">
      <c r="A188" s="218">
        <v>178</v>
      </c>
      <c r="B188" s="230" t="s">
        <v>54</v>
      </c>
      <c r="C188" s="222" t="s">
        <v>231</v>
      </c>
      <c r="D188" s="223">
        <v>45442</v>
      </c>
      <c r="E188" s="222">
        <v>2069.9499999999998</v>
      </c>
      <c r="F188" s="222">
        <v>2075.0333333333333</v>
      </c>
      <c r="G188" s="224">
        <v>2045.0666666666666</v>
      </c>
      <c r="H188" s="224">
        <v>2020.1833333333334</v>
      </c>
      <c r="I188" s="224">
        <v>1990.2166666666667</v>
      </c>
      <c r="J188" s="224">
        <v>2099.9166666666665</v>
      </c>
      <c r="K188" s="224">
        <v>2129.8833333333328</v>
      </c>
      <c r="L188" s="224">
        <v>2154.7666666666664</v>
      </c>
      <c r="M188" s="225">
        <v>2105</v>
      </c>
      <c r="N188" s="225">
        <v>2050.15</v>
      </c>
      <c r="O188" s="225">
        <v>5825400</v>
      </c>
      <c r="P188" s="226">
        <v>-3.198790275677562E-2</v>
      </c>
    </row>
    <row r="189" spans="1:16" ht="12.75" customHeight="1">
      <c r="A189" s="218">
        <v>179</v>
      </c>
      <c r="B189" s="230" t="s">
        <v>57</v>
      </c>
      <c r="C189" s="222" t="s">
        <v>232</v>
      </c>
      <c r="D189" s="223">
        <v>45442</v>
      </c>
      <c r="E189" s="222">
        <v>1999.5</v>
      </c>
      <c r="F189" s="222">
        <v>2004.3333333333333</v>
      </c>
      <c r="G189" s="224">
        <v>1955.6666666666665</v>
      </c>
      <c r="H189" s="224">
        <v>1911.8333333333333</v>
      </c>
      <c r="I189" s="224">
        <v>1863.1666666666665</v>
      </c>
      <c r="J189" s="224">
        <v>2048.1666666666665</v>
      </c>
      <c r="K189" s="224">
        <v>2096.833333333333</v>
      </c>
      <c r="L189" s="224">
        <v>2140.6666666666665</v>
      </c>
      <c r="M189" s="225">
        <v>2053</v>
      </c>
      <c r="N189" s="225">
        <v>1960.5</v>
      </c>
      <c r="O189" s="225">
        <v>3015600</v>
      </c>
      <c r="P189" s="226">
        <v>-2.0527478238274652E-2</v>
      </c>
    </row>
    <row r="190" spans="1:16" ht="12.75" customHeight="1">
      <c r="A190" s="218">
        <v>180</v>
      </c>
      <c r="B190" s="230" t="s">
        <v>47</v>
      </c>
      <c r="C190" s="222" t="s">
        <v>233</v>
      </c>
      <c r="D190" s="223">
        <v>45442</v>
      </c>
      <c r="E190" s="222">
        <v>9898.0499999999993</v>
      </c>
      <c r="F190" s="222">
        <v>9955</v>
      </c>
      <c r="G190" s="224">
        <v>9800.0499999999993</v>
      </c>
      <c r="H190" s="224">
        <v>9702.0499999999993</v>
      </c>
      <c r="I190" s="224">
        <v>9547.0999999999985</v>
      </c>
      <c r="J190" s="224">
        <v>10053</v>
      </c>
      <c r="K190" s="224">
        <v>10207.950000000001</v>
      </c>
      <c r="L190" s="224">
        <v>10305.950000000001</v>
      </c>
      <c r="M190" s="225">
        <v>10109.950000000001</v>
      </c>
      <c r="N190" s="225">
        <v>9857</v>
      </c>
      <c r="O190" s="225">
        <v>2048200</v>
      </c>
      <c r="P190" s="226">
        <v>-2.0609190455697413E-2</v>
      </c>
    </row>
    <row r="191" spans="1:16" ht="12.75" customHeight="1">
      <c r="A191" s="218">
        <v>181</v>
      </c>
      <c r="B191" s="230" t="s">
        <v>892</v>
      </c>
      <c r="C191" s="222" t="s">
        <v>234</v>
      </c>
      <c r="D191" s="223">
        <v>45442</v>
      </c>
      <c r="E191" s="222">
        <v>498.1</v>
      </c>
      <c r="F191" s="222">
        <v>500.23333333333335</v>
      </c>
      <c r="G191" s="224">
        <v>492.16666666666669</v>
      </c>
      <c r="H191" s="224">
        <v>486.23333333333335</v>
      </c>
      <c r="I191" s="224">
        <v>478.16666666666669</v>
      </c>
      <c r="J191" s="224">
        <v>506.16666666666669</v>
      </c>
      <c r="K191" s="224">
        <v>514.23333333333335</v>
      </c>
      <c r="L191" s="224">
        <v>520.16666666666674</v>
      </c>
      <c r="M191" s="225">
        <v>508.3</v>
      </c>
      <c r="N191" s="225">
        <v>494.3</v>
      </c>
      <c r="O191" s="225">
        <v>40553500</v>
      </c>
      <c r="P191" s="226">
        <v>1.3581570653410015E-2</v>
      </c>
    </row>
    <row r="192" spans="1:16" ht="12.75" customHeight="1">
      <c r="A192" s="218">
        <v>182</v>
      </c>
      <c r="B192" s="230" t="s">
        <v>130</v>
      </c>
      <c r="C192" s="222" t="s">
        <v>235</v>
      </c>
      <c r="D192" s="223">
        <v>45442</v>
      </c>
      <c r="E192" s="222">
        <v>418.85</v>
      </c>
      <c r="F192" s="222">
        <v>416.2</v>
      </c>
      <c r="G192" s="224">
        <v>409.79999999999995</v>
      </c>
      <c r="H192" s="224">
        <v>400.74999999999994</v>
      </c>
      <c r="I192" s="224">
        <v>394.34999999999991</v>
      </c>
      <c r="J192" s="224">
        <v>425.25</v>
      </c>
      <c r="K192" s="224">
        <v>431.65</v>
      </c>
      <c r="L192" s="224">
        <v>440.70000000000005</v>
      </c>
      <c r="M192" s="225">
        <v>422.6</v>
      </c>
      <c r="N192" s="225">
        <v>407.15</v>
      </c>
      <c r="O192" s="225">
        <v>98771200</v>
      </c>
      <c r="P192" s="226">
        <v>-2.7646326276463264E-2</v>
      </c>
    </row>
    <row r="193" spans="1:16" ht="12.75" customHeight="1">
      <c r="A193" s="218">
        <v>183</v>
      </c>
      <c r="B193" s="230" t="s">
        <v>40</v>
      </c>
      <c r="C193" s="222" t="s">
        <v>236</v>
      </c>
      <c r="D193" s="223">
        <v>45442</v>
      </c>
      <c r="E193" s="222">
        <v>1488.55</v>
      </c>
      <c r="F193" s="222">
        <v>1488.75</v>
      </c>
      <c r="G193" s="224">
        <v>1476.95</v>
      </c>
      <c r="H193" s="224">
        <v>1465.3500000000001</v>
      </c>
      <c r="I193" s="224">
        <v>1453.5500000000002</v>
      </c>
      <c r="J193" s="224">
        <v>1500.35</v>
      </c>
      <c r="K193" s="224">
        <v>1512.15</v>
      </c>
      <c r="L193" s="224">
        <v>1523.7499999999998</v>
      </c>
      <c r="M193" s="225">
        <v>1500.55</v>
      </c>
      <c r="N193" s="225">
        <v>1477.15</v>
      </c>
      <c r="O193" s="225">
        <v>5038800</v>
      </c>
      <c r="P193" s="226">
        <v>-5.0644359032330999E-2</v>
      </c>
    </row>
    <row r="194" spans="1:16" ht="12.75" customHeight="1">
      <c r="A194" s="218">
        <v>184</v>
      </c>
      <c r="B194" s="230" t="s">
        <v>85</v>
      </c>
      <c r="C194" s="222" t="s">
        <v>237</v>
      </c>
      <c r="D194" s="223">
        <v>45442</v>
      </c>
      <c r="E194" s="222">
        <v>459</v>
      </c>
      <c r="F194" s="222">
        <v>459.58333333333331</v>
      </c>
      <c r="G194" s="224">
        <v>455.16666666666663</v>
      </c>
      <c r="H194" s="224">
        <v>451.33333333333331</v>
      </c>
      <c r="I194" s="224">
        <v>446.91666666666663</v>
      </c>
      <c r="J194" s="224">
        <v>463.41666666666663</v>
      </c>
      <c r="K194" s="224">
        <v>467.83333333333326</v>
      </c>
      <c r="L194" s="224">
        <v>471.66666666666663</v>
      </c>
      <c r="M194" s="225">
        <v>464</v>
      </c>
      <c r="N194" s="225">
        <v>455.75</v>
      </c>
      <c r="O194" s="225">
        <v>60442500</v>
      </c>
      <c r="P194" s="226">
        <v>-1.261945601568243E-2</v>
      </c>
    </row>
    <row r="195" spans="1:16" ht="12.75" customHeight="1">
      <c r="A195" s="218">
        <v>185</v>
      </c>
      <c r="B195" s="230" t="s">
        <v>202</v>
      </c>
      <c r="C195" s="222" t="s">
        <v>238</v>
      </c>
      <c r="D195" s="223">
        <v>45442</v>
      </c>
      <c r="E195" s="222">
        <v>144.19999999999999</v>
      </c>
      <c r="F195" s="222">
        <v>144.16666666666666</v>
      </c>
      <c r="G195" s="224">
        <v>141.68333333333331</v>
      </c>
      <c r="H195" s="224">
        <v>139.16666666666666</v>
      </c>
      <c r="I195" s="224">
        <v>136.68333333333331</v>
      </c>
      <c r="J195" s="224">
        <v>146.68333333333331</v>
      </c>
      <c r="K195" s="224">
        <v>149.16666666666666</v>
      </c>
      <c r="L195" s="224">
        <v>151.68333333333331</v>
      </c>
      <c r="M195" s="225">
        <v>146.65</v>
      </c>
      <c r="N195" s="225">
        <v>141.65</v>
      </c>
      <c r="O195" s="225">
        <v>132981000</v>
      </c>
      <c r="P195" s="226">
        <v>-1.5021220807501722E-2</v>
      </c>
    </row>
    <row r="196" spans="1:16" ht="12.75" customHeight="1">
      <c r="A196" s="218">
        <v>186</v>
      </c>
      <c r="B196" s="230" t="s">
        <v>42</v>
      </c>
      <c r="C196" s="222" t="s">
        <v>239</v>
      </c>
      <c r="D196" s="223">
        <v>45442</v>
      </c>
      <c r="E196" s="222">
        <v>1002.75</v>
      </c>
      <c r="F196" s="222">
        <v>998.63333333333333</v>
      </c>
      <c r="G196" s="224">
        <v>989.9666666666667</v>
      </c>
      <c r="H196" s="224">
        <v>977.18333333333339</v>
      </c>
      <c r="I196" s="224">
        <v>968.51666666666677</v>
      </c>
      <c r="J196" s="224">
        <v>1011.4166666666666</v>
      </c>
      <c r="K196" s="224">
        <v>1020.0833333333334</v>
      </c>
      <c r="L196" s="224">
        <v>1032.8666666666666</v>
      </c>
      <c r="M196" s="225">
        <v>1007.3</v>
      </c>
      <c r="N196" s="225">
        <v>985.85</v>
      </c>
      <c r="O196" s="225">
        <v>8887500</v>
      </c>
      <c r="P196" s="226">
        <v>-5.9391987114958723E-3</v>
      </c>
    </row>
    <row r="197" spans="1:16" ht="12.75" customHeight="1">
      <c r="A197" s="218"/>
      <c r="B197" s="230"/>
      <c r="C197" s="222"/>
      <c r="D197" s="223"/>
      <c r="E197" s="222"/>
      <c r="F197" s="222"/>
      <c r="G197" s="224"/>
      <c r="H197" s="224"/>
      <c r="I197" s="224"/>
      <c r="J197" s="224"/>
      <c r="K197" s="224"/>
      <c r="L197" s="224"/>
      <c r="M197" s="225"/>
      <c r="N197" s="225"/>
      <c r="O197" s="225"/>
      <c r="P197" s="226"/>
    </row>
    <row r="198" spans="1:16" ht="12.75" customHeight="1">
      <c r="A198" s="218"/>
      <c r="B198" s="230"/>
      <c r="C198" s="222"/>
      <c r="D198" s="223"/>
      <c r="E198" s="222"/>
      <c r="F198" s="222"/>
      <c r="G198" s="224"/>
      <c r="H198" s="224"/>
      <c r="I198" s="224"/>
      <c r="J198" s="224"/>
      <c r="K198" s="224"/>
      <c r="L198" s="224"/>
      <c r="M198" s="225"/>
      <c r="N198" s="225"/>
      <c r="O198" s="225"/>
      <c r="P198" s="226"/>
    </row>
    <row r="199" spans="1:16" ht="12.75" customHeight="1">
      <c r="A199" s="212"/>
      <c r="B199" s="43"/>
      <c r="C199" s="212"/>
      <c r="D199" s="213"/>
      <c r="E199" s="214"/>
      <c r="F199" s="214"/>
      <c r="G199" s="215"/>
      <c r="H199" s="215"/>
      <c r="I199" s="215"/>
      <c r="J199" s="215"/>
      <c r="K199" s="215"/>
      <c r="L199" s="215"/>
      <c r="M199" s="212"/>
      <c r="N199" s="212"/>
      <c r="O199" s="216"/>
      <c r="P199" s="217"/>
    </row>
    <row r="200" spans="1:16" ht="12.75" customHeight="1">
      <c r="A200" s="21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1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1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1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1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1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45418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292" t="s">
        <v>16</v>
      </c>
      <c r="B8" s="294"/>
      <c r="C8" s="297" t="s">
        <v>20</v>
      </c>
      <c r="D8" s="297" t="s">
        <v>21</v>
      </c>
      <c r="E8" s="289" t="s">
        <v>22</v>
      </c>
      <c r="F8" s="290"/>
      <c r="G8" s="291"/>
      <c r="H8" s="289" t="s">
        <v>23</v>
      </c>
      <c r="I8" s="290"/>
      <c r="J8" s="291"/>
      <c r="K8" s="26"/>
      <c r="L8" s="48"/>
      <c r="M8" s="48"/>
      <c r="N8" s="1"/>
      <c r="O8" s="1"/>
    </row>
    <row r="9" spans="1:15" ht="36" customHeight="1">
      <c r="A9" s="293"/>
      <c r="B9" s="296"/>
      <c r="C9" s="296"/>
      <c r="D9" s="29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22475.85</v>
      </c>
      <c r="D10" s="34">
        <v>22539.533333333336</v>
      </c>
      <c r="E10" s="34">
        <v>22284.366666666672</v>
      </c>
      <c r="F10" s="34">
        <v>22092.883333333335</v>
      </c>
      <c r="G10" s="34">
        <v>21837.716666666671</v>
      </c>
      <c r="H10" s="34">
        <v>22731.016666666674</v>
      </c>
      <c r="I10" s="34">
        <v>22986.183333333338</v>
      </c>
      <c r="J10" s="34">
        <v>23177.666666666675</v>
      </c>
      <c r="K10" s="34">
        <v>22794.7</v>
      </c>
      <c r="L10" s="34">
        <v>22348.05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48923.55</v>
      </c>
      <c r="D11" s="34">
        <v>49063.666666666664</v>
      </c>
      <c r="E11" s="34">
        <v>48519.583333333328</v>
      </c>
      <c r="F11" s="34">
        <v>48115.616666666661</v>
      </c>
      <c r="G11" s="34">
        <v>47571.533333333326</v>
      </c>
      <c r="H11" s="34">
        <v>49467.633333333331</v>
      </c>
      <c r="I11" s="34">
        <v>50011.71666666666</v>
      </c>
      <c r="J11" s="34">
        <v>50415.683333333334</v>
      </c>
      <c r="K11" s="34">
        <v>49607.75</v>
      </c>
      <c r="L11" s="34">
        <v>48659.7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6368.3</v>
      </c>
      <c r="D12" s="36">
        <v>6368.4833333333336</v>
      </c>
      <c r="E12" s="36">
        <v>6292.5666666666675</v>
      </c>
      <c r="F12" s="36">
        <v>6216.8333333333339</v>
      </c>
      <c r="G12" s="36">
        <v>6140.9166666666679</v>
      </c>
      <c r="H12" s="36">
        <v>6444.2166666666672</v>
      </c>
      <c r="I12" s="36">
        <v>6520.1333333333332</v>
      </c>
      <c r="J12" s="36">
        <v>6595.8666666666668</v>
      </c>
      <c r="K12" s="36">
        <v>6444.4</v>
      </c>
      <c r="L12" s="36">
        <v>6292.75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8519.5</v>
      </c>
      <c r="D13" s="36">
        <v>8548.8166666666675</v>
      </c>
      <c r="E13" s="36">
        <v>8423.4833333333354</v>
      </c>
      <c r="F13" s="36">
        <v>8327.4666666666672</v>
      </c>
      <c r="G13" s="36">
        <v>8202.133333333335</v>
      </c>
      <c r="H13" s="36">
        <v>8644.8333333333358</v>
      </c>
      <c r="I13" s="36">
        <v>8770.1666666666679</v>
      </c>
      <c r="J13" s="36">
        <v>8866.1833333333361</v>
      </c>
      <c r="K13" s="36">
        <v>8674.15</v>
      </c>
      <c r="L13" s="36">
        <v>8452.7999999999993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32908.400000000001</v>
      </c>
      <c r="D14" s="36">
        <v>32967.966666666667</v>
      </c>
      <c r="E14" s="36">
        <v>32630.933333333334</v>
      </c>
      <c r="F14" s="36">
        <v>32353.466666666667</v>
      </c>
      <c r="G14" s="36">
        <v>32016.433333333334</v>
      </c>
      <c r="H14" s="36">
        <v>33245.433333333334</v>
      </c>
      <c r="I14" s="36">
        <v>33582.466666666674</v>
      </c>
      <c r="J14" s="36">
        <v>33859.933333333334</v>
      </c>
      <c r="K14" s="36">
        <v>33305</v>
      </c>
      <c r="L14" s="36">
        <v>32690.5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10268.75</v>
      </c>
      <c r="D15" s="36">
        <v>10275.266666666668</v>
      </c>
      <c r="E15" s="36">
        <v>10162.133333333337</v>
      </c>
      <c r="F15" s="36">
        <v>10055.516666666668</v>
      </c>
      <c r="G15" s="36">
        <v>9942.3833333333369</v>
      </c>
      <c r="H15" s="36">
        <v>10381.883333333337</v>
      </c>
      <c r="I15" s="36">
        <v>10495.016666666668</v>
      </c>
      <c r="J15" s="36">
        <v>10601.633333333337</v>
      </c>
      <c r="K15" s="36">
        <v>10388.4</v>
      </c>
      <c r="L15" s="36">
        <v>10168.65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14189.3</v>
      </c>
      <c r="D16" s="36">
        <v>14200.65</v>
      </c>
      <c r="E16" s="36">
        <v>14102.55</v>
      </c>
      <c r="F16" s="36">
        <v>14015.8</v>
      </c>
      <c r="G16" s="36">
        <v>13917.699999999999</v>
      </c>
      <c r="H16" s="36">
        <v>14287.4</v>
      </c>
      <c r="I16" s="36">
        <v>14385.500000000002</v>
      </c>
      <c r="J16" s="36">
        <v>14472.25</v>
      </c>
      <c r="K16" s="36">
        <v>14298.75</v>
      </c>
      <c r="L16" s="36">
        <v>14113.9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6698.55</v>
      </c>
      <c r="D17" s="36">
        <v>6708.8833333333341</v>
      </c>
      <c r="E17" s="36">
        <v>6627.7666666666682</v>
      </c>
      <c r="F17" s="36">
        <v>6556.9833333333345</v>
      </c>
      <c r="G17" s="36">
        <v>6475.8666666666686</v>
      </c>
      <c r="H17" s="36">
        <v>6779.6666666666679</v>
      </c>
      <c r="I17" s="36">
        <v>6860.7833333333347</v>
      </c>
      <c r="J17" s="36">
        <v>6931.5666666666675</v>
      </c>
      <c r="K17" s="31">
        <v>6790</v>
      </c>
      <c r="L17" s="31">
        <v>6638.1</v>
      </c>
      <c r="M17" s="31">
        <v>3.37954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2531.4</v>
      </c>
      <c r="D18" s="36">
        <v>2532.8166666666666</v>
      </c>
      <c r="E18" s="36">
        <v>2501.6333333333332</v>
      </c>
      <c r="F18" s="36">
        <v>2471.8666666666668</v>
      </c>
      <c r="G18" s="36">
        <v>2440.6833333333334</v>
      </c>
      <c r="H18" s="36">
        <v>2562.583333333333</v>
      </c>
      <c r="I18" s="36">
        <v>2593.7666666666664</v>
      </c>
      <c r="J18" s="36">
        <v>2623.5333333333328</v>
      </c>
      <c r="K18" s="31">
        <v>2564</v>
      </c>
      <c r="L18" s="31">
        <v>2503.0500000000002</v>
      </c>
      <c r="M18" s="31">
        <v>5.2159599999999999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1587.3</v>
      </c>
      <c r="D19" s="36">
        <v>1590.1666666666667</v>
      </c>
      <c r="E19" s="36">
        <v>1567.3333333333335</v>
      </c>
      <c r="F19" s="36">
        <v>1547.3666666666668</v>
      </c>
      <c r="G19" s="36">
        <v>1524.5333333333335</v>
      </c>
      <c r="H19" s="36">
        <v>1610.1333333333334</v>
      </c>
      <c r="I19" s="36">
        <v>1632.9666666666669</v>
      </c>
      <c r="J19" s="36">
        <v>1652.9333333333334</v>
      </c>
      <c r="K19" s="31">
        <v>1613</v>
      </c>
      <c r="L19" s="31">
        <v>1570.2</v>
      </c>
      <c r="M19" s="31">
        <v>3.61205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645</v>
      </c>
      <c r="D20" s="36">
        <v>646.68333333333328</v>
      </c>
      <c r="E20" s="36">
        <v>637.81666666666661</v>
      </c>
      <c r="F20" s="36">
        <v>630.63333333333333</v>
      </c>
      <c r="G20" s="36">
        <v>621.76666666666665</v>
      </c>
      <c r="H20" s="36">
        <v>653.86666666666656</v>
      </c>
      <c r="I20" s="36">
        <v>662.73333333333312</v>
      </c>
      <c r="J20" s="36">
        <v>669.91666666666652</v>
      </c>
      <c r="K20" s="31">
        <v>655.55</v>
      </c>
      <c r="L20" s="31">
        <v>639.5</v>
      </c>
      <c r="M20" s="31">
        <v>36.628459999999997</v>
      </c>
      <c r="N20" s="1"/>
      <c r="O20" s="1"/>
    </row>
    <row r="21" spans="1:15" ht="12.75" customHeight="1">
      <c r="A21" s="51">
        <v>12</v>
      </c>
      <c r="B21" s="53" t="s">
        <v>864</v>
      </c>
      <c r="C21" s="31">
        <v>1061.55</v>
      </c>
      <c r="D21" s="36">
        <v>1058.0166666666667</v>
      </c>
      <c r="E21" s="36">
        <v>1047.5333333333333</v>
      </c>
      <c r="F21" s="36">
        <v>1033.5166666666667</v>
      </c>
      <c r="G21" s="36">
        <v>1023.0333333333333</v>
      </c>
      <c r="H21" s="36">
        <v>1072.0333333333333</v>
      </c>
      <c r="I21" s="36">
        <v>1082.5166666666664</v>
      </c>
      <c r="J21" s="36">
        <v>1096.5333333333333</v>
      </c>
      <c r="K21" s="31">
        <v>1068.5</v>
      </c>
      <c r="L21" s="31">
        <v>1044</v>
      </c>
      <c r="M21" s="31">
        <v>26.66817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2993.25</v>
      </c>
      <c r="D22" s="36">
        <v>3004.4500000000003</v>
      </c>
      <c r="E22" s="36">
        <v>2963.9000000000005</v>
      </c>
      <c r="F22" s="36">
        <v>2934.55</v>
      </c>
      <c r="G22" s="36">
        <v>2894.0000000000005</v>
      </c>
      <c r="H22" s="36">
        <v>3033.8000000000006</v>
      </c>
      <c r="I22" s="36">
        <v>3074.3500000000008</v>
      </c>
      <c r="J22" s="36">
        <v>3103.7000000000007</v>
      </c>
      <c r="K22" s="31">
        <v>3045</v>
      </c>
      <c r="L22" s="31">
        <v>2975.1</v>
      </c>
      <c r="M22" s="31">
        <v>14.721679999999999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1799.8</v>
      </c>
      <c r="D23" s="36">
        <v>1788.3500000000001</v>
      </c>
      <c r="E23" s="36">
        <v>1756.7000000000003</v>
      </c>
      <c r="F23" s="36">
        <v>1713.6000000000001</v>
      </c>
      <c r="G23" s="36">
        <v>1681.9500000000003</v>
      </c>
      <c r="H23" s="36">
        <v>1831.4500000000003</v>
      </c>
      <c r="I23" s="36">
        <v>1863.1000000000004</v>
      </c>
      <c r="J23" s="36">
        <v>1906.2000000000003</v>
      </c>
      <c r="K23" s="31">
        <v>1820</v>
      </c>
      <c r="L23" s="31">
        <v>1745.25</v>
      </c>
      <c r="M23" s="31">
        <v>9.06386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1320.3</v>
      </c>
      <c r="D24" s="36">
        <v>1328.25</v>
      </c>
      <c r="E24" s="36">
        <v>1302.5</v>
      </c>
      <c r="F24" s="36">
        <v>1284.7</v>
      </c>
      <c r="G24" s="36">
        <v>1258.95</v>
      </c>
      <c r="H24" s="36">
        <v>1346.05</v>
      </c>
      <c r="I24" s="36">
        <v>1371.8</v>
      </c>
      <c r="J24" s="36">
        <v>1389.6</v>
      </c>
      <c r="K24" s="31">
        <v>1354</v>
      </c>
      <c r="L24" s="31">
        <v>1310.45</v>
      </c>
      <c r="M24" s="31">
        <v>35.288220000000003</v>
      </c>
      <c r="N24" s="1"/>
      <c r="O24" s="1"/>
    </row>
    <row r="25" spans="1:15" ht="12.75" customHeight="1">
      <c r="A25" s="51">
        <v>16</v>
      </c>
      <c r="B25" s="53" t="s">
        <v>822</v>
      </c>
      <c r="C25" s="31">
        <v>604.70000000000005</v>
      </c>
      <c r="D25" s="36">
        <v>605.30000000000007</v>
      </c>
      <c r="E25" s="36">
        <v>595.55000000000018</v>
      </c>
      <c r="F25" s="36">
        <v>586.40000000000009</v>
      </c>
      <c r="G25" s="36">
        <v>576.6500000000002</v>
      </c>
      <c r="H25" s="36">
        <v>614.45000000000016</v>
      </c>
      <c r="I25" s="36">
        <v>624.19999999999993</v>
      </c>
      <c r="J25" s="36">
        <v>633.35000000000014</v>
      </c>
      <c r="K25" s="31">
        <v>615.04999999999995</v>
      </c>
      <c r="L25" s="31">
        <v>596.15</v>
      </c>
      <c r="M25" s="31">
        <v>31.255759999999999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930.4</v>
      </c>
      <c r="D26" s="36">
        <v>929.93333333333339</v>
      </c>
      <c r="E26" s="36">
        <v>922.96666666666681</v>
      </c>
      <c r="F26" s="36">
        <v>915.53333333333342</v>
      </c>
      <c r="G26" s="36">
        <v>908.56666666666683</v>
      </c>
      <c r="H26" s="36">
        <v>937.36666666666679</v>
      </c>
      <c r="I26" s="36">
        <v>944.33333333333348</v>
      </c>
      <c r="J26" s="36">
        <v>951.76666666666677</v>
      </c>
      <c r="K26" s="31">
        <v>936.9</v>
      </c>
      <c r="L26" s="31">
        <v>922.5</v>
      </c>
      <c r="M26" s="31">
        <v>24.734030000000001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344.25</v>
      </c>
      <c r="D27" s="36">
        <v>346.25</v>
      </c>
      <c r="E27" s="36">
        <v>340.6</v>
      </c>
      <c r="F27" s="36">
        <v>336.95000000000005</v>
      </c>
      <c r="G27" s="36">
        <v>331.30000000000007</v>
      </c>
      <c r="H27" s="36">
        <v>349.9</v>
      </c>
      <c r="I27" s="36">
        <v>355.54999999999995</v>
      </c>
      <c r="J27" s="36">
        <v>359.19999999999993</v>
      </c>
      <c r="K27" s="31">
        <v>351.9</v>
      </c>
      <c r="L27" s="31">
        <v>342.6</v>
      </c>
      <c r="M27" s="31">
        <v>13.92909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231.1</v>
      </c>
      <c r="D28" s="36">
        <v>231.20000000000002</v>
      </c>
      <c r="E28" s="36">
        <v>228.00000000000003</v>
      </c>
      <c r="F28" s="36">
        <v>224.9</v>
      </c>
      <c r="G28" s="36">
        <v>221.70000000000002</v>
      </c>
      <c r="H28" s="36">
        <v>234.30000000000004</v>
      </c>
      <c r="I28" s="36">
        <v>237.50000000000003</v>
      </c>
      <c r="J28" s="36">
        <v>240.60000000000005</v>
      </c>
      <c r="K28" s="31">
        <v>234.4</v>
      </c>
      <c r="L28" s="31">
        <v>228.1</v>
      </c>
      <c r="M28" s="31">
        <v>67.676860000000005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254.15</v>
      </c>
      <c r="D29" s="36">
        <v>256.4666666666667</v>
      </c>
      <c r="E29" s="36">
        <v>248.13333333333338</v>
      </c>
      <c r="F29" s="36">
        <v>242.11666666666667</v>
      </c>
      <c r="G29" s="36">
        <v>233.78333333333336</v>
      </c>
      <c r="H29" s="36">
        <v>262.48333333333341</v>
      </c>
      <c r="I29" s="36">
        <v>270.81666666666666</v>
      </c>
      <c r="J29" s="36">
        <v>276.83333333333343</v>
      </c>
      <c r="K29" s="31">
        <v>264.8</v>
      </c>
      <c r="L29" s="31">
        <v>250.45</v>
      </c>
      <c r="M29" s="31">
        <v>76.06223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4904</v>
      </c>
      <c r="D30" s="36">
        <v>4865.2</v>
      </c>
      <c r="E30" s="36">
        <v>4800.3999999999996</v>
      </c>
      <c r="F30" s="36">
        <v>4696.8</v>
      </c>
      <c r="G30" s="36">
        <v>4632</v>
      </c>
      <c r="H30" s="36">
        <v>4968.7999999999993</v>
      </c>
      <c r="I30" s="36">
        <v>5033.6000000000004</v>
      </c>
      <c r="J30" s="36">
        <v>5137.1999999999989</v>
      </c>
      <c r="K30" s="31">
        <v>4930</v>
      </c>
      <c r="L30" s="31">
        <v>4761.6000000000004</v>
      </c>
      <c r="M30" s="31">
        <v>0.91122000000000003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622.45000000000005</v>
      </c>
      <c r="D31" s="36">
        <v>624.4</v>
      </c>
      <c r="E31" s="36">
        <v>614.34999999999991</v>
      </c>
      <c r="F31" s="36">
        <v>606.24999999999989</v>
      </c>
      <c r="G31" s="36">
        <v>596.19999999999982</v>
      </c>
      <c r="H31" s="36">
        <v>632.5</v>
      </c>
      <c r="I31" s="36">
        <v>642.54999999999995</v>
      </c>
      <c r="J31" s="36">
        <v>650.65000000000009</v>
      </c>
      <c r="K31" s="31">
        <v>634.45000000000005</v>
      </c>
      <c r="L31" s="31">
        <v>616.29999999999995</v>
      </c>
      <c r="M31" s="31">
        <v>25.66478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6009.6</v>
      </c>
      <c r="D32" s="36">
        <v>5999.1166666666659</v>
      </c>
      <c r="E32" s="36">
        <v>5970.5333333333319</v>
      </c>
      <c r="F32" s="36">
        <v>5931.4666666666662</v>
      </c>
      <c r="G32" s="36">
        <v>5902.8833333333323</v>
      </c>
      <c r="H32" s="36">
        <v>6038.1833333333316</v>
      </c>
      <c r="I32" s="36">
        <v>6066.7666666666655</v>
      </c>
      <c r="J32" s="36">
        <v>6105.8333333333312</v>
      </c>
      <c r="K32" s="31">
        <v>6027.7</v>
      </c>
      <c r="L32" s="31">
        <v>5960.05</v>
      </c>
      <c r="M32" s="31">
        <v>5.63849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502.55</v>
      </c>
      <c r="D33" s="36">
        <v>502.85000000000008</v>
      </c>
      <c r="E33" s="36">
        <v>494.80000000000018</v>
      </c>
      <c r="F33" s="36">
        <v>487.05000000000013</v>
      </c>
      <c r="G33" s="36">
        <v>479.00000000000023</v>
      </c>
      <c r="H33" s="36">
        <v>510.60000000000014</v>
      </c>
      <c r="I33" s="36">
        <v>518.65</v>
      </c>
      <c r="J33" s="36">
        <v>526.40000000000009</v>
      </c>
      <c r="K33" s="31">
        <v>510.9</v>
      </c>
      <c r="L33" s="31">
        <v>495.1</v>
      </c>
      <c r="M33" s="31">
        <v>29.477830000000001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202.3</v>
      </c>
      <c r="D34" s="36">
        <v>202.56666666666669</v>
      </c>
      <c r="E34" s="36">
        <v>200.03333333333339</v>
      </c>
      <c r="F34" s="36">
        <v>197.76666666666671</v>
      </c>
      <c r="G34" s="36">
        <v>195.23333333333341</v>
      </c>
      <c r="H34" s="36">
        <v>204.83333333333337</v>
      </c>
      <c r="I34" s="36">
        <v>207.36666666666667</v>
      </c>
      <c r="J34" s="36">
        <v>209.63333333333335</v>
      </c>
      <c r="K34" s="31">
        <v>205.1</v>
      </c>
      <c r="L34" s="31">
        <v>200.3</v>
      </c>
      <c r="M34" s="31">
        <v>261.07306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2929.75</v>
      </c>
      <c r="D35" s="36">
        <v>2945.3333333333335</v>
      </c>
      <c r="E35" s="36">
        <v>2893.666666666667</v>
      </c>
      <c r="F35" s="36">
        <v>2857.5833333333335</v>
      </c>
      <c r="G35" s="36">
        <v>2805.916666666667</v>
      </c>
      <c r="H35" s="36">
        <v>2981.416666666667</v>
      </c>
      <c r="I35" s="36">
        <v>3033.0833333333339</v>
      </c>
      <c r="J35" s="36">
        <v>3069.166666666667</v>
      </c>
      <c r="K35" s="31">
        <v>2997</v>
      </c>
      <c r="L35" s="31">
        <v>2909.25</v>
      </c>
      <c r="M35" s="31">
        <v>15.94445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2069.5</v>
      </c>
      <c r="D36" s="36">
        <v>2065.8333333333335</v>
      </c>
      <c r="E36" s="36">
        <v>2047.7666666666669</v>
      </c>
      <c r="F36" s="36">
        <v>2026.0333333333333</v>
      </c>
      <c r="G36" s="36">
        <v>2007.9666666666667</v>
      </c>
      <c r="H36" s="36">
        <v>2087.5666666666671</v>
      </c>
      <c r="I36" s="36">
        <v>2105.6333333333337</v>
      </c>
      <c r="J36" s="36">
        <v>2127.3666666666672</v>
      </c>
      <c r="K36" s="31">
        <v>2083.9</v>
      </c>
      <c r="L36" s="31">
        <v>2044.1</v>
      </c>
      <c r="M36" s="31">
        <v>2.98394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1151.6500000000001</v>
      </c>
      <c r="D37" s="36">
        <v>1155.4166666666667</v>
      </c>
      <c r="E37" s="36">
        <v>1141.2333333333336</v>
      </c>
      <c r="F37" s="36">
        <v>1130.8166666666668</v>
      </c>
      <c r="G37" s="36">
        <v>1116.6333333333337</v>
      </c>
      <c r="H37" s="36">
        <v>1165.8333333333335</v>
      </c>
      <c r="I37" s="36">
        <v>1180.0166666666664</v>
      </c>
      <c r="J37" s="36">
        <v>1190.4333333333334</v>
      </c>
      <c r="K37" s="31">
        <v>1169.5999999999999</v>
      </c>
      <c r="L37" s="31">
        <v>1145</v>
      </c>
      <c r="M37" s="31">
        <v>8.0266999999999999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4612.3500000000004</v>
      </c>
      <c r="D38" s="36">
        <v>4594.8</v>
      </c>
      <c r="E38" s="36">
        <v>4562.6000000000004</v>
      </c>
      <c r="F38" s="36">
        <v>4512.8500000000004</v>
      </c>
      <c r="G38" s="36">
        <v>4480.6500000000005</v>
      </c>
      <c r="H38" s="36">
        <v>4644.55</v>
      </c>
      <c r="I38" s="36">
        <v>4676.7499999999991</v>
      </c>
      <c r="J38" s="36">
        <v>4726.5</v>
      </c>
      <c r="K38" s="31">
        <v>4627</v>
      </c>
      <c r="L38" s="31">
        <v>4545.05</v>
      </c>
      <c r="M38" s="31">
        <v>4.3678499999999998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1141.5</v>
      </c>
      <c r="D39" s="36">
        <v>1146.2833333333333</v>
      </c>
      <c r="E39" s="36">
        <v>1129.3166666666666</v>
      </c>
      <c r="F39" s="36">
        <v>1117.1333333333332</v>
      </c>
      <c r="G39" s="36">
        <v>1100.1666666666665</v>
      </c>
      <c r="H39" s="36">
        <v>1158.4666666666667</v>
      </c>
      <c r="I39" s="36">
        <v>1175.4333333333334</v>
      </c>
      <c r="J39" s="36">
        <v>1187.6166666666668</v>
      </c>
      <c r="K39" s="31">
        <v>1163.25</v>
      </c>
      <c r="L39" s="31">
        <v>1134.0999999999999</v>
      </c>
      <c r="M39" s="31">
        <v>99.936319999999995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9105.6</v>
      </c>
      <c r="D40" s="36">
        <v>9142.85</v>
      </c>
      <c r="E40" s="36">
        <v>9027.1</v>
      </c>
      <c r="F40" s="36">
        <v>8948.6</v>
      </c>
      <c r="G40" s="36">
        <v>8832.85</v>
      </c>
      <c r="H40" s="36">
        <v>9221.35</v>
      </c>
      <c r="I40" s="36">
        <v>9337.1</v>
      </c>
      <c r="J40" s="36">
        <v>9415.6</v>
      </c>
      <c r="K40" s="31">
        <v>9258.6</v>
      </c>
      <c r="L40" s="31">
        <v>9064.35</v>
      </c>
      <c r="M40" s="31">
        <v>3.9604200000000001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6931.5</v>
      </c>
      <c r="D41" s="36">
        <v>7079.4833333333336</v>
      </c>
      <c r="E41" s="36">
        <v>6758.9666666666672</v>
      </c>
      <c r="F41" s="36">
        <v>6586.4333333333334</v>
      </c>
      <c r="G41" s="36">
        <v>6265.916666666667</v>
      </c>
      <c r="H41" s="36">
        <v>7252.0166666666673</v>
      </c>
      <c r="I41" s="36">
        <v>7572.5333333333338</v>
      </c>
      <c r="J41" s="36">
        <v>7745.0666666666675</v>
      </c>
      <c r="K41" s="31">
        <v>7400</v>
      </c>
      <c r="L41" s="31">
        <v>6906.95</v>
      </c>
      <c r="M41" s="31">
        <v>68.186009999999996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1627.3</v>
      </c>
      <c r="D42" s="36">
        <v>1656.7666666666667</v>
      </c>
      <c r="E42" s="36">
        <v>1588.5333333333333</v>
      </c>
      <c r="F42" s="36">
        <v>1549.7666666666667</v>
      </c>
      <c r="G42" s="36">
        <v>1481.5333333333333</v>
      </c>
      <c r="H42" s="36">
        <v>1695.5333333333333</v>
      </c>
      <c r="I42" s="36">
        <v>1763.7666666666664</v>
      </c>
      <c r="J42" s="36">
        <v>1802.5333333333333</v>
      </c>
      <c r="K42" s="31">
        <v>1725</v>
      </c>
      <c r="L42" s="31">
        <v>1618</v>
      </c>
      <c r="M42" s="31">
        <v>52.275289999999998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8238.4500000000007</v>
      </c>
      <c r="D43" s="36">
        <v>8231.1333333333332</v>
      </c>
      <c r="E43" s="36">
        <v>8137.3166666666657</v>
      </c>
      <c r="F43" s="36">
        <v>8036.1833333333325</v>
      </c>
      <c r="G43" s="36">
        <v>7942.366666666665</v>
      </c>
      <c r="H43" s="36">
        <v>8332.2666666666664</v>
      </c>
      <c r="I43" s="36">
        <v>8426.0833333333358</v>
      </c>
      <c r="J43" s="36">
        <v>8527.2166666666672</v>
      </c>
      <c r="K43" s="31">
        <v>8324.9500000000007</v>
      </c>
      <c r="L43" s="31">
        <v>8130</v>
      </c>
      <c r="M43" s="31">
        <v>0.46486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2444.5500000000002</v>
      </c>
      <c r="D44" s="36">
        <v>2447.35</v>
      </c>
      <c r="E44" s="36">
        <v>2420.1999999999998</v>
      </c>
      <c r="F44" s="36">
        <v>2395.85</v>
      </c>
      <c r="G44" s="36">
        <v>2368.6999999999998</v>
      </c>
      <c r="H44" s="36">
        <v>2471.6999999999998</v>
      </c>
      <c r="I44" s="36">
        <v>2498.8500000000004</v>
      </c>
      <c r="J44" s="36">
        <v>2523.1999999999998</v>
      </c>
      <c r="K44" s="31">
        <v>2474.5</v>
      </c>
      <c r="L44" s="31">
        <v>2423</v>
      </c>
      <c r="M44" s="31">
        <v>3.2598400000000001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187.6</v>
      </c>
      <c r="D45" s="36">
        <v>189.01666666666665</v>
      </c>
      <c r="E45" s="36">
        <v>185.48333333333329</v>
      </c>
      <c r="F45" s="36">
        <v>183.36666666666665</v>
      </c>
      <c r="G45" s="36">
        <v>179.83333333333329</v>
      </c>
      <c r="H45" s="36">
        <v>191.1333333333333</v>
      </c>
      <c r="I45" s="36">
        <v>194.66666666666666</v>
      </c>
      <c r="J45" s="36">
        <v>196.7833333333333</v>
      </c>
      <c r="K45" s="31">
        <v>192.55</v>
      </c>
      <c r="L45" s="31">
        <v>186.9</v>
      </c>
      <c r="M45" s="31">
        <v>92.377679999999998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275.75</v>
      </c>
      <c r="D46" s="36">
        <v>277.5</v>
      </c>
      <c r="E46" s="36">
        <v>272.5</v>
      </c>
      <c r="F46" s="36">
        <v>269.25</v>
      </c>
      <c r="G46" s="36">
        <v>264.25</v>
      </c>
      <c r="H46" s="36">
        <v>280.75</v>
      </c>
      <c r="I46" s="36">
        <v>285.75</v>
      </c>
      <c r="J46" s="36">
        <v>289</v>
      </c>
      <c r="K46" s="31">
        <v>282.5</v>
      </c>
      <c r="L46" s="31">
        <v>274.25</v>
      </c>
      <c r="M46" s="31">
        <v>195.68548000000001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149.80000000000001</v>
      </c>
      <c r="D47" s="36">
        <v>150.35</v>
      </c>
      <c r="E47" s="36">
        <v>147.69999999999999</v>
      </c>
      <c r="F47" s="36">
        <v>145.6</v>
      </c>
      <c r="G47" s="36">
        <v>142.94999999999999</v>
      </c>
      <c r="H47" s="36">
        <v>152.44999999999999</v>
      </c>
      <c r="I47" s="36">
        <v>155.10000000000002</v>
      </c>
      <c r="J47" s="36">
        <v>157.19999999999999</v>
      </c>
      <c r="K47" s="31">
        <v>153</v>
      </c>
      <c r="L47" s="31">
        <v>148.25</v>
      </c>
      <c r="M47" s="31">
        <v>94.118560000000002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1338.35</v>
      </c>
      <c r="D48" s="36">
        <v>1343.2666666666667</v>
      </c>
      <c r="E48" s="36">
        <v>1325.1333333333332</v>
      </c>
      <c r="F48" s="36">
        <v>1311.9166666666665</v>
      </c>
      <c r="G48" s="36">
        <v>1293.7833333333331</v>
      </c>
      <c r="H48" s="36">
        <v>1356.4833333333333</v>
      </c>
      <c r="I48" s="36">
        <v>1374.616666666667</v>
      </c>
      <c r="J48" s="36">
        <v>1387.8333333333335</v>
      </c>
      <c r="K48" s="31">
        <v>1361.4</v>
      </c>
      <c r="L48" s="31">
        <v>1330.05</v>
      </c>
      <c r="M48" s="31">
        <v>3.1291500000000001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523.25</v>
      </c>
      <c r="D49" s="36">
        <v>521.2166666666667</v>
      </c>
      <c r="E49" s="36">
        <v>515.53333333333342</v>
      </c>
      <c r="F49" s="36">
        <v>507.81666666666672</v>
      </c>
      <c r="G49" s="36">
        <v>502.13333333333344</v>
      </c>
      <c r="H49" s="36">
        <v>528.93333333333339</v>
      </c>
      <c r="I49" s="36">
        <v>534.61666666666679</v>
      </c>
      <c r="J49" s="36">
        <v>542.33333333333337</v>
      </c>
      <c r="K49" s="31">
        <v>526.9</v>
      </c>
      <c r="L49" s="31">
        <v>513.5</v>
      </c>
      <c r="M49" s="31">
        <v>14.728429999999999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1959.6</v>
      </c>
      <c r="D50" s="36">
        <v>1963.5333333333335</v>
      </c>
      <c r="E50" s="36">
        <v>1938.0666666666671</v>
      </c>
      <c r="F50" s="36">
        <v>1916.5333333333335</v>
      </c>
      <c r="G50" s="36">
        <v>1891.0666666666671</v>
      </c>
      <c r="H50" s="36">
        <v>1985.0666666666671</v>
      </c>
      <c r="I50" s="36">
        <v>2010.5333333333338</v>
      </c>
      <c r="J50" s="36">
        <v>2032.0666666666671</v>
      </c>
      <c r="K50" s="31">
        <v>1989</v>
      </c>
      <c r="L50" s="31">
        <v>1942</v>
      </c>
      <c r="M50" s="31">
        <v>5.7753899999999998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234.1</v>
      </c>
      <c r="D51" s="36">
        <v>234.41666666666666</v>
      </c>
      <c r="E51" s="36">
        <v>230.83333333333331</v>
      </c>
      <c r="F51" s="36">
        <v>227.56666666666666</v>
      </c>
      <c r="G51" s="36">
        <v>223.98333333333332</v>
      </c>
      <c r="H51" s="36">
        <v>237.68333333333331</v>
      </c>
      <c r="I51" s="36">
        <v>241.26666666666662</v>
      </c>
      <c r="J51" s="36">
        <v>244.5333333333333</v>
      </c>
      <c r="K51" s="31">
        <v>238</v>
      </c>
      <c r="L51" s="31">
        <v>231.15</v>
      </c>
      <c r="M51" s="31">
        <v>157.82581999999999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1252.2</v>
      </c>
      <c r="D52" s="36">
        <v>1258.45</v>
      </c>
      <c r="E52" s="36">
        <v>1235.95</v>
      </c>
      <c r="F52" s="36">
        <v>1219.7</v>
      </c>
      <c r="G52" s="36">
        <v>1197.2</v>
      </c>
      <c r="H52" s="36">
        <v>1274.7</v>
      </c>
      <c r="I52" s="36">
        <v>1297.2</v>
      </c>
      <c r="J52" s="36">
        <v>1313.45</v>
      </c>
      <c r="K52" s="31">
        <v>1280.95</v>
      </c>
      <c r="L52" s="31">
        <v>1242.2</v>
      </c>
      <c r="M52" s="31">
        <v>6.83589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305</v>
      </c>
      <c r="D53" s="36">
        <v>305.8</v>
      </c>
      <c r="E53" s="36">
        <v>293.3</v>
      </c>
      <c r="F53" s="36">
        <v>281.60000000000002</v>
      </c>
      <c r="G53" s="36">
        <v>269.10000000000002</v>
      </c>
      <c r="H53" s="36">
        <v>317.5</v>
      </c>
      <c r="I53" s="36">
        <v>330</v>
      </c>
      <c r="J53" s="36">
        <v>341.7</v>
      </c>
      <c r="K53" s="31">
        <v>318.3</v>
      </c>
      <c r="L53" s="31">
        <v>294.10000000000002</v>
      </c>
      <c r="M53" s="31">
        <v>1307.5817099999999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629.85</v>
      </c>
      <c r="D54" s="36">
        <v>632.2166666666667</v>
      </c>
      <c r="E54" s="36">
        <v>622.73333333333335</v>
      </c>
      <c r="F54" s="36">
        <v>615.61666666666667</v>
      </c>
      <c r="G54" s="36">
        <v>606.13333333333333</v>
      </c>
      <c r="H54" s="36">
        <v>639.33333333333337</v>
      </c>
      <c r="I54" s="36">
        <v>648.81666666666672</v>
      </c>
      <c r="J54" s="36">
        <v>655.93333333333339</v>
      </c>
      <c r="K54" s="31">
        <v>641.70000000000005</v>
      </c>
      <c r="L54" s="31">
        <v>625.1</v>
      </c>
      <c r="M54" s="31">
        <v>44.98668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1277.4000000000001</v>
      </c>
      <c r="D55" s="36">
        <v>1282.0166666666667</v>
      </c>
      <c r="E55" s="36">
        <v>1253.5333333333333</v>
      </c>
      <c r="F55" s="36">
        <v>1229.6666666666667</v>
      </c>
      <c r="G55" s="36">
        <v>1201.1833333333334</v>
      </c>
      <c r="H55" s="36">
        <v>1305.8833333333332</v>
      </c>
      <c r="I55" s="36">
        <v>1334.3666666666663</v>
      </c>
      <c r="J55" s="36">
        <v>1358.2333333333331</v>
      </c>
      <c r="K55" s="31">
        <v>1310.5</v>
      </c>
      <c r="L55" s="31">
        <v>1258.1500000000001</v>
      </c>
      <c r="M55" s="31">
        <v>112.90875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305.2</v>
      </c>
      <c r="D56" s="36">
        <v>306.55</v>
      </c>
      <c r="E56" s="36">
        <v>298.10000000000002</v>
      </c>
      <c r="F56" s="36">
        <v>291</v>
      </c>
      <c r="G56" s="36">
        <v>282.55</v>
      </c>
      <c r="H56" s="36">
        <v>313.65000000000003</v>
      </c>
      <c r="I56" s="36">
        <v>322.09999999999997</v>
      </c>
      <c r="J56" s="36">
        <v>329.20000000000005</v>
      </c>
      <c r="K56" s="31">
        <v>315</v>
      </c>
      <c r="L56" s="31">
        <v>299.45</v>
      </c>
      <c r="M56" s="31">
        <v>95.540319999999994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30093.45</v>
      </c>
      <c r="D57" s="36">
        <v>30265.399999999998</v>
      </c>
      <c r="E57" s="36">
        <v>29760.849999999995</v>
      </c>
      <c r="F57" s="36">
        <v>29428.249999999996</v>
      </c>
      <c r="G57" s="36">
        <v>28923.699999999993</v>
      </c>
      <c r="H57" s="36">
        <v>30597.999999999996</v>
      </c>
      <c r="I57" s="36">
        <v>31102.55</v>
      </c>
      <c r="J57" s="36">
        <v>31435.149999999998</v>
      </c>
      <c r="K57" s="31">
        <v>30769.95</v>
      </c>
      <c r="L57" s="31">
        <v>29932.799999999999</v>
      </c>
      <c r="M57" s="31">
        <v>0.46475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4744.6000000000004</v>
      </c>
      <c r="D58" s="36">
        <v>4744.5333333333338</v>
      </c>
      <c r="E58" s="36">
        <v>4707.9666666666672</v>
      </c>
      <c r="F58" s="36">
        <v>4671.333333333333</v>
      </c>
      <c r="G58" s="36">
        <v>4634.7666666666664</v>
      </c>
      <c r="H58" s="36">
        <v>4781.1666666666679</v>
      </c>
      <c r="I58" s="36">
        <v>4817.7333333333354</v>
      </c>
      <c r="J58" s="36">
        <v>4854.3666666666686</v>
      </c>
      <c r="K58" s="31">
        <v>4781.1000000000004</v>
      </c>
      <c r="L58" s="31">
        <v>4707.8999999999996</v>
      </c>
      <c r="M58" s="31">
        <v>2.62493</v>
      </c>
      <c r="N58" s="1"/>
      <c r="O58" s="1"/>
    </row>
    <row r="59" spans="1:15" ht="12.75" customHeight="1">
      <c r="A59" s="51">
        <v>50</v>
      </c>
      <c r="B59" s="53" t="s">
        <v>344</v>
      </c>
      <c r="C59" s="31">
        <v>548.20000000000005</v>
      </c>
      <c r="D59" s="36">
        <v>550.13333333333333</v>
      </c>
      <c r="E59" s="36">
        <v>544.11666666666667</v>
      </c>
      <c r="F59" s="36">
        <v>540.0333333333333</v>
      </c>
      <c r="G59" s="36">
        <v>534.01666666666665</v>
      </c>
      <c r="H59" s="36">
        <v>554.2166666666667</v>
      </c>
      <c r="I59" s="36">
        <v>560.23333333333335</v>
      </c>
      <c r="J59" s="36">
        <v>564.31666666666672</v>
      </c>
      <c r="K59" s="31">
        <v>556.15</v>
      </c>
      <c r="L59" s="31">
        <v>546.04999999999995</v>
      </c>
      <c r="M59" s="31">
        <v>9.9416700000000002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625.65</v>
      </c>
      <c r="D60" s="36">
        <v>625.85</v>
      </c>
      <c r="E60" s="36">
        <v>618.80000000000007</v>
      </c>
      <c r="F60" s="36">
        <v>611.95000000000005</v>
      </c>
      <c r="G60" s="36">
        <v>604.90000000000009</v>
      </c>
      <c r="H60" s="36">
        <v>632.70000000000005</v>
      </c>
      <c r="I60" s="36">
        <v>639.75</v>
      </c>
      <c r="J60" s="36">
        <v>646.6</v>
      </c>
      <c r="K60" s="31">
        <v>632.9</v>
      </c>
      <c r="L60" s="31">
        <v>619</v>
      </c>
      <c r="M60" s="31">
        <v>39.769730000000003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1309.7</v>
      </c>
      <c r="D61" s="36">
        <v>1321.1833333333334</v>
      </c>
      <c r="E61" s="36">
        <v>1289.7666666666669</v>
      </c>
      <c r="F61" s="36">
        <v>1269.8333333333335</v>
      </c>
      <c r="G61" s="36">
        <v>1238.416666666667</v>
      </c>
      <c r="H61" s="36">
        <v>1341.1166666666668</v>
      </c>
      <c r="I61" s="36">
        <v>1372.5333333333333</v>
      </c>
      <c r="J61" s="36">
        <v>1392.4666666666667</v>
      </c>
      <c r="K61" s="31">
        <v>1352.6</v>
      </c>
      <c r="L61" s="31">
        <v>1301.25</v>
      </c>
      <c r="M61" s="31">
        <v>34.786439999999999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1424.75</v>
      </c>
      <c r="D62" s="36">
        <v>1424.6499999999999</v>
      </c>
      <c r="E62" s="36">
        <v>1415.2999999999997</v>
      </c>
      <c r="F62" s="36">
        <v>1405.85</v>
      </c>
      <c r="G62" s="36">
        <v>1396.4999999999998</v>
      </c>
      <c r="H62" s="36">
        <v>1434.0999999999997</v>
      </c>
      <c r="I62" s="36">
        <v>1443.4499999999996</v>
      </c>
      <c r="J62" s="36">
        <v>1452.8999999999996</v>
      </c>
      <c r="K62" s="31">
        <v>1434</v>
      </c>
      <c r="L62" s="31">
        <v>1415.2</v>
      </c>
      <c r="M62" s="31">
        <v>8.0451300000000003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474.6</v>
      </c>
      <c r="D63" s="36">
        <v>466.60000000000008</v>
      </c>
      <c r="E63" s="36">
        <v>457.40000000000015</v>
      </c>
      <c r="F63" s="36">
        <v>440.20000000000005</v>
      </c>
      <c r="G63" s="36">
        <v>431.00000000000011</v>
      </c>
      <c r="H63" s="36">
        <v>483.80000000000018</v>
      </c>
      <c r="I63" s="36">
        <v>493.00000000000011</v>
      </c>
      <c r="J63" s="36">
        <v>510.20000000000022</v>
      </c>
      <c r="K63" s="31">
        <v>475.8</v>
      </c>
      <c r="L63" s="31">
        <v>449.4</v>
      </c>
      <c r="M63" s="31">
        <v>510.71947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4482.55</v>
      </c>
      <c r="D64" s="36">
        <v>4554.5</v>
      </c>
      <c r="E64" s="36">
        <v>4388.1000000000004</v>
      </c>
      <c r="F64" s="36">
        <v>4293.6500000000005</v>
      </c>
      <c r="G64" s="36">
        <v>4127.2500000000009</v>
      </c>
      <c r="H64" s="36">
        <v>4648.95</v>
      </c>
      <c r="I64" s="36">
        <v>4815.3499999999995</v>
      </c>
      <c r="J64" s="36">
        <v>4909.7999999999993</v>
      </c>
      <c r="K64" s="31">
        <v>4720.8999999999996</v>
      </c>
      <c r="L64" s="31">
        <v>4460.05</v>
      </c>
      <c r="M64" s="31">
        <v>49.927280000000003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2799.15</v>
      </c>
      <c r="D65" s="36">
        <v>2805.3833333333332</v>
      </c>
      <c r="E65" s="36">
        <v>2772.7666666666664</v>
      </c>
      <c r="F65" s="36">
        <v>2746.3833333333332</v>
      </c>
      <c r="G65" s="36">
        <v>2713.7666666666664</v>
      </c>
      <c r="H65" s="36">
        <v>2831.7666666666664</v>
      </c>
      <c r="I65" s="36">
        <v>2864.3833333333332</v>
      </c>
      <c r="J65" s="36">
        <v>2890.7666666666664</v>
      </c>
      <c r="K65" s="31">
        <v>2838</v>
      </c>
      <c r="L65" s="31">
        <v>2779</v>
      </c>
      <c r="M65" s="31">
        <v>2.8292700000000002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1059.45</v>
      </c>
      <c r="D66" s="36">
        <v>1060.4166666666667</v>
      </c>
      <c r="E66" s="36">
        <v>1047.0833333333335</v>
      </c>
      <c r="F66" s="36">
        <v>1034.7166666666667</v>
      </c>
      <c r="G66" s="36">
        <v>1021.3833333333334</v>
      </c>
      <c r="H66" s="36">
        <v>1072.7833333333335</v>
      </c>
      <c r="I66" s="36">
        <v>1086.116666666667</v>
      </c>
      <c r="J66" s="36">
        <v>1098.4833333333336</v>
      </c>
      <c r="K66" s="31">
        <v>1073.75</v>
      </c>
      <c r="L66" s="31">
        <v>1048.05</v>
      </c>
      <c r="M66" s="31">
        <v>27.233329999999999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1208.0999999999999</v>
      </c>
      <c r="D67" s="36">
        <v>1206.3666666666666</v>
      </c>
      <c r="E67" s="36">
        <v>1197.7333333333331</v>
      </c>
      <c r="F67" s="36">
        <v>1187.3666666666666</v>
      </c>
      <c r="G67" s="36">
        <v>1178.7333333333331</v>
      </c>
      <c r="H67" s="36">
        <v>1216.7333333333331</v>
      </c>
      <c r="I67" s="36">
        <v>1225.3666666666668</v>
      </c>
      <c r="J67" s="36">
        <v>1235.7333333333331</v>
      </c>
      <c r="K67" s="31">
        <v>1215</v>
      </c>
      <c r="L67" s="31">
        <v>1196</v>
      </c>
      <c r="M67" s="31">
        <v>2.5053299999999998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325.45</v>
      </c>
      <c r="D68" s="36">
        <v>325.61666666666667</v>
      </c>
      <c r="E68" s="36">
        <v>321.48333333333335</v>
      </c>
      <c r="F68" s="36">
        <v>317.51666666666665</v>
      </c>
      <c r="G68" s="36">
        <v>313.38333333333333</v>
      </c>
      <c r="H68" s="36">
        <v>329.58333333333337</v>
      </c>
      <c r="I68" s="36">
        <v>333.7166666666667</v>
      </c>
      <c r="J68" s="36">
        <v>337.68333333333339</v>
      </c>
      <c r="K68" s="31">
        <v>329.75</v>
      </c>
      <c r="L68" s="31">
        <v>321.64999999999998</v>
      </c>
      <c r="M68" s="31">
        <v>25.253299999999999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3406.85</v>
      </c>
      <c r="D69" s="36">
        <v>3365.4500000000003</v>
      </c>
      <c r="E69" s="36">
        <v>3252.5000000000005</v>
      </c>
      <c r="F69" s="36">
        <v>3098.15</v>
      </c>
      <c r="G69" s="36">
        <v>2985.2000000000003</v>
      </c>
      <c r="H69" s="36">
        <v>3519.8000000000006</v>
      </c>
      <c r="I69" s="36">
        <v>3632.7500000000005</v>
      </c>
      <c r="J69" s="36">
        <v>3787.1000000000008</v>
      </c>
      <c r="K69" s="31">
        <v>3478.4</v>
      </c>
      <c r="L69" s="31">
        <v>3211.1</v>
      </c>
      <c r="M69" s="31">
        <v>15.852600000000001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878.2</v>
      </c>
      <c r="D70" s="36">
        <v>881.63333333333321</v>
      </c>
      <c r="E70" s="36">
        <v>859.36666666666645</v>
      </c>
      <c r="F70" s="36">
        <v>840.53333333333319</v>
      </c>
      <c r="G70" s="36">
        <v>818.26666666666642</v>
      </c>
      <c r="H70" s="36">
        <v>900.46666666666647</v>
      </c>
      <c r="I70" s="36">
        <v>922.73333333333335</v>
      </c>
      <c r="J70" s="36">
        <v>941.56666666666649</v>
      </c>
      <c r="K70" s="31">
        <v>903.9</v>
      </c>
      <c r="L70" s="31">
        <v>862.8</v>
      </c>
      <c r="M70" s="31">
        <v>52.711599999999997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531.75</v>
      </c>
      <c r="D71" s="36">
        <v>531.25</v>
      </c>
      <c r="E71" s="36">
        <v>524.5</v>
      </c>
      <c r="F71" s="36">
        <v>517.25</v>
      </c>
      <c r="G71" s="36">
        <v>510.5</v>
      </c>
      <c r="H71" s="36">
        <v>538.5</v>
      </c>
      <c r="I71" s="36">
        <v>545.25</v>
      </c>
      <c r="J71" s="36">
        <v>552.5</v>
      </c>
      <c r="K71" s="31">
        <v>538</v>
      </c>
      <c r="L71" s="31">
        <v>524</v>
      </c>
      <c r="M71" s="31">
        <v>70.083699999999993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1796.1</v>
      </c>
      <c r="D72" s="36">
        <v>1796.3833333333332</v>
      </c>
      <c r="E72" s="36">
        <v>1781.2666666666664</v>
      </c>
      <c r="F72" s="36">
        <v>1766.4333333333332</v>
      </c>
      <c r="G72" s="36">
        <v>1751.3166666666664</v>
      </c>
      <c r="H72" s="36">
        <v>1811.2166666666665</v>
      </c>
      <c r="I72" s="36">
        <v>1826.3333333333333</v>
      </c>
      <c r="J72" s="36">
        <v>1841.1666666666665</v>
      </c>
      <c r="K72" s="31">
        <v>1811.5</v>
      </c>
      <c r="L72" s="31">
        <v>1781.55</v>
      </c>
      <c r="M72" s="31">
        <v>2.7643399999999998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2448.65</v>
      </c>
      <c r="D73" s="36">
        <v>2454.15</v>
      </c>
      <c r="E73" s="36">
        <v>2408.3000000000002</v>
      </c>
      <c r="F73" s="36">
        <v>2367.9500000000003</v>
      </c>
      <c r="G73" s="36">
        <v>2322.1000000000004</v>
      </c>
      <c r="H73" s="36">
        <v>2494.5</v>
      </c>
      <c r="I73" s="36">
        <v>2540.3499999999995</v>
      </c>
      <c r="J73" s="36">
        <v>2580.6999999999998</v>
      </c>
      <c r="K73" s="31">
        <v>2500</v>
      </c>
      <c r="L73" s="31">
        <v>2413.8000000000002</v>
      </c>
      <c r="M73" s="31">
        <v>2.5700799999999999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456.85</v>
      </c>
      <c r="D74" s="36">
        <v>456.45</v>
      </c>
      <c r="E74" s="36">
        <v>450.95</v>
      </c>
      <c r="F74" s="36">
        <v>445.05</v>
      </c>
      <c r="G74" s="36">
        <v>439.55</v>
      </c>
      <c r="H74" s="36">
        <v>462.34999999999997</v>
      </c>
      <c r="I74" s="36">
        <v>467.84999999999997</v>
      </c>
      <c r="J74" s="36">
        <v>473.74999999999994</v>
      </c>
      <c r="K74" s="31">
        <v>461.95</v>
      </c>
      <c r="L74" s="31">
        <v>450.55</v>
      </c>
      <c r="M74" s="31">
        <v>28.399039999999999</v>
      </c>
      <c r="N74" s="1"/>
      <c r="O74" s="1"/>
    </row>
    <row r="75" spans="1:15" ht="12.75" customHeight="1">
      <c r="A75" s="51">
        <v>66</v>
      </c>
      <c r="B75" s="53" t="s">
        <v>366</v>
      </c>
      <c r="C75" s="31">
        <v>165.55</v>
      </c>
      <c r="D75" s="36">
        <v>165.63333333333333</v>
      </c>
      <c r="E75" s="36">
        <v>163.51666666666665</v>
      </c>
      <c r="F75" s="36">
        <v>161.48333333333332</v>
      </c>
      <c r="G75" s="36">
        <v>159.36666666666665</v>
      </c>
      <c r="H75" s="36">
        <v>167.66666666666666</v>
      </c>
      <c r="I75" s="36">
        <v>169.78333333333333</v>
      </c>
      <c r="J75" s="36">
        <v>171.81666666666666</v>
      </c>
      <c r="K75" s="31">
        <v>167.75</v>
      </c>
      <c r="L75" s="31">
        <v>163.6</v>
      </c>
      <c r="M75" s="31">
        <v>6.4798900000000001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3950.95</v>
      </c>
      <c r="D76" s="36">
        <v>3947.3166666666671</v>
      </c>
      <c r="E76" s="36">
        <v>3903.6333333333341</v>
      </c>
      <c r="F76" s="36">
        <v>3856.3166666666671</v>
      </c>
      <c r="G76" s="36">
        <v>3812.6333333333341</v>
      </c>
      <c r="H76" s="36">
        <v>3994.6333333333341</v>
      </c>
      <c r="I76" s="36">
        <v>4038.3166666666675</v>
      </c>
      <c r="J76" s="36">
        <v>4085.6333333333341</v>
      </c>
      <c r="K76" s="31">
        <v>3991</v>
      </c>
      <c r="L76" s="31">
        <v>3900</v>
      </c>
      <c r="M76" s="31">
        <v>3.48122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8451.65</v>
      </c>
      <c r="D77" s="36">
        <v>8423.7833333333347</v>
      </c>
      <c r="E77" s="36">
        <v>8352.8166666666693</v>
      </c>
      <c r="F77" s="36">
        <v>8253.9833333333354</v>
      </c>
      <c r="G77" s="36">
        <v>8183.0166666666701</v>
      </c>
      <c r="H77" s="36">
        <v>8522.6166666666686</v>
      </c>
      <c r="I77" s="36">
        <v>8593.5833333333321</v>
      </c>
      <c r="J77" s="36">
        <v>8692.4166666666679</v>
      </c>
      <c r="K77" s="31">
        <v>8494.75</v>
      </c>
      <c r="L77" s="31">
        <v>8324.9500000000007</v>
      </c>
      <c r="M77" s="31">
        <v>2.61496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2318.4</v>
      </c>
      <c r="D78" s="36">
        <v>2325.2166666666667</v>
      </c>
      <c r="E78" s="36">
        <v>2284.1833333333334</v>
      </c>
      <c r="F78" s="36">
        <v>2249.9666666666667</v>
      </c>
      <c r="G78" s="36">
        <v>2208.9333333333334</v>
      </c>
      <c r="H78" s="36">
        <v>2359.4333333333334</v>
      </c>
      <c r="I78" s="36">
        <v>2400.4666666666672</v>
      </c>
      <c r="J78" s="36">
        <v>2434.6833333333334</v>
      </c>
      <c r="K78" s="31">
        <v>2366.25</v>
      </c>
      <c r="L78" s="31">
        <v>2291</v>
      </c>
      <c r="M78" s="31">
        <v>1.12137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6349.55</v>
      </c>
      <c r="D79" s="36">
        <v>6342.4833333333336</v>
      </c>
      <c r="E79" s="36">
        <v>6265.0666666666675</v>
      </c>
      <c r="F79" s="36">
        <v>6180.5833333333339</v>
      </c>
      <c r="G79" s="36">
        <v>6103.1666666666679</v>
      </c>
      <c r="H79" s="36">
        <v>6426.9666666666672</v>
      </c>
      <c r="I79" s="36">
        <v>6504.3833333333332</v>
      </c>
      <c r="J79" s="36">
        <v>6588.8666666666668</v>
      </c>
      <c r="K79" s="31">
        <v>6419.9</v>
      </c>
      <c r="L79" s="31">
        <v>6258</v>
      </c>
      <c r="M79" s="31">
        <v>5.8136799999999997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4599.25</v>
      </c>
      <c r="D80" s="36">
        <v>4611.6166666666668</v>
      </c>
      <c r="E80" s="36">
        <v>4567.6333333333332</v>
      </c>
      <c r="F80" s="36">
        <v>4536.0166666666664</v>
      </c>
      <c r="G80" s="36">
        <v>4492.0333333333328</v>
      </c>
      <c r="H80" s="36">
        <v>4643.2333333333336</v>
      </c>
      <c r="I80" s="36">
        <v>4687.2166666666672</v>
      </c>
      <c r="J80" s="36">
        <v>4718.8333333333339</v>
      </c>
      <c r="K80" s="31">
        <v>4655.6000000000004</v>
      </c>
      <c r="L80" s="31">
        <v>4580</v>
      </c>
      <c r="M80" s="31">
        <v>5.6248399999999998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3484.55</v>
      </c>
      <c r="D81" s="36">
        <v>3461.75</v>
      </c>
      <c r="E81" s="36">
        <v>3420.15</v>
      </c>
      <c r="F81" s="36">
        <v>3355.75</v>
      </c>
      <c r="G81" s="36">
        <v>3314.15</v>
      </c>
      <c r="H81" s="36">
        <v>3526.15</v>
      </c>
      <c r="I81" s="36">
        <v>3567.7500000000005</v>
      </c>
      <c r="J81" s="36">
        <v>3632.15</v>
      </c>
      <c r="K81" s="31">
        <v>3503.35</v>
      </c>
      <c r="L81" s="31">
        <v>3397.35</v>
      </c>
      <c r="M81" s="31">
        <v>5.4856499999999997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173.7</v>
      </c>
      <c r="D82" s="36">
        <v>174.23333333333335</v>
      </c>
      <c r="E82" s="36">
        <v>170.9666666666667</v>
      </c>
      <c r="F82" s="36">
        <v>168.23333333333335</v>
      </c>
      <c r="G82" s="36">
        <v>164.9666666666667</v>
      </c>
      <c r="H82" s="36">
        <v>176.9666666666667</v>
      </c>
      <c r="I82" s="36">
        <v>180.23333333333335</v>
      </c>
      <c r="J82" s="36">
        <v>182.9666666666667</v>
      </c>
      <c r="K82" s="31">
        <v>177.5</v>
      </c>
      <c r="L82" s="31">
        <v>171.5</v>
      </c>
      <c r="M82" s="31">
        <v>23.916899999999998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165.95</v>
      </c>
      <c r="D83" s="36">
        <v>166.48333333333332</v>
      </c>
      <c r="E83" s="36">
        <v>163.46666666666664</v>
      </c>
      <c r="F83" s="36">
        <v>160.98333333333332</v>
      </c>
      <c r="G83" s="36">
        <v>157.96666666666664</v>
      </c>
      <c r="H83" s="36">
        <v>168.96666666666664</v>
      </c>
      <c r="I83" s="36">
        <v>171.98333333333335</v>
      </c>
      <c r="J83" s="36">
        <v>174.46666666666664</v>
      </c>
      <c r="K83" s="31">
        <v>169.5</v>
      </c>
      <c r="L83" s="31">
        <v>164</v>
      </c>
      <c r="M83" s="31">
        <v>177.5898</v>
      </c>
      <c r="N83" s="1"/>
      <c r="O83" s="1"/>
    </row>
    <row r="84" spans="1:15" ht="12.75" customHeight="1">
      <c r="A84" s="51">
        <v>75</v>
      </c>
      <c r="B84" s="53" t="s">
        <v>376</v>
      </c>
      <c r="C84" s="31">
        <v>710.75</v>
      </c>
      <c r="D84" s="36">
        <v>715.38333333333333</v>
      </c>
      <c r="E84" s="36">
        <v>703.76666666666665</v>
      </c>
      <c r="F84" s="36">
        <v>696.7833333333333</v>
      </c>
      <c r="G84" s="36">
        <v>685.16666666666663</v>
      </c>
      <c r="H84" s="36">
        <v>722.36666666666667</v>
      </c>
      <c r="I84" s="36">
        <v>733.98333333333323</v>
      </c>
      <c r="J84" s="36">
        <v>740.9666666666667</v>
      </c>
      <c r="K84" s="31">
        <v>727</v>
      </c>
      <c r="L84" s="31">
        <v>708.4</v>
      </c>
      <c r="M84" s="31">
        <v>2.3590900000000001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451.95</v>
      </c>
      <c r="D85" s="36">
        <v>449.4666666666667</v>
      </c>
      <c r="E85" s="36">
        <v>442.68333333333339</v>
      </c>
      <c r="F85" s="36">
        <v>433.41666666666669</v>
      </c>
      <c r="G85" s="36">
        <v>426.63333333333338</v>
      </c>
      <c r="H85" s="36">
        <v>458.73333333333341</v>
      </c>
      <c r="I85" s="36">
        <v>465.51666666666671</v>
      </c>
      <c r="J85" s="36">
        <v>474.78333333333342</v>
      </c>
      <c r="K85" s="31">
        <v>456.25</v>
      </c>
      <c r="L85" s="31">
        <v>440.2</v>
      </c>
      <c r="M85" s="31">
        <v>15.182169999999999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203.8</v>
      </c>
      <c r="D86" s="36">
        <v>204.31666666666669</v>
      </c>
      <c r="E86" s="36">
        <v>200.13333333333338</v>
      </c>
      <c r="F86" s="36">
        <v>196.4666666666667</v>
      </c>
      <c r="G86" s="36">
        <v>192.28333333333339</v>
      </c>
      <c r="H86" s="36">
        <v>207.98333333333338</v>
      </c>
      <c r="I86" s="36">
        <v>212.16666666666671</v>
      </c>
      <c r="J86" s="36">
        <v>215.83333333333337</v>
      </c>
      <c r="K86" s="31">
        <v>208.5</v>
      </c>
      <c r="L86" s="31">
        <v>200.65</v>
      </c>
      <c r="M86" s="31">
        <v>157.81876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1686.45</v>
      </c>
      <c r="D87" s="36">
        <v>1694.5666666666666</v>
      </c>
      <c r="E87" s="36">
        <v>1653.1333333333332</v>
      </c>
      <c r="F87" s="36">
        <v>1619.8166666666666</v>
      </c>
      <c r="G87" s="36">
        <v>1578.3833333333332</v>
      </c>
      <c r="H87" s="36">
        <v>1727.8833333333332</v>
      </c>
      <c r="I87" s="36">
        <v>1769.3166666666666</v>
      </c>
      <c r="J87" s="36">
        <v>1802.6333333333332</v>
      </c>
      <c r="K87" s="31">
        <v>1736</v>
      </c>
      <c r="L87" s="31">
        <v>1661.25</v>
      </c>
      <c r="M87" s="31">
        <v>2.5464500000000001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1251.2</v>
      </c>
      <c r="D88" s="36">
        <v>1246.3</v>
      </c>
      <c r="E88" s="36">
        <v>1237.5999999999999</v>
      </c>
      <c r="F88" s="36">
        <v>1224</v>
      </c>
      <c r="G88" s="36">
        <v>1215.3</v>
      </c>
      <c r="H88" s="36">
        <v>1259.8999999999999</v>
      </c>
      <c r="I88" s="36">
        <v>1268.6000000000001</v>
      </c>
      <c r="J88" s="36">
        <v>1282.1999999999998</v>
      </c>
      <c r="K88" s="31">
        <v>1255</v>
      </c>
      <c r="L88" s="31">
        <v>1232.7</v>
      </c>
      <c r="M88" s="31">
        <v>7.2858700000000001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2569.6999999999998</v>
      </c>
      <c r="D89" s="36">
        <v>2547.2333333333331</v>
      </c>
      <c r="E89" s="36">
        <v>2509.4666666666662</v>
      </c>
      <c r="F89" s="36">
        <v>2449.2333333333331</v>
      </c>
      <c r="G89" s="36">
        <v>2411.4666666666662</v>
      </c>
      <c r="H89" s="36">
        <v>2607.4666666666662</v>
      </c>
      <c r="I89" s="36">
        <v>2645.2333333333336</v>
      </c>
      <c r="J89" s="36">
        <v>2705.4666666666662</v>
      </c>
      <c r="K89" s="31">
        <v>2585</v>
      </c>
      <c r="L89" s="31">
        <v>2487</v>
      </c>
      <c r="M89" s="31">
        <v>24.175650000000001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2481.35</v>
      </c>
      <c r="D90" s="36">
        <v>2469.0500000000002</v>
      </c>
      <c r="E90" s="36">
        <v>2451.1000000000004</v>
      </c>
      <c r="F90" s="36">
        <v>2420.8500000000004</v>
      </c>
      <c r="G90" s="36">
        <v>2402.9000000000005</v>
      </c>
      <c r="H90" s="36">
        <v>2499.3000000000002</v>
      </c>
      <c r="I90" s="36">
        <v>2517.25</v>
      </c>
      <c r="J90" s="36">
        <v>2547.5</v>
      </c>
      <c r="K90" s="31">
        <v>2487</v>
      </c>
      <c r="L90" s="31">
        <v>2438.8000000000002</v>
      </c>
      <c r="M90" s="31">
        <v>11.92695</v>
      </c>
      <c r="N90" s="1"/>
      <c r="O90" s="1"/>
    </row>
    <row r="91" spans="1:15" ht="12.75" customHeight="1">
      <c r="A91" s="51">
        <v>82</v>
      </c>
      <c r="B91" s="53" t="s">
        <v>394</v>
      </c>
      <c r="C91" s="31">
        <v>3580.65</v>
      </c>
      <c r="D91" s="36">
        <v>3600.4166666666665</v>
      </c>
      <c r="E91" s="36">
        <v>3535.833333333333</v>
      </c>
      <c r="F91" s="36">
        <v>3491.0166666666664</v>
      </c>
      <c r="G91" s="36">
        <v>3426.4333333333329</v>
      </c>
      <c r="H91" s="36">
        <v>3645.2333333333331</v>
      </c>
      <c r="I91" s="36">
        <v>3709.8166666666662</v>
      </c>
      <c r="J91" s="36">
        <v>3754.6333333333332</v>
      </c>
      <c r="K91" s="31">
        <v>3665</v>
      </c>
      <c r="L91" s="31">
        <v>3555.6</v>
      </c>
      <c r="M91" s="31">
        <v>0.68164000000000002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535.9</v>
      </c>
      <c r="D92" s="36">
        <v>536.23333333333335</v>
      </c>
      <c r="E92" s="36">
        <v>530.4666666666667</v>
      </c>
      <c r="F92" s="36">
        <v>525.0333333333333</v>
      </c>
      <c r="G92" s="36">
        <v>519.26666666666665</v>
      </c>
      <c r="H92" s="36">
        <v>541.66666666666674</v>
      </c>
      <c r="I92" s="36">
        <v>547.43333333333339</v>
      </c>
      <c r="J92" s="36">
        <v>552.86666666666679</v>
      </c>
      <c r="K92" s="31">
        <v>542</v>
      </c>
      <c r="L92" s="31">
        <v>530.79999999999995</v>
      </c>
      <c r="M92" s="31">
        <v>9.6366899999999998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1348.05</v>
      </c>
      <c r="D93" s="36">
        <v>1350.5333333333335</v>
      </c>
      <c r="E93" s="36">
        <v>1331.0666666666671</v>
      </c>
      <c r="F93" s="36">
        <v>1314.0833333333335</v>
      </c>
      <c r="G93" s="36">
        <v>1294.616666666667</v>
      </c>
      <c r="H93" s="36">
        <v>1367.5166666666671</v>
      </c>
      <c r="I93" s="36">
        <v>1386.9833333333338</v>
      </c>
      <c r="J93" s="36">
        <v>1403.9666666666672</v>
      </c>
      <c r="K93" s="31">
        <v>1370</v>
      </c>
      <c r="L93" s="31">
        <v>1333.55</v>
      </c>
      <c r="M93" s="31">
        <v>59.64228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3917.95</v>
      </c>
      <c r="D94" s="36">
        <v>3932.5333333333328</v>
      </c>
      <c r="E94" s="36">
        <v>3881.2166666666658</v>
      </c>
      <c r="F94" s="36">
        <v>3844.4833333333331</v>
      </c>
      <c r="G94" s="36">
        <v>3793.1666666666661</v>
      </c>
      <c r="H94" s="36">
        <v>3969.2666666666655</v>
      </c>
      <c r="I94" s="36">
        <v>4020.583333333333</v>
      </c>
      <c r="J94" s="36">
        <v>4057.3166666666652</v>
      </c>
      <c r="K94" s="31">
        <v>3983.85</v>
      </c>
      <c r="L94" s="31">
        <v>3895.8</v>
      </c>
      <c r="M94" s="31">
        <v>2.6565400000000001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1519.6</v>
      </c>
      <c r="D95" s="36">
        <v>1522.4666666666665</v>
      </c>
      <c r="E95" s="36">
        <v>1504.333333333333</v>
      </c>
      <c r="F95" s="36">
        <v>1489.0666666666666</v>
      </c>
      <c r="G95" s="36">
        <v>1470.9333333333332</v>
      </c>
      <c r="H95" s="36">
        <v>1537.7333333333329</v>
      </c>
      <c r="I95" s="36">
        <v>1555.8666666666666</v>
      </c>
      <c r="J95" s="36">
        <v>1571.1333333333328</v>
      </c>
      <c r="K95" s="31">
        <v>1540.6</v>
      </c>
      <c r="L95" s="31">
        <v>1507.2</v>
      </c>
      <c r="M95" s="31">
        <v>159.32621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565.9</v>
      </c>
      <c r="D96" s="36">
        <v>570.98333333333323</v>
      </c>
      <c r="E96" s="36">
        <v>560.16666666666652</v>
      </c>
      <c r="F96" s="36">
        <v>554.43333333333328</v>
      </c>
      <c r="G96" s="36">
        <v>543.61666666666656</v>
      </c>
      <c r="H96" s="36">
        <v>576.71666666666647</v>
      </c>
      <c r="I96" s="36">
        <v>587.5333333333333</v>
      </c>
      <c r="J96" s="36">
        <v>593.26666666666642</v>
      </c>
      <c r="K96" s="31">
        <v>581.79999999999995</v>
      </c>
      <c r="L96" s="31">
        <v>565.25</v>
      </c>
      <c r="M96" s="31">
        <v>85.742149999999995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1663.55</v>
      </c>
      <c r="D97" s="36">
        <v>1670.6166666666668</v>
      </c>
      <c r="E97" s="36">
        <v>1641.4833333333336</v>
      </c>
      <c r="F97" s="36">
        <v>1619.4166666666667</v>
      </c>
      <c r="G97" s="36">
        <v>1590.2833333333335</v>
      </c>
      <c r="H97" s="36">
        <v>1692.6833333333336</v>
      </c>
      <c r="I97" s="36">
        <v>1721.8166666666668</v>
      </c>
      <c r="J97" s="36">
        <v>1743.8833333333337</v>
      </c>
      <c r="K97" s="31">
        <v>1699.75</v>
      </c>
      <c r="L97" s="31">
        <v>1648.55</v>
      </c>
      <c r="M97" s="31">
        <v>17.708729999999999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4552.75</v>
      </c>
      <c r="D98" s="36">
        <v>4549.8500000000004</v>
      </c>
      <c r="E98" s="36">
        <v>4519.7500000000009</v>
      </c>
      <c r="F98" s="36">
        <v>4486.7500000000009</v>
      </c>
      <c r="G98" s="36">
        <v>4456.6500000000015</v>
      </c>
      <c r="H98" s="36">
        <v>4582.8500000000004</v>
      </c>
      <c r="I98" s="36">
        <v>4612.9499999999989</v>
      </c>
      <c r="J98" s="36">
        <v>4645.95</v>
      </c>
      <c r="K98" s="31">
        <v>4579.95</v>
      </c>
      <c r="L98" s="31">
        <v>4516.8500000000004</v>
      </c>
      <c r="M98" s="31">
        <v>3.47594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647.1</v>
      </c>
      <c r="D99" s="36">
        <v>646.85</v>
      </c>
      <c r="E99" s="36">
        <v>638.65000000000009</v>
      </c>
      <c r="F99" s="36">
        <v>630.20000000000005</v>
      </c>
      <c r="G99" s="36">
        <v>622.00000000000011</v>
      </c>
      <c r="H99" s="36">
        <v>655.30000000000007</v>
      </c>
      <c r="I99" s="36">
        <v>663.50000000000011</v>
      </c>
      <c r="J99" s="36">
        <v>671.95</v>
      </c>
      <c r="K99" s="31">
        <v>655.04999999999995</v>
      </c>
      <c r="L99" s="31">
        <v>638.4</v>
      </c>
      <c r="M99" s="31">
        <v>106.33995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3920.2</v>
      </c>
      <c r="D100" s="36">
        <v>3922.4</v>
      </c>
      <c r="E100" s="36">
        <v>3877.8</v>
      </c>
      <c r="F100" s="36">
        <v>3835.4</v>
      </c>
      <c r="G100" s="36">
        <v>3790.8</v>
      </c>
      <c r="H100" s="36">
        <v>3964.8</v>
      </c>
      <c r="I100" s="36">
        <v>4009.3999999999996</v>
      </c>
      <c r="J100" s="36">
        <v>4051.8</v>
      </c>
      <c r="K100" s="31">
        <v>3967</v>
      </c>
      <c r="L100" s="31">
        <v>3880</v>
      </c>
      <c r="M100" s="31">
        <v>11.80369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534.1</v>
      </c>
      <c r="D101" s="36">
        <v>534.69999999999993</v>
      </c>
      <c r="E101" s="36">
        <v>528.49999999999989</v>
      </c>
      <c r="F101" s="36">
        <v>522.9</v>
      </c>
      <c r="G101" s="36">
        <v>516.69999999999993</v>
      </c>
      <c r="H101" s="36">
        <v>540.29999999999984</v>
      </c>
      <c r="I101" s="36">
        <v>546.49999999999989</v>
      </c>
      <c r="J101" s="36">
        <v>552.0999999999998</v>
      </c>
      <c r="K101" s="31">
        <v>540.9</v>
      </c>
      <c r="L101" s="31">
        <v>529.1</v>
      </c>
      <c r="M101" s="31">
        <v>57.78801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2217.0500000000002</v>
      </c>
      <c r="D102" s="36">
        <v>2218.9</v>
      </c>
      <c r="E102" s="36">
        <v>2202.15</v>
      </c>
      <c r="F102" s="36">
        <v>2187.25</v>
      </c>
      <c r="G102" s="36">
        <v>2170.5</v>
      </c>
      <c r="H102" s="36">
        <v>2233.8000000000002</v>
      </c>
      <c r="I102" s="36">
        <v>2250.5500000000002</v>
      </c>
      <c r="J102" s="36">
        <v>2265.4500000000003</v>
      </c>
      <c r="K102" s="31">
        <v>2235.65</v>
      </c>
      <c r="L102" s="31">
        <v>2204</v>
      </c>
      <c r="M102" s="31">
        <v>25.95307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1142.05</v>
      </c>
      <c r="D103" s="36">
        <v>1144.9666666666665</v>
      </c>
      <c r="E103" s="36">
        <v>1132.5333333333328</v>
      </c>
      <c r="F103" s="36">
        <v>1123.0166666666664</v>
      </c>
      <c r="G103" s="36">
        <v>1110.5833333333328</v>
      </c>
      <c r="H103" s="36">
        <v>1154.4833333333329</v>
      </c>
      <c r="I103" s="36">
        <v>1166.9166666666667</v>
      </c>
      <c r="J103" s="36">
        <v>1176.4333333333329</v>
      </c>
      <c r="K103" s="31">
        <v>1157.4000000000001</v>
      </c>
      <c r="L103" s="31">
        <v>1135.45</v>
      </c>
      <c r="M103" s="31">
        <v>199.33604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1673.4</v>
      </c>
      <c r="D104" s="36">
        <v>1674.1833333333334</v>
      </c>
      <c r="E104" s="36">
        <v>1640.6666666666667</v>
      </c>
      <c r="F104" s="36">
        <v>1607.9333333333334</v>
      </c>
      <c r="G104" s="36">
        <v>1574.4166666666667</v>
      </c>
      <c r="H104" s="36">
        <v>1706.9166666666667</v>
      </c>
      <c r="I104" s="36">
        <v>1740.4333333333332</v>
      </c>
      <c r="J104" s="36">
        <v>1773.1666666666667</v>
      </c>
      <c r="K104" s="31">
        <v>1707.7</v>
      </c>
      <c r="L104" s="31">
        <v>1641.45</v>
      </c>
      <c r="M104" s="31">
        <v>7.7410100000000002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576.70000000000005</v>
      </c>
      <c r="D105" s="36">
        <v>578.15</v>
      </c>
      <c r="E105" s="36">
        <v>571.29999999999995</v>
      </c>
      <c r="F105" s="36">
        <v>565.9</v>
      </c>
      <c r="G105" s="36">
        <v>559.04999999999995</v>
      </c>
      <c r="H105" s="36">
        <v>583.54999999999995</v>
      </c>
      <c r="I105" s="36">
        <v>590.40000000000009</v>
      </c>
      <c r="J105" s="36">
        <v>595.79999999999995</v>
      </c>
      <c r="K105" s="31">
        <v>585</v>
      </c>
      <c r="L105" s="31">
        <v>572.75</v>
      </c>
      <c r="M105" s="31">
        <v>14.206490000000001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80.900000000000006</v>
      </c>
      <c r="D106" s="36">
        <v>81.183333333333337</v>
      </c>
      <c r="E106" s="36">
        <v>80.216666666666669</v>
      </c>
      <c r="F106" s="36">
        <v>79.533333333333331</v>
      </c>
      <c r="G106" s="36">
        <v>78.566666666666663</v>
      </c>
      <c r="H106" s="36">
        <v>81.866666666666674</v>
      </c>
      <c r="I106" s="36">
        <v>82.833333333333343</v>
      </c>
      <c r="J106" s="36">
        <v>83.51666666666668</v>
      </c>
      <c r="K106" s="31">
        <v>82.15</v>
      </c>
      <c r="L106" s="31">
        <v>80.5</v>
      </c>
      <c r="M106" s="31">
        <v>246.1215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436.45</v>
      </c>
      <c r="D107" s="36">
        <v>435.95</v>
      </c>
      <c r="E107" s="36">
        <v>431.84999999999997</v>
      </c>
      <c r="F107" s="36">
        <v>427.25</v>
      </c>
      <c r="G107" s="36">
        <v>423.15</v>
      </c>
      <c r="H107" s="36">
        <v>440.54999999999995</v>
      </c>
      <c r="I107" s="36">
        <v>444.65</v>
      </c>
      <c r="J107" s="36">
        <v>449.24999999999994</v>
      </c>
      <c r="K107" s="31">
        <v>440.05</v>
      </c>
      <c r="L107" s="31">
        <v>431.35</v>
      </c>
      <c r="M107" s="31">
        <v>229.04275999999999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544</v>
      </c>
      <c r="D108" s="36">
        <v>542.93333333333339</v>
      </c>
      <c r="E108" s="36">
        <v>532.16666666666674</v>
      </c>
      <c r="F108" s="36">
        <v>520.33333333333337</v>
      </c>
      <c r="G108" s="36">
        <v>509.56666666666672</v>
      </c>
      <c r="H108" s="36">
        <v>554.76666666666677</v>
      </c>
      <c r="I108" s="36">
        <v>565.53333333333342</v>
      </c>
      <c r="J108" s="36">
        <v>577.36666666666679</v>
      </c>
      <c r="K108" s="31">
        <v>553.70000000000005</v>
      </c>
      <c r="L108" s="31">
        <v>531.1</v>
      </c>
      <c r="M108" s="31">
        <v>17.37781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570.6</v>
      </c>
      <c r="D109" s="36">
        <v>572.25</v>
      </c>
      <c r="E109" s="36">
        <v>563.5</v>
      </c>
      <c r="F109" s="36">
        <v>556.4</v>
      </c>
      <c r="G109" s="36">
        <v>547.65</v>
      </c>
      <c r="H109" s="36">
        <v>579.35</v>
      </c>
      <c r="I109" s="36">
        <v>588.1</v>
      </c>
      <c r="J109" s="36">
        <v>595.20000000000005</v>
      </c>
      <c r="K109" s="31">
        <v>581</v>
      </c>
      <c r="L109" s="31">
        <v>565.15</v>
      </c>
      <c r="M109" s="31">
        <v>20.71931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170.75</v>
      </c>
      <c r="D110" s="36">
        <v>171.68333333333331</v>
      </c>
      <c r="E110" s="36">
        <v>168.46666666666661</v>
      </c>
      <c r="F110" s="36">
        <v>166.18333333333331</v>
      </c>
      <c r="G110" s="36">
        <v>162.96666666666661</v>
      </c>
      <c r="H110" s="36">
        <v>173.96666666666661</v>
      </c>
      <c r="I110" s="36">
        <v>177.18333333333331</v>
      </c>
      <c r="J110" s="36">
        <v>179.46666666666661</v>
      </c>
      <c r="K110" s="31">
        <v>174.9</v>
      </c>
      <c r="L110" s="31">
        <v>169.4</v>
      </c>
      <c r="M110" s="31">
        <v>309.68452000000002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1052.45</v>
      </c>
      <c r="D111" s="36">
        <v>1056.3500000000001</v>
      </c>
      <c r="E111" s="36">
        <v>1037.1000000000004</v>
      </c>
      <c r="F111" s="36">
        <v>1021.7500000000002</v>
      </c>
      <c r="G111" s="36">
        <v>1002.5000000000005</v>
      </c>
      <c r="H111" s="36">
        <v>1071.7000000000003</v>
      </c>
      <c r="I111" s="36">
        <v>1090.9499999999998</v>
      </c>
      <c r="J111" s="36">
        <v>1106.3000000000002</v>
      </c>
      <c r="K111" s="31">
        <v>1075.5999999999999</v>
      </c>
      <c r="L111" s="31">
        <v>1041</v>
      </c>
      <c r="M111" s="31">
        <v>25.045760000000001</v>
      </c>
      <c r="N111" s="1"/>
      <c r="O111" s="1"/>
    </row>
    <row r="112" spans="1:15" ht="12.75" customHeight="1">
      <c r="A112" s="51">
        <v>103</v>
      </c>
      <c r="B112" s="53" t="s">
        <v>411</v>
      </c>
      <c r="C112" s="31">
        <v>157</v>
      </c>
      <c r="D112" s="36">
        <v>157.54999999999998</v>
      </c>
      <c r="E112" s="36">
        <v>154.59999999999997</v>
      </c>
      <c r="F112" s="36">
        <v>152.19999999999999</v>
      </c>
      <c r="G112" s="36">
        <v>149.24999999999997</v>
      </c>
      <c r="H112" s="36">
        <v>159.94999999999996</v>
      </c>
      <c r="I112" s="36">
        <v>162.89999999999995</v>
      </c>
      <c r="J112" s="36">
        <v>165.29999999999995</v>
      </c>
      <c r="K112" s="31">
        <v>160.5</v>
      </c>
      <c r="L112" s="31">
        <v>155.15</v>
      </c>
      <c r="M112" s="31">
        <v>312.88231000000002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455.2</v>
      </c>
      <c r="D113" s="36">
        <v>457.40000000000003</v>
      </c>
      <c r="E113" s="36">
        <v>446.80000000000007</v>
      </c>
      <c r="F113" s="36">
        <v>438.40000000000003</v>
      </c>
      <c r="G113" s="36">
        <v>427.80000000000007</v>
      </c>
      <c r="H113" s="36">
        <v>465.80000000000007</v>
      </c>
      <c r="I113" s="36">
        <v>476.40000000000009</v>
      </c>
      <c r="J113" s="36">
        <v>484.80000000000007</v>
      </c>
      <c r="K113" s="31">
        <v>468</v>
      </c>
      <c r="L113" s="31">
        <v>449</v>
      </c>
      <c r="M113" s="31">
        <v>22.117290000000001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350.95</v>
      </c>
      <c r="D114" s="36">
        <v>352.31666666666661</v>
      </c>
      <c r="E114" s="36">
        <v>346.28333333333319</v>
      </c>
      <c r="F114" s="36">
        <v>341.61666666666656</v>
      </c>
      <c r="G114" s="36">
        <v>335.58333333333314</v>
      </c>
      <c r="H114" s="36">
        <v>356.98333333333323</v>
      </c>
      <c r="I114" s="36">
        <v>363.01666666666665</v>
      </c>
      <c r="J114" s="36">
        <v>367.68333333333328</v>
      </c>
      <c r="K114" s="31">
        <v>358.35</v>
      </c>
      <c r="L114" s="31">
        <v>347.65</v>
      </c>
      <c r="M114" s="31">
        <v>140.60464999999999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1483.7</v>
      </c>
      <c r="D115" s="36">
        <v>1491.5666666666666</v>
      </c>
      <c r="E115" s="36">
        <v>1465.1833333333332</v>
      </c>
      <c r="F115" s="36">
        <v>1446.6666666666665</v>
      </c>
      <c r="G115" s="36">
        <v>1420.2833333333331</v>
      </c>
      <c r="H115" s="36">
        <v>1510.0833333333333</v>
      </c>
      <c r="I115" s="36">
        <v>1536.4666666666665</v>
      </c>
      <c r="J115" s="36">
        <v>1554.9833333333333</v>
      </c>
      <c r="K115" s="31">
        <v>1517.95</v>
      </c>
      <c r="L115" s="31">
        <v>1473.05</v>
      </c>
      <c r="M115" s="31">
        <v>21.193680000000001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5997.85</v>
      </c>
      <c r="D116" s="36">
        <v>6013.6166666666659</v>
      </c>
      <c r="E116" s="36">
        <v>5927.2333333333318</v>
      </c>
      <c r="F116" s="36">
        <v>5856.6166666666659</v>
      </c>
      <c r="G116" s="36">
        <v>5770.2333333333318</v>
      </c>
      <c r="H116" s="36">
        <v>6084.2333333333318</v>
      </c>
      <c r="I116" s="36">
        <v>6170.616666666665</v>
      </c>
      <c r="J116" s="36">
        <v>6241.2333333333318</v>
      </c>
      <c r="K116" s="31">
        <v>6100</v>
      </c>
      <c r="L116" s="31">
        <v>5943</v>
      </c>
      <c r="M116" s="31">
        <v>1.81263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1416.3</v>
      </c>
      <c r="D117" s="36">
        <v>1414.7666666666667</v>
      </c>
      <c r="E117" s="36">
        <v>1404.7333333333333</v>
      </c>
      <c r="F117" s="36">
        <v>1393.1666666666667</v>
      </c>
      <c r="G117" s="36">
        <v>1383.1333333333334</v>
      </c>
      <c r="H117" s="36">
        <v>1426.3333333333333</v>
      </c>
      <c r="I117" s="36">
        <v>1436.3666666666666</v>
      </c>
      <c r="J117" s="36">
        <v>1447.9333333333332</v>
      </c>
      <c r="K117" s="31">
        <v>1424.8</v>
      </c>
      <c r="L117" s="31">
        <v>1403.2</v>
      </c>
      <c r="M117" s="31">
        <v>88.423450000000003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4019.25</v>
      </c>
      <c r="D118" s="36">
        <v>4065.4500000000003</v>
      </c>
      <c r="E118" s="36">
        <v>3951.8</v>
      </c>
      <c r="F118" s="36">
        <v>3884.35</v>
      </c>
      <c r="G118" s="36">
        <v>3770.7</v>
      </c>
      <c r="H118" s="36">
        <v>4132.9000000000005</v>
      </c>
      <c r="I118" s="36">
        <v>4246.5500000000011</v>
      </c>
      <c r="J118" s="36">
        <v>4314.0000000000009</v>
      </c>
      <c r="K118" s="31">
        <v>4179.1000000000004</v>
      </c>
      <c r="L118" s="31">
        <v>3998</v>
      </c>
      <c r="M118" s="31">
        <v>11.3407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1337.7</v>
      </c>
      <c r="D119" s="36">
        <v>1340.2666666666667</v>
      </c>
      <c r="E119" s="36">
        <v>1321.4833333333333</v>
      </c>
      <c r="F119" s="36">
        <v>1305.2666666666667</v>
      </c>
      <c r="G119" s="36">
        <v>1286.4833333333333</v>
      </c>
      <c r="H119" s="36">
        <v>1356.4833333333333</v>
      </c>
      <c r="I119" s="36">
        <v>1375.2666666666667</v>
      </c>
      <c r="J119" s="36">
        <v>1391.4833333333333</v>
      </c>
      <c r="K119" s="31">
        <v>1359.05</v>
      </c>
      <c r="L119" s="31">
        <v>1324.05</v>
      </c>
      <c r="M119" s="31">
        <v>2.7843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642.20000000000005</v>
      </c>
      <c r="D120" s="36">
        <v>636.33333333333337</v>
      </c>
      <c r="E120" s="36">
        <v>626.76666666666677</v>
      </c>
      <c r="F120" s="36">
        <v>611.33333333333337</v>
      </c>
      <c r="G120" s="36">
        <v>601.76666666666677</v>
      </c>
      <c r="H120" s="36">
        <v>651.76666666666677</v>
      </c>
      <c r="I120" s="36">
        <v>661.33333333333337</v>
      </c>
      <c r="J120" s="36">
        <v>676.76666666666677</v>
      </c>
      <c r="K120" s="31">
        <v>645.9</v>
      </c>
      <c r="L120" s="31">
        <v>620.9</v>
      </c>
      <c r="M120" s="31">
        <v>25.85406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874.2</v>
      </c>
      <c r="D121" s="36">
        <v>881.30000000000007</v>
      </c>
      <c r="E121" s="36">
        <v>858.90000000000009</v>
      </c>
      <c r="F121" s="36">
        <v>843.6</v>
      </c>
      <c r="G121" s="36">
        <v>821.2</v>
      </c>
      <c r="H121" s="36">
        <v>896.60000000000014</v>
      </c>
      <c r="I121" s="36">
        <v>919</v>
      </c>
      <c r="J121" s="36">
        <v>934.30000000000018</v>
      </c>
      <c r="K121" s="31">
        <v>903.7</v>
      </c>
      <c r="L121" s="31">
        <v>866</v>
      </c>
      <c r="M121" s="31">
        <v>36.722790000000003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931.5</v>
      </c>
      <c r="D122" s="36">
        <v>938.31666666666661</v>
      </c>
      <c r="E122" s="36">
        <v>916.63333333333321</v>
      </c>
      <c r="F122" s="36">
        <v>901.76666666666665</v>
      </c>
      <c r="G122" s="36">
        <v>880.08333333333326</v>
      </c>
      <c r="H122" s="36">
        <v>953.18333333333317</v>
      </c>
      <c r="I122" s="36">
        <v>974.86666666666656</v>
      </c>
      <c r="J122" s="36">
        <v>989.73333333333312</v>
      </c>
      <c r="K122" s="31">
        <v>960</v>
      </c>
      <c r="L122" s="31">
        <v>923.45</v>
      </c>
      <c r="M122" s="31">
        <v>30.311299999999999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462.75</v>
      </c>
      <c r="D123" s="36">
        <v>461.48333333333335</v>
      </c>
      <c r="E123" s="36">
        <v>455.9666666666667</v>
      </c>
      <c r="F123" s="36">
        <v>449.18333333333334</v>
      </c>
      <c r="G123" s="36">
        <v>443.66666666666669</v>
      </c>
      <c r="H123" s="36">
        <v>468.26666666666671</v>
      </c>
      <c r="I123" s="36">
        <v>473.78333333333336</v>
      </c>
      <c r="J123" s="36">
        <v>480.56666666666672</v>
      </c>
      <c r="K123" s="31">
        <v>467</v>
      </c>
      <c r="L123" s="31">
        <v>454.7</v>
      </c>
      <c r="M123" s="31">
        <v>26.012</v>
      </c>
      <c r="N123" s="1"/>
      <c r="O123" s="1"/>
    </row>
    <row r="124" spans="1:15" ht="12.75" customHeight="1">
      <c r="A124" s="51">
        <v>115</v>
      </c>
      <c r="B124" s="53" t="s">
        <v>428</v>
      </c>
      <c r="C124" s="31">
        <v>1537.25</v>
      </c>
      <c r="D124" s="36">
        <v>1537.1499999999999</v>
      </c>
      <c r="E124" s="36">
        <v>1520.2999999999997</v>
      </c>
      <c r="F124" s="36">
        <v>1503.35</v>
      </c>
      <c r="G124" s="36">
        <v>1486.4999999999998</v>
      </c>
      <c r="H124" s="36">
        <v>1554.0999999999997</v>
      </c>
      <c r="I124" s="36">
        <v>1570.9499999999996</v>
      </c>
      <c r="J124" s="36">
        <v>1587.8999999999996</v>
      </c>
      <c r="K124" s="31">
        <v>1554</v>
      </c>
      <c r="L124" s="31">
        <v>1520.2</v>
      </c>
      <c r="M124" s="31">
        <v>17.28068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1546.7</v>
      </c>
      <c r="D125" s="36">
        <v>1559.4833333333336</v>
      </c>
      <c r="E125" s="36">
        <v>1531.0666666666671</v>
      </c>
      <c r="F125" s="36">
        <v>1515.4333333333334</v>
      </c>
      <c r="G125" s="36">
        <v>1487.0166666666669</v>
      </c>
      <c r="H125" s="36">
        <v>1575.1166666666672</v>
      </c>
      <c r="I125" s="36">
        <v>1603.5333333333338</v>
      </c>
      <c r="J125" s="36">
        <v>1619.1666666666674</v>
      </c>
      <c r="K125" s="31">
        <v>1587.9</v>
      </c>
      <c r="L125" s="31">
        <v>1543.85</v>
      </c>
      <c r="M125" s="31">
        <v>161.23589000000001</v>
      </c>
      <c r="N125" s="1"/>
      <c r="O125" s="1"/>
    </row>
    <row r="126" spans="1:15" ht="12.75" customHeight="1">
      <c r="A126" s="51">
        <v>117</v>
      </c>
      <c r="B126" s="53" t="s">
        <v>909</v>
      </c>
      <c r="C126" s="31">
        <v>167.75</v>
      </c>
      <c r="D126" s="36">
        <v>168.31666666666666</v>
      </c>
      <c r="E126" s="36">
        <v>165.23333333333332</v>
      </c>
      <c r="F126" s="36">
        <v>162.71666666666667</v>
      </c>
      <c r="G126" s="36">
        <v>159.63333333333333</v>
      </c>
      <c r="H126" s="36">
        <v>170.83333333333331</v>
      </c>
      <c r="I126" s="36">
        <v>173.91666666666669</v>
      </c>
      <c r="J126" s="36">
        <v>176.43333333333331</v>
      </c>
      <c r="K126" s="31">
        <v>171.4</v>
      </c>
      <c r="L126" s="31">
        <v>165.8</v>
      </c>
      <c r="M126" s="31">
        <v>45.615580000000001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4574</v>
      </c>
      <c r="D127" s="36">
        <v>4596.2</v>
      </c>
      <c r="E127" s="36">
        <v>4527.8999999999996</v>
      </c>
      <c r="F127" s="36">
        <v>4481.8</v>
      </c>
      <c r="G127" s="36">
        <v>4413.5</v>
      </c>
      <c r="H127" s="36">
        <v>4642.2999999999993</v>
      </c>
      <c r="I127" s="36">
        <v>4710.6000000000004</v>
      </c>
      <c r="J127" s="36">
        <v>4756.6999999999989</v>
      </c>
      <c r="K127" s="31">
        <v>4664.5</v>
      </c>
      <c r="L127" s="31">
        <v>4550.1000000000004</v>
      </c>
      <c r="M127" s="31">
        <v>1.8334900000000001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654.04999999999995</v>
      </c>
      <c r="D128" s="36">
        <v>658.15</v>
      </c>
      <c r="E128" s="36">
        <v>640.4</v>
      </c>
      <c r="F128" s="36">
        <v>626.75</v>
      </c>
      <c r="G128" s="36">
        <v>609</v>
      </c>
      <c r="H128" s="36">
        <v>671.8</v>
      </c>
      <c r="I128" s="36">
        <v>689.55</v>
      </c>
      <c r="J128" s="36">
        <v>703.19999999999993</v>
      </c>
      <c r="K128" s="31">
        <v>675.9</v>
      </c>
      <c r="L128" s="31">
        <v>644.5</v>
      </c>
      <c r="M128" s="31">
        <v>26.50534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4651.95</v>
      </c>
      <c r="D129" s="36">
        <v>4672.083333333333</v>
      </c>
      <c r="E129" s="36">
        <v>4620.4166666666661</v>
      </c>
      <c r="F129" s="36">
        <v>4588.8833333333332</v>
      </c>
      <c r="G129" s="36">
        <v>4537.2166666666662</v>
      </c>
      <c r="H129" s="36">
        <v>4703.6166666666659</v>
      </c>
      <c r="I129" s="36">
        <v>4755.2833333333319</v>
      </c>
      <c r="J129" s="36">
        <v>4786.8166666666657</v>
      </c>
      <c r="K129" s="31">
        <v>4723.75</v>
      </c>
      <c r="L129" s="31">
        <v>4640.55</v>
      </c>
      <c r="M129" s="31">
        <v>3.9997600000000002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3499.8</v>
      </c>
      <c r="D130" s="36">
        <v>3536.75</v>
      </c>
      <c r="E130" s="36">
        <v>3451.5</v>
      </c>
      <c r="F130" s="36">
        <v>3403.2</v>
      </c>
      <c r="G130" s="36">
        <v>3317.95</v>
      </c>
      <c r="H130" s="36">
        <v>3585.05</v>
      </c>
      <c r="I130" s="36">
        <v>3670.3</v>
      </c>
      <c r="J130" s="36">
        <v>3718.6000000000004</v>
      </c>
      <c r="K130" s="31">
        <v>3622</v>
      </c>
      <c r="L130" s="31">
        <v>3488.45</v>
      </c>
      <c r="M130" s="31">
        <v>40.796959999999999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447.35</v>
      </c>
      <c r="D131" s="36">
        <v>447.8</v>
      </c>
      <c r="E131" s="36">
        <v>441.6</v>
      </c>
      <c r="F131" s="36">
        <v>435.85</v>
      </c>
      <c r="G131" s="36">
        <v>429.65000000000003</v>
      </c>
      <c r="H131" s="36">
        <v>453.55</v>
      </c>
      <c r="I131" s="36">
        <v>459.74999999999994</v>
      </c>
      <c r="J131" s="36">
        <v>465.5</v>
      </c>
      <c r="K131" s="31">
        <v>454</v>
      </c>
      <c r="L131" s="31">
        <v>442.05</v>
      </c>
      <c r="M131" s="31">
        <v>10.14437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979.15</v>
      </c>
      <c r="D132" s="36">
        <v>984.56666666666661</v>
      </c>
      <c r="E132" s="36">
        <v>965.13333333333321</v>
      </c>
      <c r="F132" s="36">
        <v>951.11666666666656</v>
      </c>
      <c r="G132" s="36">
        <v>931.68333333333317</v>
      </c>
      <c r="H132" s="36">
        <v>998.58333333333326</v>
      </c>
      <c r="I132" s="36">
        <v>1018.0166666666667</v>
      </c>
      <c r="J132" s="36">
        <v>1032.0333333333333</v>
      </c>
      <c r="K132" s="31">
        <v>1004</v>
      </c>
      <c r="L132" s="31">
        <v>970.55</v>
      </c>
      <c r="M132" s="31">
        <v>22.072620000000001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1654.75</v>
      </c>
      <c r="D133" s="36">
        <v>1661.9166666666667</v>
      </c>
      <c r="E133" s="36">
        <v>1640.8333333333335</v>
      </c>
      <c r="F133" s="36">
        <v>1626.9166666666667</v>
      </c>
      <c r="G133" s="36">
        <v>1605.8333333333335</v>
      </c>
      <c r="H133" s="36">
        <v>1675.8333333333335</v>
      </c>
      <c r="I133" s="36">
        <v>1696.916666666667</v>
      </c>
      <c r="J133" s="36">
        <v>1710.8333333333335</v>
      </c>
      <c r="K133" s="31">
        <v>1683</v>
      </c>
      <c r="L133" s="31">
        <v>1648</v>
      </c>
      <c r="M133" s="31">
        <v>9.6511600000000008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128560.4</v>
      </c>
      <c r="D134" s="36">
        <v>130209.43333333335</v>
      </c>
      <c r="E134" s="36">
        <v>126118.8666666667</v>
      </c>
      <c r="F134" s="36">
        <v>123677.33333333334</v>
      </c>
      <c r="G134" s="36">
        <v>119586.76666666669</v>
      </c>
      <c r="H134" s="36">
        <v>132650.9666666667</v>
      </c>
      <c r="I134" s="36">
        <v>136741.53333333335</v>
      </c>
      <c r="J134" s="36">
        <v>139183.06666666671</v>
      </c>
      <c r="K134" s="31">
        <v>134300</v>
      </c>
      <c r="L134" s="31">
        <v>127767.9</v>
      </c>
      <c r="M134" s="31">
        <v>0.32314999999999999</v>
      </c>
      <c r="N134" s="1"/>
      <c r="O134" s="1"/>
    </row>
    <row r="135" spans="1:15" ht="12.75" customHeight="1">
      <c r="A135" s="51">
        <v>126</v>
      </c>
      <c r="B135" s="53" t="s">
        <v>443</v>
      </c>
      <c r="C135" s="31">
        <v>1211</v>
      </c>
      <c r="D135" s="36">
        <v>1231.7333333333333</v>
      </c>
      <c r="E135" s="36">
        <v>1184.5166666666667</v>
      </c>
      <c r="F135" s="36">
        <v>1158.0333333333333</v>
      </c>
      <c r="G135" s="36">
        <v>1110.8166666666666</v>
      </c>
      <c r="H135" s="36">
        <v>1258.2166666666667</v>
      </c>
      <c r="I135" s="36">
        <v>1305.4333333333334</v>
      </c>
      <c r="J135" s="36">
        <v>1331.9166666666667</v>
      </c>
      <c r="K135" s="31">
        <v>1278.95</v>
      </c>
      <c r="L135" s="31">
        <v>1205.25</v>
      </c>
      <c r="M135" s="31">
        <v>6.1076100000000002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267.10000000000002</v>
      </c>
      <c r="D136" s="36">
        <v>268.2</v>
      </c>
      <c r="E136" s="36">
        <v>263.29999999999995</v>
      </c>
      <c r="F136" s="36">
        <v>259.49999999999994</v>
      </c>
      <c r="G136" s="36">
        <v>254.59999999999991</v>
      </c>
      <c r="H136" s="36">
        <v>272</v>
      </c>
      <c r="I136" s="36">
        <v>276.89999999999998</v>
      </c>
      <c r="J136" s="36">
        <v>280.70000000000005</v>
      </c>
      <c r="K136" s="31">
        <v>273.10000000000002</v>
      </c>
      <c r="L136" s="31">
        <v>264.39999999999998</v>
      </c>
      <c r="M136" s="31">
        <v>47.257980000000003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2193</v>
      </c>
      <c r="D137" s="36">
        <v>2191.7833333333333</v>
      </c>
      <c r="E137" s="36">
        <v>2173.5666666666666</v>
      </c>
      <c r="F137" s="36">
        <v>2154.1333333333332</v>
      </c>
      <c r="G137" s="36">
        <v>2135.9166666666665</v>
      </c>
      <c r="H137" s="36">
        <v>2211.2166666666667</v>
      </c>
      <c r="I137" s="36">
        <v>2229.4333333333329</v>
      </c>
      <c r="J137" s="36">
        <v>2248.8666666666668</v>
      </c>
      <c r="K137" s="31">
        <v>2210</v>
      </c>
      <c r="L137" s="31">
        <v>2172.35</v>
      </c>
      <c r="M137" s="31">
        <v>38.592269999999999</v>
      </c>
      <c r="N137" s="1"/>
      <c r="O137" s="1"/>
    </row>
    <row r="138" spans="1:15" ht="12.75" customHeight="1">
      <c r="A138" s="51">
        <v>129</v>
      </c>
      <c r="B138" s="53" t="s">
        <v>838</v>
      </c>
      <c r="C138" s="31">
        <v>2314.9</v>
      </c>
      <c r="D138" s="36">
        <v>2324.3833333333332</v>
      </c>
      <c r="E138" s="36">
        <v>2295.5166666666664</v>
      </c>
      <c r="F138" s="36">
        <v>2276.1333333333332</v>
      </c>
      <c r="G138" s="36">
        <v>2247.2666666666664</v>
      </c>
      <c r="H138" s="36">
        <v>2343.7666666666664</v>
      </c>
      <c r="I138" s="36">
        <v>2372.6333333333332</v>
      </c>
      <c r="J138" s="36">
        <v>2392.0166666666664</v>
      </c>
      <c r="K138" s="31">
        <v>2353.25</v>
      </c>
      <c r="L138" s="31">
        <v>2305</v>
      </c>
      <c r="M138" s="31">
        <v>2.2795000000000001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516.9</v>
      </c>
      <c r="D139" s="36">
        <v>516.26666666666665</v>
      </c>
      <c r="E139" s="36">
        <v>511.08333333333326</v>
      </c>
      <c r="F139" s="36">
        <v>505.26666666666659</v>
      </c>
      <c r="G139" s="36">
        <v>500.0833333333332</v>
      </c>
      <c r="H139" s="36">
        <v>522.08333333333326</v>
      </c>
      <c r="I139" s="36">
        <v>527.26666666666665</v>
      </c>
      <c r="J139" s="36">
        <v>533.08333333333337</v>
      </c>
      <c r="K139" s="31">
        <v>521.45000000000005</v>
      </c>
      <c r="L139" s="31">
        <v>510.45</v>
      </c>
      <c r="M139" s="31">
        <v>11.04998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12492.15</v>
      </c>
      <c r="D140" s="36">
        <v>12577.85</v>
      </c>
      <c r="E140" s="36">
        <v>12325.7</v>
      </c>
      <c r="F140" s="36">
        <v>12159.25</v>
      </c>
      <c r="G140" s="36">
        <v>11907.1</v>
      </c>
      <c r="H140" s="36">
        <v>12744.300000000001</v>
      </c>
      <c r="I140" s="36">
        <v>12996.449999999999</v>
      </c>
      <c r="J140" s="36">
        <v>13162.900000000001</v>
      </c>
      <c r="K140" s="31">
        <v>12830</v>
      </c>
      <c r="L140" s="31">
        <v>12411.4</v>
      </c>
      <c r="M140" s="31">
        <v>8.3498999999999999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1001.65</v>
      </c>
      <c r="D141" s="36">
        <v>1010.5500000000001</v>
      </c>
      <c r="E141" s="36">
        <v>989.10000000000014</v>
      </c>
      <c r="F141" s="36">
        <v>976.55000000000007</v>
      </c>
      <c r="G141" s="36">
        <v>955.10000000000014</v>
      </c>
      <c r="H141" s="36">
        <v>1023.1000000000001</v>
      </c>
      <c r="I141" s="36">
        <v>1044.5500000000002</v>
      </c>
      <c r="J141" s="36">
        <v>1057.1000000000001</v>
      </c>
      <c r="K141" s="31">
        <v>1032</v>
      </c>
      <c r="L141" s="31">
        <v>998</v>
      </c>
      <c r="M141" s="31">
        <v>10.050789999999999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813.45</v>
      </c>
      <c r="D142" s="36">
        <v>815.58333333333337</v>
      </c>
      <c r="E142" s="36">
        <v>803.31666666666672</v>
      </c>
      <c r="F142" s="36">
        <v>793.18333333333339</v>
      </c>
      <c r="G142" s="36">
        <v>780.91666666666674</v>
      </c>
      <c r="H142" s="36">
        <v>825.7166666666667</v>
      </c>
      <c r="I142" s="36">
        <v>837.98333333333335</v>
      </c>
      <c r="J142" s="36">
        <v>848.11666666666667</v>
      </c>
      <c r="K142" s="31">
        <v>827.85</v>
      </c>
      <c r="L142" s="31">
        <v>805.45</v>
      </c>
      <c r="M142" s="31">
        <v>32.94764</v>
      </c>
      <c r="N142" s="1"/>
      <c r="O142" s="1"/>
    </row>
    <row r="143" spans="1:15" ht="12.75" customHeight="1">
      <c r="A143" s="51">
        <v>134</v>
      </c>
      <c r="B143" s="53" t="s">
        <v>448</v>
      </c>
      <c r="C143" s="31">
        <v>2364.6999999999998</v>
      </c>
      <c r="D143" s="36">
        <v>2371.9</v>
      </c>
      <c r="E143" s="36">
        <v>2313.8000000000002</v>
      </c>
      <c r="F143" s="36">
        <v>2262.9</v>
      </c>
      <c r="G143" s="36">
        <v>2204.8000000000002</v>
      </c>
      <c r="H143" s="36">
        <v>2422.8000000000002</v>
      </c>
      <c r="I143" s="36">
        <v>2480.8999999999996</v>
      </c>
      <c r="J143" s="36">
        <v>2531.8000000000002</v>
      </c>
      <c r="K143" s="31">
        <v>2430</v>
      </c>
      <c r="L143" s="31">
        <v>2321</v>
      </c>
      <c r="M143" s="31">
        <v>19.832100000000001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68.45</v>
      </c>
      <c r="D144" s="36">
        <v>68.533333333333331</v>
      </c>
      <c r="E144" s="36">
        <v>67.816666666666663</v>
      </c>
      <c r="F144" s="36">
        <v>67.183333333333337</v>
      </c>
      <c r="G144" s="36">
        <v>66.466666666666669</v>
      </c>
      <c r="H144" s="36">
        <v>69.166666666666657</v>
      </c>
      <c r="I144" s="36">
        <v>69.883333333333326</v>
      </c>
      <c r="J144" s="36">
        <v>70.516666666666652</v>
      </c>
      <c r="K144" s="31">
        <v>69.25</v>
      </c>
      <c r="L144" s="31">
        <v>67.900000000000006</v>
      </c>
      <c r="M144" s="31">
        <v>35.682119999999998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2291.9</v>
      </c>
      <c r="D145" s="36">
        <v>2309.2666666666669</v>
      </c>
      <c r="E145" s="36">
        <v>2268.6333333333337</v>
      </c>
      <c r="F145" s="36">
        <v>2245.3666666666668</v>
      </c>
      <c r="G145" s="36">
        <v>2204.7333333333336</v>
      </c>
      <c r="H145" s="36">
        <v>2332.5333333333338</v>
      </c>
      <c r="I145" s="36">
        <v>2373.166666666667</v>
      </c>
      <c r="J145" s="36">
        <v>2396.4333333333338</v>
      </c>
      <c r="K145" s="31">
        <v>2349.9</v>
      </c>
      <c r="L145" s="31">
        <v>2286</v>
      </c>
      <c r="M145" s="31">
        <v>2.7030500000000002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1700.95</v>
      </c>
      <c r="D146" s="36">
        <v>1709.0833333333333</v>
      </c>
      <c r="E146" s="36">
        <v>1675.8666666666666</v>
      </c>
      <c r="F146" s="36">
        <v>1650.7833333333333</v>
      </c>
      <c r="G146" s="36">
        <v>1617.5666666666666</v>
      </c>
      <c r="H146" s="36">
        <v>1734.1666666666665</v>
      </c>
      <c r="I146" s="36">
        <v>1767.3833333333332</v>
      </c>
      <c r="J146" s="36">
        <v>1792.4666666666665</v>
      </c>
      <c r="K146" s="31">
        <v>1742.3</v>
      </c>
      <c r="L146" s="31">
        <v>1684</v>
      </c>
      <c r="M146" s="31">
        <v>2.9147799999999999</v>
      </c>
      <c r="N146" s="1"/>
      <c r="O146" s="1"/>
    </row>
    <row r="147" spans="1:15" ht="12.75" customHeight="1">
      <c r="A147" s="51">
        <v>138</v>
      </c>
      <c r="B147" s="53" t="s">
        <v>455</v>
      </c>
      <c r="C147" s="31">
        <v>99.25</v>
      </c>
      <c r="D147" s="36">
        <v>99.3</v>
      </c>
      <c r="E147" s="36">
        <v>97.25</v>
      </c>
      <c r="F147" s="36">
        <v>95.25</v>
      </c>
      <c r="G147" s="36">
        <v>93.2</v>
      </c>
      <c r="H147" s="36">
        <v>101.3</v>
      </c>
      <c r="I147" s="36">
        <v>103.34999999999998</v>
      </c>
      <c r="J147" s="36">
        <v>105.35</v>
      </c>
      <c r="K147" s="31">
        <v>101.35</v>
      </c>
      <c r="L147" s="31">
        <v>97.3</v>
      </c>
      <c r="M147" s="31">
        <v>1139.7139500000001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268.95</v>
      </c>
      <c r="D148" s="36">
        <v>265.66666666666663</v>
      </c>
      <c r="E148" s="36">
        <v>261.43333333333328</v>
      </c>
      <c r="F148" s="36">
        <v>253.91666666666663</v>
      </c>
      <c r="G148" s="36">
        <v>249.68333333333328</v>
      </c>
      <c r="H148" s="36">
        <v>273.18333333333328</v>
      </c>
      <c r="I148" s="36">
        <v>277.41666666666663</v>
      </c>
      <c r="J148" s="36">
        <v>284.93333333333328</v>
      </c>
      <c r="K148" s="31">
        <v>269.89999999999998</v>
      </c>
      <c r="L148" s="31">
        <v>258.14999999999998</v>
      </c>
      <c r="M148" s="31">
        <v>389.74666999999999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364.95</v>
      </c>
      <c r="D149" s="36">
        <v>368.56666666666661</v>
      </c>
      <c r="E149" s="36">
        <v>356.73333333333323</v>
      </c>
      <c r="F149" s="36">
        <v>348.51666666666665</v>
      </c>
      <c r="G149" s="36">
        <v>336.68333333333328</v>
      </c>
      <c r="H149" s="36">
        <v>376.78333333333319</v>
      </c>
      <c r="I149" s="36">
        <v>388.61666666666656</v>
      </c>
      <c r="J149" s="36">
        <v>396.83333333333314</v>
      </c>
      <c r="K149" s="31">
        <v>380.4</v>
      </c>
      <c r="L149" s="31">
        <v>360.35</v>
      </c>
      <c r="M149" s="31">
        <v>268.44664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3435.65</v>
      </c>
      <c r="D150" s="36">
        <v>3427.4</v>
      </c>
      <c r="E150" s="36">
        <v>3389.8</v>
      </c>
      <c r="F150" s="36">
        <v>3343.9500000000003</v>
      </c>
      <c r="G150" s="36">
        <v>3306.3500000000004</v>
      </c>
      <c r="H150" s="36">
        <v>3473.25</v>
      </c>
      <c r="I150" s="36">
        <v>3510.8499999999995</v>
      </c>
      <c r="J150" s="36">
        <v>3556.7</v>
      </c>
      <c r="K150" s="31">
        <v>3465</v>
      </c>
      <c r="L150" s="31">
        <v>3381.55</v>
      </c>
      <c r="M150" s="31">
        <v>4.9812500000000002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2456.1</v>
      </c>
      <c r="D151" s="36">
        <v>2471.7999999999997</v>
      </c>
      <c r="E151" s="36">
        <v>2420.5499999999993</v>
      </c>
      <c r="F151" s="36">
        <v>2384.9999999999995</v>
      </c>
      <c r="G151" s="36">
        <v>2333.7499999999991</v>
      </c>
      <c r="H151" s="36">
        <v>2507.3499999999995</v>
      </c>
      <c r="I151" s="36">
        <v>2558.6000000000004</v>
      </c>
      <c r="J151" s="36">
        <v>2594.1499999999996</v>
      </c>
      <c r="K151" s="31">
        <v>2523.0500000000002</v>
      </c>
      <c r="L151" s="31">
        <v>2436.25</v>
      </c>
      <c r="M151" s="31">
        <v>11.2873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1472.45</v>
      </c>
      <c r="D152" s="36">
        <v>1494.2166666666665</v>
      </c>
      <c r="E152" s="36">
        <v>1443.4333333333329</v>
      </c>
      <c r="F152" s="36">
        <v>1414.4166666666665</v>
      </c>
      <c r="G152" s="36">
        <v>1363.633333333333</v>
      </c>
      <c r="H152" s="36">
        <v>1523.2333333333329</v>
      </c>
      <c r="I152" s="36">
        <v>1574.0166666666662</v>
      </c>
      <c r="J152" s="36">
        <v>1603.0333333333328</v>
      </c>
      <c r="K152" s="31">
        <v>1545</v>
      </c>
      <c r="L152" s="31">
        <v>1465.2</v>
      </c>
      <c r="M152" s="31">
        <v>5.8162000000000003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286.10000000000002</v>
      </c>
      <c r="D153" s="36">
        <v>287.68333333333334</v>
      </c>
      <c r="E153" s="36">
        <v>282.41666666666669</v>
      </c>
      <c r="F153" s="36">
        <v>278.73333333333335</v>
      </c>
      <c r="G153" s="36">
        <v>273.4666666666667</v>
      </c>
      <c r="H153" s="36">
        <v>291.36666666666667</v>
      </c>
      <c r="I153" s="36">
        <v>296.63333333333333</v>
      </c>
      <c r="J153" s="36">
        <v>300.31666666666666</v>
      </c>
      <c r="K153" s="31">
        <v>292.95</v>
      </c>
      <c r="L153" s="31">
        <v>284</v>
      </c>
      <c r="M153" s="31">
        <v>289.13015999999999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630.65</v>
      </c>
      <c r="D154" s="36">
        <v>631.5</v>
      </c>
      <c r="E154" s="36">
        <v>620</v>
      </c>
      <c r="F154" s="36">
        <v>609.35</v>
      </c>
      <c r="G154" s="36">
        <v>597.85</v>
      </c>
      <c r="H154" s="36">
        <v>642.15</v>
      </c>
      <c r="I154" s="36">
        <v>653.65</v>
      </c>
      <c r="J154" s="36">
        <v>664.3</v>
      </c>
      <c r="K154" s="31">
        <v>643</v>
      </c>
      <c r="L154" s="31">
        <v>620.85</v>
      </c>
      <c r="M154" s="31">
        <v>42.788730000000001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369.9</v>
      </c>
      <c r="D155" s="36">
        <v>371.15000000000003</v>
      </c>
      <c r="E155" s="36">
        <v>366.80000000000007</v>
      </c>
      <c r="F155" s="36">
        <v>363.70000000000005</v>
      </c>
      <c r="G155" s="36">
        <v>359.35000000000008</v>
      </c>
      <c r="H155" s="36">
        <v>374.25000000000006</v>
      </c>
      <c r="I155" s="36">
        <v>378.60000000000008</v>
      </c>
      <c r="J155" s="36">
        <v>381.70000000000005</v>
      </c>
      <c r="K155" s="31">
        <v>375.5</v>
      </c>
      <c r="L155" s="31">
        <v>368.05</v>
      </c>
      <c r="M155" s="31">
        <v>9.8385200000000008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1293.8499999999999</v>
      </c>
      <c r="D156" s="36">
        <v>1286.2</v>
      </c>
      <c r="E156" s="36">
        <v>1261.7</v>
      </c>
      <c r="F156" s="36">
        <v>1229.55</v>
      </c>
      <c r="G156" s="36">
        <v>1205.05</v>
      </c>
      <c r="H156" s="36">
        <v>1318.3500000000001</v>
      </c>
      <c r="I156" s="36">
        <v>1342.8500000000001</v>
      </c>
      <c r="J156" s="36">
        <v>1375.0000000000002</v>
      </c>
      <c r="K156" s="31">
        <v>1310.7</v>
      </c>
      <c r="L156" s="31">
        <v>1254.05</v>
      </c>
      <c r="M156" s="31">
        <v>8.7472700000000003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3594.25</v>
      </c>
      <c r="D157" s="36">
        <v>3603.4</v>
      </c>
      <c r="E157" s="36">
        <v>3550.8500000000004</v>
      </c>
      <c r="F157" s="36">
        <v>3507.4500000000003</v>
      </c>
      <c r="G157" s="36">
        <v>3454.9000000000005</v>
      </c>
      <c r="H157" s="36">
        <v>3646.8</v>
      </c>
      <c r="I157" s="36">
        <v>3699.3500000000004</v>
      </c>
      <c r="J157" s="36">
        <v>3742.75</v>
      </c>
      <c r="K157" s="31">
        <v>3655.95</v>
      </c>
      <c r="L157" s="31">
        <v>3560</v>
      </c>
      <c r="M157" s="31">
        <v>3.1893400000000001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34792.9</v>
      </c>
      <c r="D158" s="36">
        <v>34822.316666666666</v>
      </c>
      <c r="E158" s="36">
        <v>34494.633333333331</v>
      </c>
      <c r="F158" s="36">
        <v>34196.366666666669</v>
      </c>
      <c r="G158" s="36">
        <v>33868.683333333334</v>
      </c>
      <c r="H158" s="36">
        <v>35120.583333333328</v>
      </c>
      <c r="I158" s="36">
        <v>35448.266666666663</v>
      </c>
      <c r="J158" s="36">
        <v>35746.533333333326</v>
      </c>
      <c r="K158" s="31">
        <v>35150</v>
      </c>
      <c r="L158" s="31">
        <v>34524.050000000003</v>
      </c>
      <c r="M158" s="31">
        <v>0.17696000000000001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1447.4</v>
      </c>
      <c r="D159" s="36">
        <v>1445.4666666666665</v>
      </c>
      <c r="E159" s="36">
        <v>1425.9333333333329</v>
      </c>
      <c r="F159" s="36">
        <v>1404.4666666666665</v>
      </c>
      <c r="G159" s="36">
        <v>1384.9333333333329</v>
      </c>
      <c r="H159" s="36">
        <v>1466.9333333333329</v>
      </c>
      <c r="I159" s="36">
        <v>1486.4666666666662</v>
      </c>
      <c r="J159" s="36">
        <v>1507.9333333333329</v>
      </c>
      <c r="K159" s="31">
        <v>1465</v>
      </c>
      <c r="L159" s="31">
        <v>1424</v>
      </c>
      <c r="M159" s="31">
        <v>5.0057799999999997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3366.85</v>
      </c>
      <c r="D160" s="36">
        <v>3391.0666666666671</v>
      </c>
      <c r="E160" s="36">
        <v>3336.7833333333342</v>
      </c>
      <c r="F160" s="36">
        <v>3306.7166666666672</v>
      </c>
      <c r="G160" s="36">
        <v>3252.4333333333343</v>
      </c>
      <c r="H160" s="36">
        <v>3421.1333333333341</v>
      </c>
      <c r="I160" s="36">
        <v>3475.416666666667</v>
      </c>
      <c r="J160" s="36">
        <v>3505.483333333334</v>
      </c>
      <c r="K160" s="31">
        <v>3445.35</v>
      </c>
      <c r="L160" s="31">
        <v>3361</v>
      </c>
      <c r="M160" s="31">
        <v>3.4529100000000001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313.8</v>
      </c>
      <c r="D161" s="36">
        <v>315.91666666666669</v>
      </c>
      <c r="E161" s="36">
        <v>308.68333333333339</v>
      </c>
      <c r="F161" s="36">
        <v>303.56666666666672</v>
      </c>
      <c r="G161" s="36">
        <v>296.33333333333343</v>
      </c>
      <c r="H161" s="36">
        <v>321.03333333333336</v>
      </c>
      <c r="I161" s="36">
        <v>328.26666666666659</v>
      </c>
      <c r="J161" s="36">
        <v>333.38333333333333</v>
      </c>
      <c r="K161" s="31">
        <v>323.14999999999998</v>
      </c>
      <c r="L161" s="31">
        <v>310.8</v>
      </c>
      <c r="M161" s="31">
        <v>80.793989999999994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2952.8</v>
      </c>
      <c r="D162" s="36">
        <v>2971.1</v>
      </c>
      <c r="E162" s="36">
        <v>2918.7</v>
      </c>
      <c r="F162" s="36">
        <v>2884.6</v>
      </c>
      <c r="G162" s="36">
        <v>2832.2</v>
      </c>
      <c r="H162" s="36">
        <v>3005.2</v>
      </c>
      <c r="I162" s="36">
        <v>3057.6000000000004</v>
      </c>
      <c r="J162" s="36">
        <v>3091.7</v>
      </c>
      <c r="K162" s="31">
        <v>3023.5</v>
      </c>
      <c r="L162" s="31">
        <v>2937</v>
      </c>
      <c r="M162" s="31">
        <v>3.2737500000000002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962.2</v>
      </c>
      <c r="D163" s="36">
        <v>957.30000000000007</v>
      </c>
      <c r="E163" s="36">
        <v>948.60000000000014</v>
      </c>
      <c r="F163" s="36">
        <v>935.00000000000011</v>
      </c>
      <c r="G163" s="36">
        <v>926.30000000000018</v>
      </c>
      <c r="H163" s="36">
        <v>970.90000000000009</v>
      </c>
      <c r="I163" s="36">
        <v>979.60000000000014</v>
      </c>
      <c r="J163" s="36">
        <v>993.2</v>
      </c>
      <c r="K163" s="31">
        <v>966</v>
      </c>
      <c r="L163" s="31">
        <v>943.7</v>
      </c>
      <c r="M163" s="31">
        <v>26.895140000000001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5832.15</v>
      </c>
      <c r="D164" s="36">
        <v>5817.6833333333334</v>
      </c>
      <c r="E164" s="36">
        <v>5765.4666666666672</v>
      </c>
      <c r="F164" s="36">
        <v>5698.7833333333338</v>
      </c>
      <c r="G164" s="36">
        <v>5646.5666666666675</v>
      </c>
      <c r="H164" s="36">
        <v>5884.3666666666668</v>
      </c>
      <c r="I164" s="36">
        <v>5936.5833333333321</v>
      </c>
      <c r="J164" s="36">
        <v>6003.2666666666664</v>
      </c>
      <c r="K164" s="31">
        <v>5869.9</v>
      </c>
      <c r="L164" s="31">
        <v>5751</v>
      </c>
      <c r="M164" s="31">
        <v>3.1217700000000002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483.7</v>
      </c>
      <c r="D165" s="36">
        <v>487.06666666666666</v>
      </c>
      <c r="E165" s="36">
        <v>478.13333333333333</v>
      </c>
      <c r="F165" s="36">
        <v>472.56666666666666</v>
      </c>
      <c r="G165" s="36">
        <v>463.63333333333333</v>
      </c>
      <c r="H165" s="36">
        <v>492.63333333333333</v>
      </c>
      <c r="I165" s="36">
        <v>501.56666666666661</v>
      </c>
      <c r="J165" s="36">
        <v>507.13333333333333</v>
      </c>
      <c r="K165" s="31">
        <v>496</v>
      </c>
      <c r="L165" s="31">
        <v>481.5</v>
      </c>
      <c r="M165" s="31">
        <v>12.466559999999999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480.45</v>
      </c>
      <c r="D166" s="36">
        <v>478.0333333333333</v>
      </c>
      <c r="E166" s="36">
        <v>470.56666666666661</v>
      </c>
      <c r="F166" s="36">
        <v>460.68333333333328</v>
      </c>
      <c r="G166" s="36">
        <v>453.21666666666658</v>
      </c>
      <c r="H166" s="36">
        <v>487.91666666666663</v>
      </c>
      <c r="I166" s="36">
        <v>495.38333333333333</v>
      </c>
      <c r="J166" s="36">
        <v>505.26666666666665</v>
      </c>
      <c r="K166" s="31">
        <v>485.5</v>
      </c>
      <c r="L166" s="31">
        <v>468.15</v>
      </c>
      <c r="M166" s="31">
        <v>289.96179999999998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310.85000000000002</v>
      </c>
      <c r="D167" s="36">
        <v>311.73333333333335</v>
      </c>
      <c r="E167" s="36">
        <v>307.36666666666667</v>
      </c>
      <c r="F167" s="36">
        <v>303.88333333333333</v>
      </c>
      <c r="G167" s="36">
        <v>299.51666666666665</v>
      </c>
      <c r="H167" s="36">
        <v>315.2166666666667</v>
      </c>
      <c r="I167" s="36">
        <v>319.58333333333337</v>
      </c>
      <c r="J167" s="36">
        <v>323.06666666666672</v>
      </c>
      <c r="K167" s="31">
        <v>316.10000000000002</v>
      </c>
      <c r="L167" s="31">
        <v>308.25</v>
      </c>
      <c r="M167" s="31">
        <v>270.74446999999998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1460.6</v>
      </c>
      <c r="D168" s="36">
        <v>1446.45</v>
      </c>
      <c r="E168" s="36">
        <v>1414.65</v>
      </c>
      <c r="F168" s="36">
        <v>1368.7</v>
      </c>
      <c r="G168" s="36">
        <v>1336.9</v>
      </c>
      <c r="H168" s="36">
        <v>1492.4</v>
      </c>
      <c r="I168" s="36">
        <v>1524.1999999999998</v>
      </c>
      <c r="J168" s="36">
        <v>1570.15</v>
      </c>
      <c r="K168" s="31">
        <v>1478.25</v>
      </c>
      <c r="L168" s="31">
        <v>1400.5</v>
      </c>
      <c r="M168" s="31">
        <v>26.279019999999999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15905.25</v>
      </c>
      <c r="D169" s="36">
        <v>15931.9</v>
      </c>
      <c r="E169" s="36">
        <v>15773.349999999999</v>
      </c>
      <c r="F169" s="36">
        <v>15641.449999999999</v>
      </c>
      <c r="G169" s="36">
        <v>15482.899999999998</v>
      </c>
      <c r="H169" s="36">
        <v>16063.8</v>
      </c>
      <c r="I169" s="36">
        <v>16222.349999999999</v>
      </c>
      <c r="J169" s="36">
        <v>16354.25</v>
      </c>
      <c r="K169" s="31">
        <v>16090.45</v>
      </c>
      <c r="L169" s="31">
        <v>15800</v>
      </c>
      <c r="M169" s="31">
        <v>3.2070000000000001E-2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135.80000000000001</v>
      </c>
      <c r="D170" s="36">
        <v>136.45000000000002</v>
      </c>
      <c r="E170" s="36">
        <v>133.60000000000002</v>
      </c>
      <c r="F170" s="36">
        <v>131.4</v>
      </c>
      <c r="G170" s="36">
        <v>128.55000000000001</v>
      </c>
      <c r="H170" s="36">
        <v>138.65000000000003</v>
      </c>
      <c r="I170" s="36">
        <v>141.5</v>
      </c>
      <c r="J170" s="36">
        <v>143.70000000000005</v>
      </c>
      <c r="K170" s="31">
        <v>139.30000000000001</v>
      </c>
      <c r="L170" s="31">
        <v>134.25</v>
      </c>
      <c r="M170" s="31">
        <v>613.53686000000005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557.79999999999995</v>
      </c>
      <c r="D171" s="36">
        <v>559.43333333333328</v>
      </c>
      <c r="E171" s="36">
        <v>551.71666666666658</v>
      </c>
      <c r="F171" s="36">
        <v>545.63333333333333</v>
      </c>
      <c r="G171" s="36">
        <v>537.91666666666663</v>
      </c>
      <c r="H171" s="36">
        <v>565.51666666666654</v>
      </c>
      <c r="I171" s="36">
        <v>573.23333333333323</v>
      </c>
      <c r="J171" s="36">
        <v>579.31666666666649</v>
      </c>
      <c r="K171" s="31">
        <v>567.15</v>
      </c>
      <c r="L171" s="31">
        <v>553.35</v>
      </c>
      <c r="M171" s="31">
        <v>451.05471</v>
      </c>
      <c r="N171" s="1"/>
      <c r="O171" s="1"/>
    </row>
    <row r="172" spans="1:15" ht="12.75" customHeight="1">
      <c r="A172" s="51">
        <v>163</v>
      </c>
      <c r="B172" s="53" t="s">
        <v>479</v>
      </c>
      <c r="C172" s="31">
        <v>284.10000000000002</v>
      </c>
      <c r="D172" s="36">
        <v>285.40000000000003</v>
      </c>
      <c r="E172" s="36">
        <v>280.30000000000007</v>
      </c>
      <c r="F172" s="36">
        <v>276.50000000000006</v>
      </c>
      <c r="G172" s="36">
        <v>271.40000000000009</v>
      </c>
      <c r="H172" s="36">
        <v>289.20000000000005</v>
      </c>
      <c r="I172" s="36">
        <v>294.30000000000007</v>
      </c>
      <c r="J172" s="36">
        <v>298.10000000000002</v>
      </c>
      <c r="K172" s="31">
        <v>290.5</v>
      </c>
      <c r="L172" s="31">
        <v>281.60000000000002</v>
      </c>
      <c r="M172" s="31">
        <v>92.830770000000001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2868</v>
      </c>
      <c r="D173" s="36">
        <v>2883.4</v>
      </c>
      <c r="E173" s="36">
        <v>2816.9</v>
      </c>
      <c r="F173" s="36">
        <v>2765.8</v>
      </c>
      <c r="G173" s="36">
        <v>2699.3</v>
      </c>
      <c r="H173" s="36">
        <v>2934.5</v>
      </c>
      <c r="I173" s="36">
        <v>3001</v>
      </c>
      <c r="J173" s="36">
        <v>3052.1</v>
      </c>
      <c r="K173" s="31">
        <v>2949.9</v>
      </c>
      <c r="L173" s="31">
        <v>2832.3</v>
      </c>
      <c r="M173" s="31">
        <v>86.134789999999995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722.25</v>
      </c>
      <c r="D174" s="36">
        <v>725.68333333333339</v>
      </c>
      <c r="E174" s="36">
        <v>716.41666666666674</v>
      </c>
      <c r="F174" s="36">
        <v>710.58333333333337</v>
      </c>
      <c r="G174" s="36">
        <v>701.31666666666672</v>
      </c>
      <c r="H174" s="36">
        <v>731.51666666666677</v>
      </c>
      <c r="I174" s="36">
        <v>740.78333333333342</v>
      </c>
      <c r="J174" s="36">
        <v>746.61666666666679</v>
      </c>
      <c r="K174" s="31">
        <v>734.95</v>
      </c>
      <c r="L174" s="31">
        <v>719.85</v>
      </c>
      <c r="M174" s="31">
        <v>8.6752300000000009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1443.25</v>
      </c>
      <c r="D175" s="36">
        <v>1451.45</v>
      </c>
      <c r="E175" s="36">
        <v>1430.2</v>
      </c>
      <c r="F175" s="36">
        <v>1417.15</v>
      </c>
      <c r="G175" s="36">
        <v>1395.9</v>
      </c>
      <c r="H175" s="36">
        <v>1464.5</v>
      </c>
      <c r="I175" s="36">
        <v>1485.75</v>
      </c>
      <c r="J175" s="36">
        <v>1498.8</v>
      </c>
      <c r="K175" s="31">
        <v>1472.7</v>
      </c>
      <c r="L175" s="31">
        <v>1438.4</v>
      </c>
      <c r="M175" s="31">
        <v>13.55425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2567.65</v>
      </c>
      <c r="D176" s="36">
        <v>2598.8666666666668</v>
      </c>
      <c r="E176" s="36">
        <v>2503.7833333333338</v>
      </c>
      <c r="F176" s="36">
        <v>2439.916666666667</v>
      </c>
      <c r="G176" s="36">
        <v>2344.8333333333339</v>
      </c>
      <c r="H176" s="36">
        <v>2662.7333333333336</v>
      </c>
      <c r="I176" s="36">
        <v>2757.8166666666666</v>
      </c>
      <c r="J176" s="36">
        <v>2821.6833333333334</v>
      </c>
      <c r="K176" s="31">
        <v>2693.95</v>
      </c>
      <c r="L176" s="31">
        <v>2535</v>
      </c>
      <c r="M176" s="31">
        <v>6.4088599999999998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131.19999999999999</v>
      </c>
      <c r="D177" s="36">
        <v>131.03333333333333</v>
      </c>
      <c r="E177" s="36">
        <v>129.81666666666666</v>
      </c>
      <c r="F177" s="36">
        <v>128.43333333333334</v>
      </c>
      <c r="G177" s="36">
        <v>127.21666666666667</v>
      </c>
      <c r="H177" s="36">
        <v>132.41666666666666</v>
      </c>
      <c r="I177" s="36">
        <v>133.6333333333333</v>
      </c>
      <c r="J177" s="36">
        <v>135.01666666666665</v>
      </c>
      <c r="K177" s="31">
        <v>132.25</v>
      </c>
      <c r="L177" s="31">
        <v>129.65</v>
      </c>
      <c r="M177" s="31">
        <v>97.488190000000003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25746.55</v>
      </c>
      <c r="D178" s="36">
        <v>25523.416666666668</v>
      </c>
      <c r="E178" s="36">
        <v>25151.033333333336</v>
      </c>
      <c r="F178" s="36">
        <v>24555.51666666667</v>
      </c>
      <c r="G178" s="36">
        <v>24183.133333333339</v>
      </c>
      <c r="H178" s="36">
        <v>26118.933333333334</v>
      </c>
      <c r="I178" s="36">
        <v>26491.316666666666</v>
      </c>
      <c r="J178" s="36">
        <v>27086.833333333332</v>
      </c>
      <c r="K178" s="31">
        <v>25895.8</v>
      </c>
      <c r="L178" s="31">
        <v>24927.9</v>
      </c>
      <c r="M178" s="31">
        <v>2.2184400000000002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2588.5500000000002</v>
      </c>
      <c r="D179" s="36">
        <v>2607.2333333333336</v>
      </c>
      <c r="E179" s="36">
        <v>2556.4666666666672</v>
      </c>
      <c r="F179" s="36">
        <v>2524.3833333333337</v>
      </c>
      <c r="G179" s="36">
        <v>2473.6166666666672</v>
      </c>
      <c r="H179" s="36">
        <v>2639.3166666666671</v>
      </c>
      <c r="I179" s="36">
        <v>2690.0833333333335</v>
      </c>
      <c r="J179" s="36">
        <v>2722.166666666667</v>
      </c>
      <c r="K179" s="31">
        <v>2658</v>
      </c>
      <c r="L179" s="31">
        <v>2575.15</v>
      </c>
      <c r="M179" s="31">
        <v>15.244289999999999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5928.05</v>
      </c>
      <c r="D180" s="36">
        <v>5914.1333333333341</v>
      </c>
      <c r="E180" s="36">
        <v>5880.2666666666682</v>
      </c>
      <c r="F180" s="36">
        <v>5832.4833333333345</v>
      </c>
      <c r="G180" s="36">
        <v>5798.6166666666686</v>
      </c>
      <c r="H180" s="36">
        <v>5961.9166666666679</v>
      </c>
      <c r="I180" s="36">
        <v>5995.7833333333347</v>
      </c>
      <c r="J180" s="36">
        <v>6043.5666666666675</v>
      </c>
      <c r="K180" s="31">
        <v>5948</v>
      </c>
      <c r="L180" s="31">
        <v>5866.35</v>
      </c>
      <c r="M180" s="31">
        <v>1.3591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610.25</v>
      </c>
      <c r="D181" s="36">
        <v>612.7166666666667</v>
      </c>
      <c r="E181" s="36">
        <v>604.53333333333342</v>
      </c>
      <c r="F181" s="36">
        <v>598.81666666666672</v>
      </c>
      <c r="G181" s="36">
        <v>590.63333333333344</v>
      </c>
      <c r="H181" s="36">
        <v>618.43333333333339</v>
      </c>
      <c r="I181" s="36">
        <v>626.61666666666679</v>
      </c>
      <c r="J181" s="36">
        <v>632.33333333333337</v>
      </c>
      <c r="K181" s="31">
        <v>620.9</v>
      </c>
      <c r="L181" s="31">
        <v>607</v>
      </c>
      <c r="M181" s="31">
        <v>22.267600000000002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831.45</v>
      </c>
      <c r="D182" s="36">
        <v>829.2166666666667</v>
      </c>
      <c r="E182" s="36">
        <v>822.23333333333335</v>
      </c>
      <c r="F182" s="36">
        <v>813.01666666666665</v>
      </c>
      <c r="G182" s="36">
        <v>806.0333333333333</v>
      </c>
      <c r="H182" s="36">
        <v>838.43333333333339</v>
      </c>
      <c r="I182" s="36">
        <v>845.41666666666674</v>
      </c>
      <c r="J182" s="36">
        <v>854.63333333333344</v>
      </c>
      <c r="K182" s="31">
        <v>836.2</v>
      </c>
      <c r="L182" s="31">
        <v>820</v>
      </c>
      <c r="M182" s="31">
        <v>226.67634000000001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167.95</v>
      </c>
      <c r="D183" s="36">
        <v>167.83333333333334</v>
      </c>
      <c r="E183" s="36">
        <v>164.7166666666667</v>
      </c>
      <c r="F183" s="36">
        <v>161.48333333333335</v>
      </c>
      <c r="G183" s="36">
        <v>158.3666666666667</v>
      </c>
      <c r="H183" s="36">
        <v>171.06666666666669</v>
      </c>
      <c r="I183" s="36">
        <v>174.18333333333331</v>
      </c>
      <c r="J183" s="36">
        <v>177.41666666666669</v>
      </c>
      <c r="K183" s="31">
        <v>170.95</v>
      </c>
      <c r="L183" s="31">
        <v>164.6</v>
      </c>
      <c r="M183" s="31">
        <v>717.34933000000001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1511.15</v>
      </c>
      <c r="D184" s="36">
        <v>1516.55</v>
      </c>
      <c r="E184" s="36">
        <v>1496.1</v>
      </c>
      <c r="F184" s="36">
        <v>1481.05</v>
      </c>
      <c r="G184" s="36">
        <v>1460.6</v>
      </c>
      <c r="H184" s="36">
        <v>1531.6</v>
      </c>
      <c r="I184" s="36">
        <v>1552.0500000000002</v>
      </c>
      <c r="J184" s="36">
        <v>1567.1</v>
      </c>
      <c r="K184" s="31">
        <v>1537</v>
      </c>
      <c r="L184" s="31">
        <v>1501.5</v>
      </c>
      <c r="M184" s="31">
        <v>31.832260000000002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655.95</v>
      </c>
      <c r="D185" s="36">
        <v>654.54999999999995</v>
      </c>
      <c r="E185" s="36">
        <v>644.19999999999993</v>
      </c>
      <c r="F185" s="36">
        <v>632.44999999999993</v>
      </c>
      <c r="G185" s="36">
        <v>622.09999999999991</v>
      </c>
      <c r="H185" s="36">
        <v>666.3</v>
      </c>
      <c r="I185" s="36">
        <v>676.64999999999986</v>
      </c>
      <c r="J185" s="36">
        <v>688.4</v>
      </c>
      <c r="K185" s="31">
        <v>664.9</v>
      </c>
      <c r="L185" s="31">
        <v>642.79999999999995</v>
      </c>
      <c r="M185" s="31">
        <v>5.8775700000000004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680.5</v>
      </c>
      <c r="D186" s="36">
        <v>684.26666666666677</v>
      </c>
      <c r="E186" s="36">
        <v>670.53333333333353</v>
      </c>
      <c r="F186" s="36">
        <v>660.56666666666672</v>
      </c>
      <c r="G186" s="36">
        <v>646.83333333333348</v>
      </c>
      <c r="H186" s="36">
        <v>694.23333333333358</v>
      </c>
      <c r="I186" s="36">
        <v>707.96666666666692</v>
      </c>
      <c r="J186" s="36">
        <v>717.93333333333362</v>
      </c>
      <c r="K186" s="31">
        <v>698</v>
      </c>
      <c r="L186" s="31">
        <v>674.3</v>
      </c>
      <c r="M186" s="31">
        <v>5.9974999999999996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2052.75</v>
      </c>
      <c r="D187" s="36">
        <v>2058.15</v>
      </c>
      <c r="E187" s="36">
        <v>2030.4500000000003</v>
      </c>
      <c r="F187" s="36">
        <v>2008.15</v>
      </c>
      <c r="G187" s="36">
        <v>1980.4500000000003</v>
      </c>
      <c r="H187" s="36">
        <v>2080.4500000000003</v>
      </c>
      <c r="I187" s="36">
        <v>2108.15</v>
      </c>
      <c r="J187" s="36">
        <v>2130.4500000000003</v>
      </c>
      <c r="K187" s="31">
        <v>2085.85</v>
      </c>
      <c r="L187" s="31">
        <v>2035.85</v>
      </c>
      <c r="M187" s="31">
        <v>5.2706799999999996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1090.8</v>
      </c>
      <c r="D188" s="36">
        <v>1094.2</v>
      </c>
      <c r="E188" s="36">
        <v>1079</v>
      </c>
      <c r="F188" s="36">
        <v>1067.2</v>
      </c>
      <c r="G188" s="36">
        <v>1052</v>
      </c>
      <c r="H188" s="36">
        <v>1106</v>
      </c>
      <c r="I188" s="36">
        <v>1121.2000000000003</v>
      </c>
      <c r="J188" s="36">
        <v>1133</v>
      </c>
      <c r="K188" s="31">
        <v>1109.4000000000001</v>
      </c>
      <c r="L188" s="31">
        <v>1082.4000000000001</v>
      </c>
      <c r="M188" s="31">
        <v>10.26369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1721.75</v>
      </c>
      <c r="D189" s="36">
        <v>1730.8166666666666</v>
      </c>
      <c r="E189" s="36">
        <v>1703.1333333333332</v>
      </c>
      <c r="F189" s="36">
        <v>1684.5166666666667</v>
      </c>
      <c r="G189" s="36">
        <v>1656.8333333333333</v>
      </c>
      <c r="H189" s="36">
        <v>1749.4333333333332</v>
      </c>
      <c r="I189" s="36">
        <v>1777.1166666666666</v>
      </c>
      <c r="J189" s="36">
        <v>1795.7333333333331</v>
      </c>
      <c r="K189" s="31">
        <v>1758.5</v>
      </c>
      <c r="L189" s="31">
        <v>1712.2</v>
      </c>
      <c r="M189" s="31">
        <v>3.4321000000000002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3843.4</v>
      </c>
      <c r="D190" s="36">
        <v>3844.8666666666668</v>
      </c>
      <c r="E190" s="36">
        <v>3796.1333333333337</v>
      </c>
      <c r="F190" s="36">
        <v>3748.8666666666668</v>
      </c>
      <c r="G190" s="36">
        <v>3700.1333333333337</v>
      </c>
      <c r="H190" s="36">
        <v>3892.1333333333337</v>
      </c>
      <c r="I190" s="36">
        <v>3940.8666666666672</v>
      </c>
      <c r="J190" s="36">
        <v>3988.1333333333337</v>
      </c>
      <c r="K190" s="31">
        <v>3893.6</v>
      </c>
      <c r="L190" s="31">
        <v>3797.6</v>
      </c>
      <c r="M190" s="31">
        <v>29.622340000000001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1094.3</v>
      </c>
      <c r="D191" s="36">
        <v>1099.6666666666667</v>
      </c>
      <c r="E191" s="36">
        <v>1084.4333333333334</v>
      </c>
      <c r="F191" s="36">
        <v>1074.5666666666666</v>
      </c>
      <c r="G191" s="36">
        <v>1059.3333333333333</v>
      </c>
      <c r="H191" s="36">
        <v>1109.5333333333335</v>
      </c>
      <c r="I191" s="36">
        <v>1124.7666666666667</v>
      </c>
      <c r="J191" s="36">
        <v>1134.6333333333337</v>
      </c>
      <c r="K191" s="31">
        <v>1114.9000000000001</v>
      </c>
      <c r="L191" s="31">
        <v>1089.8</v>
      </c>
      <c r="M191" s="31">
        <v>29.358129999999999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7111.75</v>
      </c>
      <c r="D192" s="36">
        <v>7129.916666666667</v>
      </c>
      <c r="E192" s="36">
        <v>7061.8333333333339</v>
      </c>
      <c r="F192" s="36">
        <v>7011.916666666667</v>
      </c>
      <c r="G192" s="36">
        <v>6943.8333333333339</v>
      </c>
      <c r="H192" s="36">
        <v>7179.8333333333339</v>
      </c>
      <c r="I192" s="36">
        <v>7247.9166666666679</v>
      </c>
      <c r="J192" s="36">
        <v>7297.8333333333339</v>
      </c>
      <c r="K192" s="31">
        <v>7198</v>
      </c>
      <c r="L192" s="31">
        <v>7080</v>
      </c>
      <c r="M192" s="31">
        <v>0.82962000000000002</v>
      </c>
      <c r="N192" s="1"/>
      <c r="O192" s="1"/>
    </row>
    <row r="193" spans="1:15" ht="12.75" customHeight="1">
      <c r="A193" s="51">
        <v>184</v>
      </c>
      <c r="B193" s="53" t="s">
        <v>521</v>
      </c>
      <c r="C193" s="31">
        <v>684.4</v>
      </c>
      <c r="D193" s="36">
        <v>685.75</v>
      </c>
      <c r="E193" s="36">
        <v>671.5</v>
      </c>
      <c r="F193" s="36">
        <v>658.6</v>
      </c>
      <c r="G193" s="36">
        <v>644.35</v>
      </c>
      <c r="H193" s="36">
        <v>698.65</v>
      </c>
      <c r="I193" s="36">
        <v>712.9</v>
      </c>
      <c r="J193" s="36">
        <v>725.8</v>
      </c>
      <c r="K193" s="31">
        <v>700</v>
      </c>
      <c r="L193" s="31">
        <v>672.85</v>
      </c>
      <c r="M193" s="31">
        <v>11.06465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1013.4</v>
      </c>
      <c r="D194" s="36">
        <v>1016.5333333333333</v>
      </c>
      <c r="E194" s="36">
        <v>992.86666666666656</v>
      </c>
      <c r="F194" s="36">
        <v>972.33333333333326</v>
      </c>
      <c r="G194" s="36">
        <v>948.66666666666652</v>
      </c>
      <c r="H194" s="36">
        <v>1037.0666666666666</v>
      </c>
      <c r="I194" s="36">
        <v>1060.7333333333336</v>
      </c>
      <c r="J194" s="36">
        <v>1081.2666666666667</v>
      </c>
      <c r="K194" s="31">
        <v>1040.2</v>
      </c>
      <c r="L194" s="31">
        <v>996</v>
      </c>
      <c r="M194" s="31">
        <v>118.71773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454.75</v>
      </c>
      <c r="D195" s="36">
        <v>455.81666666666666</v>
      </c>
      <c r="E195" s="36">
        <v>447.43333333333334</v>
      </c>
      <c r="F195" s="36">
        <v>440.11666666666667</v>
      </c>
      <c r="G195" s="36">
        <v>431.73333333333335</v>
      </c>
      <c r="H195" s="36">
        <v>463.13333333333333</v>
      </c>
      <c r="I195" s="36">
        <v>471.51666666666665</v>
      </c>
      <c r="J195" s="36">
        <v>478.83333333333331</v>
      </c>
      <c r="K195" s="31">
        <v>464.2</v>
      </c>
      <c r="L195" s="31">
        <v>448.5</v>
      </c>
      <c r="M195" s="31">
        <v>168.25775999999999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166.5</v>
      </c>
      <c r="D196" s="36">
        <v>167.46666666666667</v>
      </c>
      <c r="E196" s="36">
        <v>164.18333333333334</v>
      </c>
      <c r="F196" s="36">
        <v>161.86666666666667</v>
      </c>
      <c r="G196" s="36">
        <v>158.58333333333334</v>
      </c>
      <c r="H196" s="36">
        <v>169.78333333333333</v>
      </c>
      <c r="I196" s="36">
        <v>173.06666666666669</v>
      </c>
      <c r="J196" s="36">
        <v>175.38333333333333</v>
      </c>
      <c r="K196" s="31">
        <v>170.75</v>
      </c>
      <c r="L196" s="31">
        <v>165.15</v>
      </c>
      <c r="M196" s="31">
        <v>625.73586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1250.45</v>
      </c>
      <c r="D197" s="36">
        <v>1255.1666666666667</v>
      </c>
      <c r="E197" s="36">
        <v>1238.3333333333335</v>
      </c>
      <c r="F197" s="36">
        <v>1226.2166666666667</v>
      </c>
      <c r="G197" s="36">
        <v>1209.3833333333334</v>
      </c>
      <c r="H197" s="36">
        <v>1267.2833333333335</v>
      </c>
      <c r="I197" s="36">
        <v>1284.116666666667</v>
      </c>
      <c r="J197" s="36">
        <v>1296.2333333333336</v>
      </c>
      <c r="K197" s="31">
        <v>1272</v>
      </c>
      <c r="L197" s="31">
        <v>1243.05</v>
      </c>
      <c r="M197" s="31">
        <v>23.224550000000001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772.3</v>
      </c>
      <c r="D198" s="36">
        <v>777.63333333333333</v>
      </c>
      <c r="E198" s="36">
        <v>765.31666666666661</v>
      </c>
      <c r="F198" s="36">
        <v>758.33333333333326</v>
      </c>
      <c r="G198" s="36">
        <v>746.01666666666654</v>
      </c>
      <c r="H198" s="36">
        <v>784.61666666666667</v>
      </c>
      <c r="I198" s="36">
        <v>796.93333333333351</v>
      </c>
      <c r="J198" s="36">
        <v>803.91666666666674</v>
      </c>
      <c r="K198" s="31">
        <v>789.95</v>
      </c>
      <c r="L198" s="31">
        <v>770.65</v>
      </c>
      <c r="M198" s="31">
        <v>6.2141099999999998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3533.9</v>
      </c>
      <c r="D199" s="36">
        <v>3541.6333333333332</v>
      </c>
      <c r="E199" s="36">
        <v>3484.2666666666664</v>
      </c>
      <c r="F199" s="36">
        <v>3434.6333333333332</v>
      </c>
      <c r="G199" s="36">
        <v>3377.2666666666664</v>
      </c>
      <c r="H199" s="36">
        <v>3591.2666666666664</v>
      </c>
      <c r="I199" s="36">
        <v>3648.6333333333332</v>
      </c>
      <c r="J199" s="36">
        <v>3698.2666666666664</v>
      </c>
      <c r="K199" s="31">
        <v>3599</v>
      </c>
      <c r="L199" s="31">
        <v>3492</v>
      </c>
      <c r="M199" s="31">
        <v>16.815919999999998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2734.7</v>
      </c>
      <c r="D200" s="36">
        <v>2729.95</v>
      </c>
      <c r="E200" s="36">
        <v>2677.0499999999997</v>
      </c>
      <c r="F200" s="36">
        <v>2619.4</v>
      </c>
      <c r="G200" s="36">
        <v>2566.5</v>
      </c>
      <c r="H200" s="36">
        <v>2787.5999999999995</v>
      </c>
      <c r="I200" s="36">
        <v>2840.4999999999991</v>
      </c>
      <c r="J200" s="36">
        <v>2898.1499999999992</v>
      </c>
      <c r="K200" s="31">
        <v>2782.85</v>
      </c>
      <c r="L200" s="31">
        <v>2672.3</v>
      </c>
      <c r="M200" s="31">
        <v>9.3989700000000003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1484.25</v>
      </c>
      <c r="D201" s="36">
        <v>1494.5333333333335</v>
      </c>
      <c r="E201" s="36">
        <v>1466.0666666666671</v>
      </c>
      <c r="F201" s="36">
        <v>1447.8833333333334</v>
      </c>
      <c r="G201" s="36">
        <v>1419.416666666667</v>
      </c>
      <c r="H201" s="36">
        <v>1512.7166666666672</v>
      </c>
      <c r="I201" s="36">
        <v>1541.1833333333338</v>
      </c>
      <c r="J201" s="36">
        <v>1559.3666666666672</v>
      </c>
      <c r="K201" s="31">
        <v>1523</v>
      </c>
      <c r="L201" s="31">
        <v>1476.35</v>
      </c>
      <c r="M201" s="31">
        <v>4.6220999999999997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4523.6499999999996</v>
      </c>
      <c r="D202" s="36">
        <v>4562.0666666666666</v>
      </c>
      <c r="E202" s="36">
        <v>4443.583333333333</v>
      </c>
      <c r="F202" s="36">
        <v>4363.5166666666664</v>
      </c>
      <c r="G202" s="36">
        <v>4245.0333333333328</v>
      </c>
      <c r="H202" s="36">
        <v>4642.1333333333332</v>
      </c>
      <c r="I202" s="36">
        <v>4760.6166666666668</v>
      </c>
      <c r="J202" s="36">
        <v>4840.6833333333334</v>
      </c>
      <c r="K202" s="31">
        <v>4680.55</v>
      </c>
      <c r="L202" s="31">
        <v>4482</v>
      </c>
      <c r="M202" s="31">
        <v>13.13008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3819.45</v>
      </c>
      <c r="D203" s="36">
        <v>3799.4166666666665</v>
      </c>
      <c r="E203" s="36">
        <v>3773.0333333333328</v>
      </c>
      <c r="F203" s="36">
        <v>3726.6166666666663</v>
      </c>
      <c r="G203" s="36">
        <v>3700.2333333333327</v>
      </c>
      <c r="H203" s="36">
        <v>3845.833333333333</v>
      </c>
      <c r="I203" s="36">
        <v>3872.2166666666672</v>
      </c>
      <c r="J203" s="36">
        <v>3918.6333333333332</v>
      </c>
      <c r="K203" s="31">
        <v>3825.8</v>
      </c>
      <c r="L203" s="31">
        <v>3753</v>
      </c>
      <c r="M203" s="31">
        <v>1.78775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493.6</v>
      </c>
      <c r="D204" s="36">
        <v>495.86666666666662</v>
      </c>
      <c r="E204" s="36">
        <v>487.78333333333325</v>
      </c>
      <c r="F204" s="36">
        <v>481.96666666666664</v>
      </c>
      <c r="G204" s="36">
        <v>473.88333333333327</v>
      </c>
      <c r="H204" s="36">
        <v>501.68333333333322</v>
      </c>
      <c r="I204" s="36">
        <v>509.76666666666659</v>
      </c>
      <c r="J204" s="36">
        <v>515.58333333333326</v>
      </c>
      <c r="K204" s="31">
        <v>503.95</v>
      </c>
      <c r="L204" s="31">
        <v>490.05</v>
      </c>
      <c r="M204" s="31">
        <v>21.968920000000001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9816.2999999999993</v>
      </c>
      <c r="D205" s="36">
        <v>9875.2166666666672</v>
      </c>
      <c r="E205" s="36">
        <v>9720.4333333333343</v>
      </c>
      <c r="F205" s="36">
        <v>9624.5666666666675</v>
      </c>
      <c r="G205" s="36">
        <v>9469.7833333333347</v>
      </c>
      <c r="H205" s="36">
        <v>9971.0833333333339</v>
      </c>
      <c r="I205" s="36">
        <v>10125.866666666667</v>
      </c>
      <c r="J205" s="36">
        <v>10221.733333333334</v>
      </c>
      <c r="K205" s="31">
        <v>10030</v>
      </c>
      <c r="L205" s="31">
        <v>9779.35</v>
      </c>
      <c r="M205" s="31">
        <v>5.1734799999999996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152.5</v>
      </c>
      <c r="D206" s="36">
        <v>152.65</v>
      </c>
      <c r="E206" s="36">
        <v>149.30000000000001</v>
      </c>
      <c r="F206" s="36">
        <v>146.1</v>
      </c>
      <c r="G206" s="36">
        <v>142.75</v>
      </c>
      <c r="H206" s="36">
        <v>155.85000000000002</v>
      </c>
      <c r="I206" s="36">
        <v>159.19999999999999</v>
      </c>
      <c r="J206" s="36">
        <v>162.40000000000003</v>
      </c>
      <c r="K206" s="31">
        <v>156</v>
      </c>
      <c r="L206" s="31">
        <v>149.44999999999999</v>
      </c>
      <c r="M206" s="31">
        <v>133.10525999999999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2039.1</v>
      </c>
      <c r="D207" s="36">
        <v>2033.9833333333333</v>
      </c>
      <c r="E207" s="36">
        <v>1997.4166666666665</v>
      </c>
      <c r="F207" s="36">
        <v>1955.7333333333331</v>
      </c>
      <c r="G207" s="36">
        <v>1919.1666666666663</v>
      </c>
      <c r="H207" s="36">
        <v>2075.666666666667</v>
      </c>
      <c r="I207" s="36">
        <v>2112.2333333333336</v>
      </c>
      <c r="J207" s="36">
        <v>2153.916666666667</v>
      </c>
      <c r="K207" s="31">
        <v>2070.5500000000002</v>
      </c>
      <c r="L207" s="31">
        <v>1992.3</v>
      </c>
      <c r="M207" s="31">
        <v>4.2864800000000001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1208.3</v>
      </c>
      <c r="D208" s="36">
        <v>1200.6333333333332</v>
      </c>
      <c r="E208" s="36">
        <v>1188.6666666666665</v>
      </c>
      <c r="F208" s="36">
        <v>1169.0333333333333</v>
      </c>
      <c r="G208" s="36">
        <v>1157.0666666666666</v>
      </c>
      <c r="H208" s="36">
        <v>1220.2666666666664</v>
      </c>
      <c r="I208" s="36">
        <v>1232.2333333333331</v>
      </c>
      <c r="J208" s="36">
        <v>1251.8666666666663</v>
      </c>
      <c r="K208" s="31">
        <v>1212.5999999999999</v>
      </c>
      <c r="L208" s="31">
        <v>1181</v>
      </c>
      <c r="M208" s="31">
        <v>9.0513600000000007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1506.7</v>
      </c>
      <c r="D209" s="36">
        <v>1512.3833333333332</v>
      </c>
      <c r="E209" s="36">
        <v>1497.3166666666664</v>
      </c>
      <c r="F209" s="36">
        <v>1487.9333333333332</v>
      </c>
      <c r="G209" s="36">
        <v>1472.8666666666663</v>
      </c>
      <c r="H209" s="36">
        <v>1521.7666666666664</v>
      </c>
      <c r="I209" s="36">
        <v>1536.833333333333</v>
      </c>
      <c r="J209" s="36">
        <v>1546.2166666666665</v>
      </c>
      <c r="K209" s="31">
        <v>1527.45</v>
      </c>
      <c r="L209" s="31">
        <v>1503</v>
      </c>
      <c r="M209" s="31">
        <v>17.66168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415.65</v>
      </c>
      <c r="D210" s="36">
        <v>413.34999999999997</v>
      </c>
      <c r="E210" s="36">
        <v>406.69999999999993</v>
      </c>
      <c r="F210" s="36">
        <v>397.74999999999994</v>
      </c>
      <c r="G210" s="36">
        <v>391.09999999999991</v>
      </c>
      <c r="H210" s="36">
        <v>422.29999999999995</v>
      </c>
      <c r="I210" s="36">
        <v>428.94999999999993</v>
      </c>
      <c r="J210" s="36">
        <v>437.9</v>
      </c>
      <c r="K210" s="31">
        <v>420</v>
      </c>
      <c r="L210" s="31">
        <v>404.4</v>
      </c>
      <c r="M210" s="31">
        <v>143.24148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13.2</v>
      </c>
      <c r="D211" s="36">
        <v>13.233333333333334</v>
      </c>
      <c r="E211" s="36">
        <v>12.966666666666669</v>
      </c>
      <c r="F211" s="36">
        <v>12.733333333333334</v>
      </c>
      <c r="G211" s="36">
        <v>12.466666666666669</v>
      </c>
      <c r="H211" s="36">
        <v>13.466666666666669</v>
      </c>
      <c r="I211" s="36">
        <v>13.733333333333334</v>
      </c>
      <c r="J211" s="36">
        <v>13.966666666666669</v>
      </c>
      <c r="K211" s="31">
        <v>13.5</v>
      </c>
      <c r="L211" s="31">
        <v>13</v>
      </c>
      <c r="M211" s="31">
        <v>8441.8417599999993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1491.5</v>
      </c>
      <c r="D212" s="36">
        <v>1490.8333333333333</v>
      </c>
      <c r="E212" s="36">
        <v>1480.6666666666665</v>
      </c>
      <c r="F212" s="36">
        <v>1469.8333333333333</v>
      </c>
      <c r="G212" s="36">
        <v>1459.6666666666665</v>
      </c>
      <c r="H212" s="36">
        <v>1501.6666666666665</v>
      </c>
      <c r="I212" s="36">
        <v>1511.833333333333</v>
      </c>
      <c r="J212" s="36">
        <v>1522.6666666666665</v>
      </c>
      <c r="K212" s="31">
        <v>1501</v>
      </c>
      <c r="L212" s="31">
        <v>1480</v>
      </c>
      <c r="M212" s="31">
        <v>16.887789999999999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457.35</v>
      </c>
      <c r="D213" s="36">
        <v>457.51666666666665</v>
      </c>
      <c r="E213" s="36">
        <v>453.0333333333333</v>
      </c>
      <c r="F213" s="36">
        <v>448.71666666666664</v>
      </c>
      <c r="G213" s="36">
        <v>444.23333333333329</v>
      </c>
      <c r="H213" s="36">
        <v>461.83333333333331</v>
      </c>
      <c r="I213" s="36">
        <v>466.31666666666666</v>
      </c>
      <c r="J213" s="36">
        <v>470.63333333333333</v>
      </c>
      <c r="K213" s="31">
        <v>462</v>
      </c>
      <c r="L213" s="31">
        <v>453.2</v>
      </c>
      <c r="M213" s="31">
        <v>48.653129999999997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24.95</v>
      </c>
      <c r="D214" s="36">
        <v>25.016666666666666</v>
      </c>
      <c r="E214" s="36">
        <v>24.18333333333333</v>
      </c>
      <c r="F214" s="36">
        <v>23.416666666666664</v>
      </c>
      <c r="G214" s="36">
        <v>22.583333333333329</v>
      </c>
      <c r="H214" s="36">
        <v>25.783333333333331</v>
      </c>
      <c r="I214" s="36">
        <v>26.616666666666667</v>
      </c>
      <c r="J214" s="36">
        <v>27.383333333333333</v>
      </c>
      <c r="K214" s="31">
        <v>25.85</v>
      </c>
      <c r="L214" s="31">
        <v>24.25</v>
      </c>
      <c r="M214" s="31">
        <v>9606.5253799999991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143.1</v>
      </c>
      <c r="D215" s="36">
        <v>143.21666666666667</v>
      </c>
      <c r="E215" s="36">
        <v>140.68333333333334</v>
      </c>
      <c r="F215" s="36">
        <v>138.26666666666668</v>
      </c>
      <c r="G215" s="36">
        <v>135.73333333333335</v>
      </c>
      <c r="H215" s="36">
        <v>145.63333333333333</v>
      </c>
      <c r="I215" s="36">
        <v>148.16666666666669</v>
      </c>
      <c r="J215" s="36">
        <v>150.58333333333331</v>
      </c>
      <c r="K215" s="31">
        <v>145.75</v>
      </c>
      <c r="L215" s="31">
        <v>140.80000000000001</v>
      </c>
      <c r="M215" s="31">
        <v>116.90357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197.25</v>
      </c>
      <c r="D216" s="36">
        <v>196.9</v>
      </c>
      <c r="E216" s="36">
        <v>193.45000000000002</v>
      </c>
      <c r="F216" s="36">
        <v>189.65</v>
      </c>
      <c r="G216" s="36">
        <v>186.20000000000002</v>
      </c>
      <c r="H216" s="36">
        <v>200.70000000000002</v>
      </c>
      <c r="I216" s="36">
        <v>204.15</v>
      </c>
      <c r="J216" s="36">
        <v>207.95000000000002</v>
      </c>
      <c r="K216" s="31">
        <v>200.35</v>
      </c>
      <c r="L216" s="31">
        <v>193.1</v>
      </c>
      <c r="M216" s="31">
        <v>378.82274000000001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997.4</v>
      </c>
      <c r="D217" s="36">
        <v>991.81666666666661</v>
      </c>
      <c r="E217" s="36">
        <v>983.88333333333321</v>
      </c>
      <c r="F217" s="36">
        <v>970.36666666666656</v>
      </c>
      <c r="G217" s="36">
        <v>962.43333333333317</v>
      </c>
      <c r="H217" s="36">
        <v>1005.3333333333333</v>
      </c>
      <c r="I217" s="36">
        <v>1013.2666666666667</v>
      </c>
      <c r="J217" s="36">
        <v>1026.7833333333333</v>
      </c>
      <c r="K217" s="31">
        <v>999.75</v>
      </c>
      <c r="L217" s="31">
        <v>978.3</v>
      </c>
      <c r="M217" s="31">
        <v>14.08142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298"/>
      <c r="B1" s="299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45418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292" t="s">
        <v>16</v>
      </c>
      <c r="B9" s="294" t="s">
        <v>18</v>
      </c>
      <c r="C9" s="297" t="s">
        <v>20</v>
      </c>
      <c r="D9" s="297" t="s">
        <v>21</v>
      </c>
      <c r="E9" s="289" t="s">
        <v>22</v>
      </c>
      <c r="F9" s="290"/>
      <c r="G9" s="291"/>
      <c r="H9" s="289" t="s">
        <v>23</v>
      </c>
      <c r="I9" s="290"/>
      <c r="J9" s="291"/>
      <c r="K9" s="26"/>
      <c r="L9" s="27"/>
      <c r="M9" s="48"/>
      <c r="N9" s="1"/>
      <c r="O9" s="1"/>
    </row>
    <row r="10" spans="1:15" ht="42.75" customHeight="1">
      <c r="A10" s="293"/>
      <c r="B10" s="296"/>
      <c r="C10" s="296"/>
      <c r="D10" s="29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791.95</v>
      </c>
      <c r="D11" s="36">
        <v>785.45000000000016</v>
      </c>
      <c r="E11" s="36">
        <v>774.5500000000003</v>
      </c>
      <c r="F11" s="36">
        <v>757.15000000000009</v>
      </c>
      <c r="G11" s="36">
        <v>746.25000000000023</v>
      </c>
      <c r="H11" s="36">
        <v>802.85000000000036</v>
      </c>
      <c r="I11" s="36">
        <v>813.75000000000023</v>
      </c>
      <c r="J11" s="36">
        <v>831.15000000000043</v>
      </c>
      <c r="K11" s="31">
        <v>796.35</v>
      </c>
      <c r="L11" s="31">
        <v>768.05</v>
      </c>
      <c r="M11" s="31">
        <v>7.3142399999999999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29696.799999999999</v>
      </c>
      <c r="D12" s="36">
        <v>29748.650000000005</v>
      </c>
      <c r="E12" s="36">
        <v>29299.30000000001</v>
      </c>
      <c r="F12" s="36">
        <v>28901.800000000007</v>
      </c>
      <c r="G12" s="36">
        <v>28452.450000000012</v>
      </c>
      <c r="H12" s="36">
        <v>30146.150000000009</v>
      </c>
      <c r="I12" s="36">
        <v>30595.500000000007</v>
      </c>
      <c r="J12" s="36">
        <v>30993.000000000007</v>
      </c>
      <c r="K12" s="31">
        <v>30198</v>
      </c>
      <c r="L12" s="31">
        <v>29351.15</v>
      </c>
      <c r="M12" s="31">
        <v>0.13550000000000001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6698.55</v>
      </c>
      <c r="D13" s="36">
        <v>6708.8833333333341</v>
      </c>
      <c r="E13" s="36">
        <v>6627.7666666666682</v>
      </c>
      <c r="F13" s="36">
        <v>6556.9833333333345</v>
      </c>
      <c r="G13" s="36">
        <v>6475.8666666666686</v>
      </c>
      <c r="H13" s="36">
        <v>6779.6666666666679</v>
      </c>
      <c r="I13" s="36">
        <v>6860.7833333333347</v>
      </c>
      <c r="J13" s="36">
        <v>6931.5666666666675</v>
      </c>
      <c r="K13" s="31">
        <v>6790</v>
      </c>
      <c r="L13" s="31">
        <v>6638.1</v>
      </c>
      <c r="M13" s="31">
        <v>3.37954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2531.4</v>
      </c>
      <c r="D14" s="36">
        <v>2532.8166666666666</v>
      </c>
      <c r="E14" s="36">
        <v>2501.6333333333332</v>
      </c>
      <c r="F14" s="36">
        <v>2471.8666666666668</v>
      </c>
      <c r="G14" s="36">
        <v>2440.6833333333334</v>
      </c>
      <c r="H14" s="36">
        <v>2562.583333333333</v>
      </c>
      <c r="I14" s="36">
        <v>2593.7666666666664</v>
      </c>
      <c r="J14" s="36">
        <v>2623.5333333333328</v>
      </c>
      <c r="K14" s="31">
        <v>2564</v>
      </c>
      <c r="L14" s="31">
        <v>2503.0500000000002</v>
      </c>
      <c r="M14" s="31">
        <v>5.2159599999999999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3708.5</v>
      </c>
      <c r="D15" s="36">
        <v>3729.5</v>
      </c>
      <c r="E15" s="36">
        <v>3679</v>
      </c>
      <c r="F15" s="36">
        <v>3649.5</v>
      </c>
      <c r="G15" s="36">
        <v>3599</v>
      </c>
      <c r="H15" s="36">
        <v>3759</v>
      </c>
      <c r="I15" s="36">
        <v>3809.5</v>
      </c>
      <c r="J15" s="36">
        <v>3839</v>
      </c>
      <c r="K15" s="31">
        <v>3780</v>
      </c>
      <c r="L15" s="31">
        <v>3700</v>
      </c>
      <c r="M15" s="31">
        <v>6.2276300000000004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1587.3</v>
      </c>
      <c r="D16" s="36">
        <v>1590.1666666666667</v>
      </c>
      <c r="E16" s="36">
        <v>1567.3333333333335</v>
      </c>
      <c r="F16" s="36">
        <v>1547.3666666666668</v>
      </c>
      <c r="G16" s="36">
        <v>1524.5333333333335</v>
      </c>
      <c r="H16" s="36">
        <v>1610.1333333333334</v>
      </c>
      <c r="I16" s="36">
        <v>1632.9666666666669</v>
      </c>
      <c r="J16" s="36">
        <v>1652.9333333333334</v>
      </c>
      <c r="K16" s="31">
        <v>1613</v>
      </c>
      <c r="L16" s="31">
        <v>1570.2</v>
      </c>
      <c r="M16" s="31">
        <v>3.61205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645</v>
      </c>
      <c r="D17" s="36">
        <v>646.68333333333328</v>
      </c>
      <c r="E17" s="36">
        <v>637.81666666666661</v>
      </c>
      <c r="F17" s="36">
        <v>630.63333333333333</v>
      </c>
      <c r="G17" s="36">
        <v>621.76666666666665</v>
      </c>
      <c r="H17" s="36">
        <v>653.86666666666656</v>
      </c>
      <c r="I17" s="36">
        <v>662.73333333333312</v>
      </c>
      <c r="J17" s="36">
        <v>669.91666666666652</v>
      </c>
      <c r="K17" s="31">
        <v>655.55</v>
      </c>
      <c r="L17" s="31">
        <v>639.5</v>
      </c>
      <c r="M17" s="31">
        <v>36.628459999999997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502.6</v>
      </c>
      <c r="D18" s="36">
        <v>500.7833333333333</v>
      </c>
      <c r="E18" s="36">
        <v>495.11666666666662</v>
      </c>
      <c r="F18" s="36">
        <v>487.63333333333333</v>
      </c>
      <c r="G18" s="36">
        <v>481.96666666666664</v>
      </c>
      <c r="H18" s="36">
        <v>508.26666666666659</v>
      </c>
      <c r="I18" s="36">
        <v>513.93333333333339</v>
      </c>
      <c r="J18" s="36">
        <v>521.41666666666652</v>
      </c>
      <c r="K18" s="31">
        <v>506.45</v>
      </c>
      <c r="L18" s="31">
        <v>493.3</v>
      </c>
      <c r="M18" s="31">
        <v>0.9778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739.5</v>
      </c>
      <c r="D19" s="36">
        <v>742.63333333333333</v>
      </c>
      <c r="E19" s="36">
        <v>730.26666666666665</v>
      </c>
      <c r="F19" s="36">
        <v>721.0333333333333</v>
      </c>
      <c r="G19" s="36">
        <v>708.66666666666663</v>
      </c>
      <c r="H19" s="36">
        <v>751.86666666666667</v>
      </c>
      <c r="I19" s="36">
        <v>764.23333333333323</v>
      </c>
      <c r="J19" s="36">
        <v>773.4666666666667</v>
      </c>
      <c r="K19" s="31">
        <v>755</v>
      </c>
      <c r="L19" s="31">
        <v>733.4</v>
      </c>
      <c r="M19" s="31">
        <v>8.6344700000000003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1586.05</v>
      </c>
      <c r="D20" s="36">
        <v>1585.6666666666667</v>
      </c>
      <c r="E20" s="36">
        <v>1566.3833333333334</v>
      </c>
      <c r="F20" s="36">
        <v>1546.7166666666667</v>
      </c>
      <c r="G20" s="36">
        <v>1527.4333333333334</v>
      </c>
      <c r="H20" s="36">
        <v>1605.3333333333335</v>
      </c>
      <c r="I20" s="36">
        <v>1624.6166666666668</v>
      </c>
      <c r="J20" s="36">
        <v>1644.2833333333335</v>
      </c>
      <c r="K20" s="31">
        <v>1604.95</v>
      </c>
      <c r="L20" s="31">
        <v>1566</v>
      </c>
      <c r="M20" s="31">
        <v>1.37496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26146.6</v>
      </c>
      <c r="D21" s="36">
        <v>26350.900000000005</v>
      </c>
      <c r="E21" s="36">
        <v>25851.850000000009</v>
      </c>
      <c r="F21" s="36">
        <v>25557.100000000006</v>
      </c>
      <c r="G21" s="36">
        <v>25058.05000000001</v>
      </c>
      <c r="H21" s="36">
        <v>26645.650000000009</v>
      </c>
      <c r="I21" s="36">
        <v>27144.700000000004</v>
      </c>
      <c r="J21" s="36">
        <v>27439.450000000008</v>
      </c>
      <c r="K21" s="31">
        <v>26849.95</v>
      </c>
      <c r="L21" s="31">
        <v>26056.15</v>
      </c>
      <c r="M21" s="31">
        <v>0.15129000000000001</v>
      </c>
      <c r="N21" s="1"/>
      <c r="O21" s="1"/>
    </row>
    <row r="22" spans="1:15" ht="12" customHeight="1">
      <c r="A22" s="33">
        <v>12</v>
      </c>
      <c r="B22" s="53" t="s">
        <v>864</v>
      </c>
      <c r="C22" s="31">
        <v>1061.55</v>
      </c>
      <c r="D22" s="36">
        <v>1058.0166666666667</v>
      </c>
      <c r="E22" s="36">
        <v>1047.5333333333333</v>
      </c>
      <c r="F22" s="36">
        <v>1033.5166666666667</v>
      </c>
      <c r="G22" s="36">
        <v>1023.0333333333333</v>
      </c>
      <c r="H22" s="36">
        <v>1072.0333333333333</v>
      </c>
      <c r="I22" s="36">
        <v>1082.5166666666664</v>
      </c>
      <c r="J22" s="36">
        <v>1096.5333333333333</v>
      </c>
      <c r="K22" s="31">
        <v>1068.5</v>
      </c>
      <c r="L22" s="31">
        <v>1044</v>
      </c>
      <c r="M22" s="31">
        <v>26.66817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2993.25</v>
      </c>
      <c r="D23" s="36">
        <v>3004.4500000000003</v>
      </c>
      <c r="E23" s="36">
        <v>2963.9000000000005</v>
      </c>
      <c r="F23" s="36">
        <v>2934.55</v>
      </c>
      <c r="G23" s="36">
        <v>2894.0000000000005</v>
      </c>
      <c r="H23" s="36">
        <v>3033.8000000000006</v>
      </c>
      <c r="I23" s="36">
        <v>3074.3500000000008</v>
      </c>
      <c r="J23" s="36">
        <v>3103.7000000000007</v>
      </c>
      <c r="K23" s="31">
        <v>3045</v>
      </c>
      <c r="L23" s="31">
        <v>2975.1</v>
      </c>
      <c r="M23" s="31">
        <v>14.721679999999999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1799.8</v>
      </c>
      <c r="D24" s="36">
        <v>1788.3500000000001</v>
      </c>
      <c r="E24" s="36">
        <v>1756.7000000000003</v>
      </c>
      <c r="F24" s="36">
        <v>1713.6000000000001</v>
      </c>
      <c r="G24" s="36">
        <v>1681.9500000000003</v>
      </c>
      <c r="H24" s="36">
        <v>1831.4500000000003</v>
      </c>
      <c r="I24" s="36">
        <v>1863.1000000000004</v>
      </c>
      <c r="J24" s="36">
        <v>1906.2000000000003</v>
      </c>
      <c r="K24" s="31">
        <v>1820</v>
      </c>
      <c r="L24" s="31">
        <v>1745.25</v>
      </c>
      <c r="M24" s="31">
        <v>9.06386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1320.3</v>
      </c>
      <c r="D25" s="36">
        <v>1328.25</v>
      </c>
      <c r="E25" s="36">
        <v>1302.5</v>
      </c>
      <c r="F25" s="36">
        <v>1284.7</v>
      </c>
      <c r="G25" s="36">
        <v>1258.95</v>
      </c>
      <c r="H25" s="36">
        <v>1346.05</v>
      </c>
      <c r="I25" s="36">
        <v>1371.8</v>
      </c>
      <c r="J25" s="36">
        <v>1389.6</v>
      </c>
      <c r="K25" s="31">
        <v>1354</v>
      </c>
      <c r="L25" s="31">
        <v>1310.45</v>
      </c>
      <c r="M25" s="31">
        <v>35.288220000000003</v>
      </c>
      <c r="N25" s="1"/>
      <c r="O25" s="1"/>
    </row>
    <row r="26" spans="1:15" ht="12.75" customHeight="1">
      <c r="A26" s="33">
        <v>16</v>
      </c>
      <c r="B26" s="53" t="s">
        <v>822</v>
      </c>
      <c r="C26" s="31">
        <v>604.70000000000005</v>
      </c>
      <c r="D26" s="36">
        <v>605.30000000000007</v>
      </c>
      <c r="E26" s="36">
        <v>595.55000000000018</v>
      </c>
      <c r="F26" s="36">
        <v>586.40000000000009</v>
      </c>
      <c r="G26" s="36">
        <v>576.6500000000002</v>
      </c>
      <c r="H26" s="36">
        <v>614.45000000000016</v>
      </c>
      <c r="I26" s="36">
        <v>624.19999999999993</v>
      </c>
      <c r="J26" s="36">
        <v>633.35000000000014</v>
      </c>
      <c r="K26" s="31">
        <v>615.04999999999995</v>
      </c>
      <c r="L26" s="31">
        <v>596.15</v>
      </c>
      <c r="M26" s="31">
        <v>31.255759999999999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930.4</v>
      </c>
      <c r="D27" s="36">
        <v>929.93333333333339</v>
      </c>
      <c r="E27" s="36">
        <v>922.96666666666681</v>
      </c>
      <c r="F27" s="36">
        <v>915.53333333333342</v>
      </c>
      <c r="G27" s="36">
        <v>908.56666666666683</v>
      </c>
      <c r="H27" s="36">
        <v>937.36666666666679</v>
      </c>
      <c r="I27" s="36">
        <v>944.33333333333348</v>
      </c>
      <c r="J27" s="36">
        <v>951.76666666666677</v>
      </c>
      <c r="K27" s="31">
        <v>936.9</v>
      </c>
      <c r="L27" s="31">
        <v>922.5</v>
      </c>
      <c r="M27" s="31">
        <v>24.734030000000001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344.25</v>
      </c>
      <c r="D28" s="36">
        <v>346.25</v>
      </c>
      <c r="E28" s="36">
        <v>340.6</v>
      </c>
      <c r="F28" s="36">
        <v>336.95000000000005</v>
      </c>
      <c r="G28" s="36">
        <v>331.30000000000007</v>
      </c>
      <c r="H28" s="36">
        <v>349.9</v>
      </c>
      <c r="I28" s="36">
        <v>355.54999999999995</v>
      </c>
      <c r="J28" s="36">
        <v>359.19999999999993</v>
      </c>
      <c r="K28" s="31">
        <v>351.9</v>
      </c>
      <c r="L28" s="31">
        <v>342.6</v>
      </c>
      <c r="M28" s="31">
        <v>13.92909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231.1</v>
      </c>
      <c r="D29" s="36">
        <v>231.20000000000002</v>
      </c>
      <c r="E29" s="36">
        <v>228.00000000000003</v>
      </c>
      <c r="F29" s="36">
        <v>224.9</v>
      </c>
      <c r="G29" s="36">
        <v>221.70000000000002</v>
      </c>
      <c r="H29" s="36">
        <v>234.30000000000004</v>
      </c>
      <c r="I29" s="36">
        <v>237.50000000000003</v>
      </c>
      <c r="J29" s="36">
        <v>240.60000000000005</v>
      </c>
      <c r="K29" s="31">
        <v>234.4</v>
      </c>
      <c r="L29" s="31">
        <v>228.1</v>
      </c>
      <c r="M29" s="31">
        <v>67.676860000000005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254.15</v>
      </c>
      <c r="D30" s="36">
        <v>256.4666666666667</v>
      </c>
      <c r="E30" s="36">
        <v>248.13333333333338</v>
      </c>
      <c r="F30" s="36">
        <v>242.11666666666667</v>
      </c>
      <c r="G30" s="36">
        <v>233.78333333333336</v>
      </c>
      <c r="H30" s="36">
        <v>262.48333333333341</v>
      </c>
      <c r="I30" s="36">
        <v>270.81666666666666</v>
      </c>
      <c r="J30" s="36">
        <v>276.83333333333343</v>
      </c>
      <c r="K30" s="31">
        <v>264.8</v>
      </c>
      <c r="L30" s="31">
        <v>250.45</v>
      </c>
      <c r="M30" s="31">
        <v>76.06223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627.6</v>
      </c>
      <c r="D31" s="36">
        <v>634.6</v>
      </c>
      <c r="E31" s="36">
        <v>611.20000000000005</v>
      </c>
      <c r="F31" s="36">
        <v>594.80000000000007</v>
      </c>
      <c r="G31" s="36">
        <v>571.40000000000009</v>
      </c>
      <c r="H31" s="36">
        <v>651</v>
      </c>
      <c r="I31" s="36">
        <v>674.39999999999986</v>
      </c>
      <c r="J31" s="36">
        <v>690.8</v>
      </c>
      <c r="K31" s="31">
        <v>658</v>
      </c>
      <c r="L31" s="31">
        <v>618.20000000000005</v>
      </c>
      <c r="M31" s="31">
        <v>9.7881999999999998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830.15</v>
      </c>
      <c r="D32" s="36">
        <v>830.35</v>
      </c>
      <c r="E32" s="36">
        <v>823.80000000000007</v>
      </c>
      <c r="F32" s="36">
        <v>817.45</v>
      </c>
      <c r="G32" s="36">
        <v>810.90000000000009</v>
      </c>
      <c r="H32" s="36">
        <v>836.7</v>
      </c>
      <c r="I32" s="36">
        <v>843.25</v>
      </c>
      <c r="J32" s="36">
        <v>849.6</v>
      </c>
      <c r="K32" s="31">
        <v>836.9</v>
      </c>
      <c r="L32" s="31">
        <v>824</v>
      </c>
      <c r="M32" s="31">
        <v>0.30037999999999998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1108.6500000000001</v>
      </c>
      <c r="D33" s="36">
        <v>1120.2166666666667</v>
      </c>
      <c r="E33" s="36">
        <v>1090.4333333333334</v>
      </c>
      <c r="F33" s="36">
        <v>1072.2166666666667</v>
      </c>
      <c r="G33" s="36">
        <v>1042.4333333333334</v>
      </c>
      <c r="H33" s="36">
        <v>1138.4333333333334</v>
      </c>
      <c r="I33" s="36">
        <v>1168.2166666666667</v>
      </c>
      <c r="J33" s="36">
        <v>1186.4333333333334</v>
      </c>
      <c r="K33" s="31">
        <v>1150</v>
      </c>
      <c r="L33" s="31">
        <v>1102</v>
      </c>
      <c r="M33" s="31">
        <v>2.0369799999999998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2383.85</v>
      </c>
      <c r="D34" s="36">
        <v>2427.9666666666667</v>
      </c>
      <c r="E34" s="36">
        <v>2315.9333333333334</v>
      </c>
      <c r="F34" s="36">
        <v>2248.0166666666669</v>
      </c>
      <c r="G34" s="36">
        <v>2135.9833333333336</v>
      </c>
      <c r="H34" s="36">
        <v>2495.8833333333332</v>
      </c>
      <c r="I34" s="36">
        <v>2607.916666666667</v>
      </c>
      <c r="J34" s="36">
        <v>2675.833333333333</v>
      </c>
      <c r="K34" s="31">
        <v>2540</v>
      </c>
      <c r="L34" s="31">
        <v>2360.0500000000002</v>
      </c>
      <c r="M34" s="31">
        <v>27.713200000000001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1024.3</v>
      </c>
      <c r="D35" s="36">
        <v>1022</v>
      </c>
      <c r="E35" s="36">
        <v>993.2</v>
      </c>
      <c r="F35" s="36">
        <v>962.1</v>
      </c>
      <c r="G35" s="36">
        <v>933.30000000000007</v>
      </c>
      <c r="H35" s="36">
        <v>1053.0999999999999</v>
      </c>
      <c r="I35" s="36">
        <v>1081.9000000000001</v>
      </c>
      <c r="J35" s="36">
        <v>1113</v>
      </c>
      <c r="K35" s="31">
        <v>1050.8</v>
      </c>
      <c r="L35" s="31">
        <v>990.9</v>
      </c>
      <c r="M35" s="31">
        <v>6.3091900000000001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4904</v>
      </c>
      <c r="D36" s="36">
        <v>4865.2</v>
      </c>
      <c r="E36" s="36">
        <v>4800.3999999999996</v>
      </c>
      <c r="F36" s="36">
        <v>4696.8</v>
      </c>
      <c r="G36" s="36">
        <v>4632</v>
      </c>
      <c r="H36" s="36">
        <v>4968.7999999999993</v>
      </c>
      <c r="I36" s="36">
        <v>5033.6000000000004</v>
      </c>
      <c r="J36" s="36">
        <v>5137.1999999999989</v>
      </c>
      <c r="K36" s="31">
        <v>4930</v>
      </c>
      <c r="L36" s="31">
        <v>4761.6000000000004</v>
      </c>
      <c r="M36" s="31">
        <v>0.91122000000000003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2046.4</v>
      </c>
      <c r="D37" s="36">
        <v>2057.4666666666667</v>
      </c>
      <c r="E37" s="36">
        <v>2016.9333333333334</v>
      </c>
      <c r="F37" s="36">
        <v>1987.4666666666667</v>
      </c>
      <c r="G37" s="36">
        <v>1946.9333333333334</v>
      </c>
      <c r="H37" s="36">
        <v>2086.9333333333334</v>
      </c>
      <c r="I37" s="36">
        <v>2127.4666666666672</v>
      </c>
      <c r="J37" s="36">
        <v>2156.9333333333334</v>
      </c>
      <c r="K37" s="31">
        <v>2098</v>
      </c>
      <c r="L37" s="31">
        <v>2028</v>
      </c>
      <c r="M37" s="31">
        <v>0.26501999999999998</v>
      </c>
      <c r="N37" s="1"/>
      <c r="O37" s="1"/>
    </row>
    <row r="38" spans="1:15" ht="12.75" customHeight="1">
      <c r="A38" s="33">
        <v>28</v>
      </c>
      <c r="B38" s="53" t="s">
        <v>769</v>
      </c>
      <c r="C38" s="31">
        <v>71.8</v>
      </c>
      <c r="D38" s="36">
        <v>71.8</v>
      </c>
      <c r="E38" s="36">
        <v>70.649999999999991</v>
      </c>
      <c r="F38" s="36">
        <v>69.5</v>
      </c>
      <c r="G38" s="36">
        <v>68.349999999999994</v>
      </c>
      <c r="H38" s="36">
        <v>72.949999999999989</v>
      </c>
      <c r="I38" s="36">
        <v>74.099999999999994</v>
      </c>
      <c r="J38" s="36">
        <v>75.249999999999986</v>
      </c>
      <c r="K38" s="31">
        <v>72.95</v>
      </c>
      <c r="L38" s="31">
        <v>70.650000000000006</v>
      </c>
      <c r="M38" s="31">
        <v>23.668469999999999</v>
      </c>
      <c r="N38" s="1"/>
      <c r="O38" s="1"/>
    </row>
    <row r="39" spans="1:15" ht="12.75" customHeight="1">
      <c r="A39" s="33">
        <v>29</v>
      </c>
      <c r="B39" s="53" t="s">
        <v>865</v>
      </c>
      <c r="C39" s="31">
        <v>27</v>
      </c>
      <c r="D39" s="36">
        <v>27.150000000000002</v>
      </c>
      <c r="E39" s="36">
        <v>26.650000000000006</v>
      </c>
      <c r="F39" s="36">
        <v>26.300000000000004</v>
      </c>
      <c r="G39" s="36">
        <v>25.800000000000008</v>
      </c>
      <c r="H39" s="36">
        <v>27.500000000000004</v>
      </c>
      <c r="I39" s="36">
        <v>27.999999999999996</v>
      </c>
      <c r="J39" s="36">
        <v>28.35</v>
      </c>
      <c r="K39" s="31">
        <v>27.65</v>
      </c>
      <c r="L39" s="31">
        <v>26.8</v>
      </c>
      <c r="M39" s="31">
        <v>37.119700000000002</v>
      </c>
      <c r="N39" s="1"/>
      <c r="O39" s="1"/>
    </row>
    <row r="40" spans="1:15" ht="12.75" customHeight="1">
      <c r="A40" s="33">
        <v>30</v>
      </c>
      <c r="B40" s="53" t="s">
        <v>849</v>
      </c>
      <c r="C40" s="31">
        <v>1128.0999999999999</v>
      </c>
      <c r="D40" s="36">
        <v>1124.2833333333333</v>
      </c>
      <c r="E40" s="36">
        <v>1113.8166666666666</v>
      </c>
      <c r="F40" s="36">
        <v>1099.5333333333333</v>
      </c>
      <c r="G40" s="36">
        <v>1089.0666666666666</v>
      </c>
      <c r="H40" s="36">
        <v>1138.5666666666666</v>
      </c>
      <c r="I40" s="36">
        <v>1149.0333333333333</v>
      </c>
      <c r="J40" s="36">
        <v>1163.3166666666666</v>
      </c>
      <c r="K40" s="31">
        <v>1134.75</v>
      </c>
      <c r="L40" s="31">
        <v>1110</v>
      </c>
      <c r="M40" s="31">
        <v>8.6336300000000001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3969</v>
      </c>
      <c r="D41" s="36">
        <v>3944.7000000000003</v>
      </c>
      <c r="E41" s="36">
        <v>3909.3500000000004</v>
      </c>
      <c r="F41" s="36">
        <v>3849.7000000000003</v>
      </c>
      <c r="G41" s="36">
        <v>3814.3500000000004</v>
      </c>
      <c r="H41" s="36">
        <v>4004.3500000000004</v>
      </c>
      <c r="I41" s="36">
        <v>4039.7</v>
      </c>
      <c r="J41" s="36">
        <v>4099.3500000000004</v>
      </c>
      <c r="K41" s="31">
        <v>3980.05</v>
      </c>
      <c r="L41" s="31">
        <v>3885.05</v>
      </c>
      <c r="M41" s="31">
        <v>2.0283600000000002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622.45000000000005</v>
      </c>
      <c r="D42" s="36">
        <v>624.4</v>
      </c>
      <c r="E42" s="36">
        <v>614.34999999999991</v>
      </c>
      <c r="F42" s="36">
        <v>606.24999999999989</v>
      </c>
      <c r="G42" s="36">
        <v>596.19999999999982</v>
      </c>
      <c r="H42" s="36">
        <v>632.5</v>
      </c>
      <c r="I42" s="36">
        <v>642.54999999999995</v>
      </c>
      <c r="J42" s="36">
        <v>650.65000000000009</v>
      </c>
      <c r="K42" s="31">
        <v>634.45000000000005</v>
      </c>
      <c r="L42" s="31">
        <v>616.29999999999995</v>
      </c>
      <c r="M42" s="31">
        <v>25.66478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2716.7</v>
      </c>
      <c r="D43" s="36">
        <v>2740.0666666666671</v>
      </c>
      <c r="E43" s="36">
        <v>2682.1833333333343</v>
      </c>
      <c r="F43" s="36">
        <v>2647.6666666666674</v>
      </c>
      <c r="G43" s="36">
        <v>2589.7833333333347</v>
      </c>
      <c r="H43" s="36">
        <v>2774.5833333333339</v>
      </c>
      <c r="I43" s="36">
        <v>2832.4666666666662</v>
      </c>
      <c r="J43" s="36">
        <v>2866.9833333333336</v>
      </c>
      <c r="K43" s="31">
        <v>2797.95</v>
      </c>
      <c r="L43" s="31">
        <v>2705.55</v>
      </c>
      <c r="M43" s="31">
        <v>2.4009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834.65</v>
      </c>
      <c r="D44" s="36">
        <v>836.9</v>
      </c>
      <c r="E44" s="36">
        <v>828.75</v>
      </c>
      <c r="F44" s="36">
        <v>822.85</v>
      </c>
      <c r="G44" s="36">
        <v>814.7</v>
      </c>
      <c r="H44" s="36">
        <v>842.8</v>
      </c>
      <c r="I44" s="36">
        <v>850.94999999999982</v>
      </c>
      <c r="J44" s="36">
        <v>856.84999999999991</v>
      </c>
      <c r="K44" s="31">
        <v>845.05</v>
      </c>
      <c r="L44" s="31">
        <v>831</v>
      </c>
      <c r="M44" s="31">
        <v>1.3143100000000001</v>
      </c>
      <c r="N44" s="1"/>
      <c r="O44" s="1"/>
    </row>
    <row r="45" spans="1:15" ht="12.75" customHeight="1">
      <c r="A45" s="33">
        <v>35</v>
      </c>
      <c r="B45" s="53" t="s">
        <v>824</v>
      </c>
      <c r="C45" s="31">
        <v>7966.75</v>
      </c>
      <c r="D45" s="36">
        <v>8013.9833333333336</v>
      </c>
      <c r="E45" s="36">
        <v>7863.9666666666672</v>
      </c>
      <c r="F45" s="36">
        <v>7761.1833333333334</v>
      </c>
      <c r="G45" s="36">
        <v>7611.166666666667</v>
      </c>
      <c r="H45" s="36">
        <v>8116.7666666666673</v>
      </c>
      <c r="I45" s="36">
        <v>8266.7833333333328</v>
      </c>
      <c r="J45" s="36">
        <v>8369.5666666666675</v>
      </c>
      <c r="K45" s="31">
        <v>8164</v>
      </c>
      <c r="L45" s="31">
        <v>7911.2</v>
      </c>
      <c r="M45" s="31">
        <v>1.42886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6009.6</v>
      </c>
      <c r="D46" s="36">
        <v>5999.1166666666659</v>
      </c>
      <c r="E46" s="36">
        <v>5970.5333333333319</v>
      </c>
      <c r="F46" s="36">
        <v>5931.4666666666662</v>
      </c>
      <c r="G46" s="36">
        <v>5902.8833333333323</v>
      </c>
      <c r="H46" s="36">
        <v>6038.1833333333316</v>
      </c>
      <c r="I46" s="36">
        <v>6066.7666666666655</v>
      </c>
      <c r="J46" s="36">
        <v>6105.8333333333312</v>
      </c>
      <c r="K46" s="31">
        <v>6027.7</v>
      </c>
      <c r="L46" s="31">
        <v>5960.05</v>
      </c>
      <c r="M46" s="31">
        <v>5.63849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502.55</v>
      </c>
      <c r="D47" s="36">
        <v>502.85000000000008</v>
      </c>
      <c r="E47" s="36">
        <v>494.80000000000018</v>
      </c>
      <c r="F47" s="36">
        <v>487.05000000000013</v>
      </c>
      <c r="G47" s="36">
        <v>479.00000000000023</v>
      </c>
      <c r="H47" s="36">
        <v>510.60000000000014</v>
      </c>
      <c r="I47" s="36">
        <v>518.65</v>
      </c>
      <c r="J47" s="36">
        <v>526.40000000000009</v>
      </c>
      <c r="K47" s="31">
        <v>510.9</v>
      </c>
      <c r="L47" s="31">
        <v>495.1</v>
      </c>
      <c r="M47" s="31">
        <v>29.477830000000001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328.7</v>
      </c>
      <c r="D48" s="36">
        <v>329.73333333333329</v>
      </c>
      <c r="E48" s="36">
        <v>322.56666666666661</v>
      </c>
      <c r="F48" s="36">
        <v>316.43333333333334</v>
      </c>
      <c r="G48" s="36">
        <v>309.26666666666665</v>
      </c>
      <c r="H48" s="36">
        <v>335.86666666666656</v>
      </c>
      <c r="I48" s="36">
        <v>343.03333333333319</v>
      </c>
      <c r="J48" s="36">
        <v>349.16666666666652</v>
      </c>
      <c r="K48" s="31">
        <v>336.9</v>
      </c>
      <c r="L48" s="31">
        <v>323.60000000000002</v>
      </c>
      <c r="M48" s="31">
        <v>4.4039799999999998</v>
      </c>
      <c r="N48" s="1"/>
      <c r="O48" s="1"/>
    </row>
    <row r="49" spans="1:15" ht="12.75" customHeight="1">
      <c r="A49" s="33">
        <v>39</v>
      </c>
      <c r="B49" s="53" t="s">
        <v>823</v>
      </c>
      <c r="C49" s="31">
        <v>657.7</v>
      </c>
      <c r="D49" s="36">
        <v>650.5333333333333</v>
      </c>
      <c r="E49" s="36">
        <v>637.16666666666663</v>
      </c>
      <c r="F49" s="36">
        <v>616.63333333333333</v>
      </c>
      <c r="G49" s="36">
        <v>603.26666666666665</v>
      </c>
      <c r="H49" s="36">
        <v>671.06666666666661</v>
      </c>
      <c r="I49" s="36">
        <v>684.43333333333339</v>
      </c>
      <c r="J49" s="36">
        <v>704.96666666666658</v>
      </c>
      <c r="K49" s="31">
        <v>663.9</v>
      </c>
      <c r="L49" s="31">
        <v>630</v>
      </c>
      <c r="M49" s="31">
        <v>5.4289899999999998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603</v>
      </c>
      <c r="D50" s="36">
        <v>603.73333333333323</v>
      </c>
      <c r="E50" s="36">
        <v>596.16666666666652</v>
      </c>
      <c r="F50" s="36">
        <v>589.33333333333326</v>
      </c>
      <c r="G50" s="36">
        <v>581.76666666666654</v>
      </c>
      <c r="H50" s="36">
        <v>610.56666666666649</v>
      </c>
      <c r="I50" s="36">
        <v>618.13333333333333</v>
      </c>
      <c r="J50" s="36">
        <v>624.96666666666647</v>
      </c>
      <c r="K50" s="31">
        <v>611.29999999999995</v>
      </c>
      <c r="L50" s="31">
        <v>596.9</v>
      </c>
      <c r="M50" s="31">
        <v>0.72701000000000005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202.3</v>
      </c>
      <c r="D51" s="36">
        <v>202.56666666666669</v>
      </c>
      <c r="E51" s="36">
        <v>200.03333333333339</v>
      </c>
      <c r="F51" s="36">
        <v>197.76666666666671</v>
      </c>
      <c r="G51" s="36">
        <v>195.23333333333341</v>
      </c>
      <c r="H51" s="36">
        <v>204.83333333333337</v>
      </c>
      <c r="I51" s="36">
        <v>207.36666666666667</v>
      </c>
      <c r="J51" s="36">
        <v>209.63333333333335</v>
      </c>
      <c r="K51" s="31">
        <v>205.1</v>
      </c>
      <c r="L51" s="31">
        <v>200.3</v>
      </c>
      <c r="M51" s="31">
        <v>261.07306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2929.75</v>
      </c>
      <c r="D52" s="36">
        <v>2945.3333333333335</v>
      </c>
      <c r="E52" s="36">
        <v>2893.666666666667</v>
      </c>
      <c r="F52" s="36">
        <v>2857.5833333333335</v>
      </c>
      <c r="G52" s="36">
        <v>2805.916666666667</v>
      </c>
      <c r="H52" s="36">
        <v>2981.416666666667</v>
      </c>
      <c r="I52" s="36">
        <v>3033.0833333333339</v>
      </c>
      <c r="J52" s="36">
        <v>3069.166666666667</v>
      </c>
      <c r="K52" s="31">
        <v>2997</v>
      </c>
      <c r="L52" s="31">
        <v>2909.25</v>
      </c>
      <c r="M52" s="31">
        <v>15.94445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347.25</v>
      </c>
      <c r="D53" s="36">
        <v>347.38333333333338</v>
      </c>
      <c r="E53" s="36">
        <v>342.76666666666677</v>
      </c>
      <c r="F53" s="36">
        <v>338.28333333333336</v>
      </c>
      <c r="G53" s="36">
        <v>333.66666666666674</v>
      </c>
      <c r="H53" s="36">
        <v>351.86666666666679</v>
      </c>
      <c r="I53" s="36">
        <v>356.48333333333346</v>
      </c>
      <c r="J53" s="36">
        <v>360.96666666666681</v>
      </c>
      <c r="K53" s="31">
        <v>352</v>
      </c>
      <c r="L53" s="31">
        <v>342.9</v>
      </c>
      <c r="M53" s="31">
        <v>19.566030000000001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2069.5</v>
      </c>
      <c r="D54" s="36">
        <v>2065.8333333333335</v>
      </c>
      <c r="E54" s="36">
        <v>2047.7666666666669</v>
      </c>
      <c r="F54" s="36">
        <v>2026.0333333333333</v>
      </c>
      <c r="G54" s="36">
        <v>2007.9666666666667</v>
      </c>
      <c r="H54" s="36">
        <v>2087.5666666666671</v>
      </c>
      <c r="I54" s="36">
        <v>2105.6333333333337</v>
      </c>
      <c r="J54" s="36">
        <v>2127.3666666666672</v>
      </c>
      <c r="K54" s="31">
        <v>2083.9</v>
      </c>
      <c r="L54" s="31">
        <v>2044.1</v>
      </c>
      <c r="M54" s="31">
        <v>2.98394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6142.1</v>
      </c>
      <c r="D55" s="36">
        <v>6153.45</v>
      </c>
      <c r="E55" s="36">
        <v>5993.65</v>
      </c>
      <c r="F55" s="36">
        <v>5845.2</v>
      </c>
      <c r="G55" s="36">
        <v>5685.4</v>
      </c>
      <c r="H55" s="36">
        <v>6301.9</v>
      </c>
      <c r="I55" s="36">
        <v>6461.7000000000007</v>
      </c>
      <c r="J55" s="36">
        <v>6610.15</v>
      </c>
      <c r="K55" s="31">
        <v>6313.25</v>
      </c>
      <c r="L55" s="31">
        <v>6005</v>
      </c>
      <c r="M55" s="31">
        <v>2.8583400000000001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1151.6500000000001</v>
      </c>
      <c r="D56" s="36">
        <v>1155.4166666666667</v>
      </c>
      <c r="E56" s="36">
        <v>1141.2333333333336</v>
      </c>
      <c r="F56" s="36">
        <v>1130.8166666666668</v>
      </c>
      <c r="G56" s="36">
        <v>1116.6333333333337</v>
      </c>
      <c r="H56" s="36">
        <v>1165.8333333333335</v>
      </c>
      <c r="I56" s="36">
        <v>1180.0166666666664</v>
      </c>
      <c r="J56" s="36">
        <v>1190.4333333333334</v>
      </c>
      <c r="K56" s="31">
        <v>1169.5999999999999</v>
      </c>
      <c r="L56" s="31">
        <v>1145</v>
      </c>
      <c r="M56" s="31">
        <v>8.0266999999999999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540.79999999999995</v>
      </c>
      <c r="D57" s="36">
        <v>548.88333333333333</v>
      </c>
      <c r="E57" s="36">
        <v>527.91666666666663</v>
      </c>
      <c r="F57" s="36">
        <v>515.0333333333333</v>
      </c>
      <c r="G57" s="36">
        <v>494.06666666666661</v>
      </c>
      <c r="H57" s="36">
        <v>561.76666666666665</v>
      </c>
      <c r="I57" s="36">
        <v>582.73333333333335</v>
      </c>
      <c r="J57" s="36">
        <v>595.61666666666667</v>
      </c>
      <c r="K57" s="31">
        <v>569.85</v>
      </c>
      <c r="L57" s="31">
        <v>536</v>
      </c>
      <c r="M57" s="31">
        <v>9.2065599999999996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4612.3500000000004</v>
      </c>
      <c r="D58" s="36">
        <v>4594.8</v>
      </c>
      <c r="E58" s="36">
        <v>4562.6000000000004</v>
      </c>
      <c r="F58" s="36">
        <v>4512.8500000000004</v>
      </c>
      <c r="G58" s="36">
        <v>4480.6500000000005</v>
      </c>
      <c r="H58" s="36">
        <v>4644.55</v>
      </c>
      <c r="I58" s="36">
        <v>4676.7499999999991</v>
      </c>
      <c r="J58" s="36">
        <v>4726.5</v>
      </c>
      <c r="K58" s="31">
        <v>4627</v>
      </c>
      <c r="L58" s="31">
        <v>4545.05</v>
      </c>
      <c r="M58" s="31">
        <v>4.3678499999999998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1141.5</v>
      </c>
      <c r="D59" s="36">
        <v>1146.2833333333333</v>
      </c>
      <c r="E59" s="36">
        <v>1129.3166666666666</v>
      </c>
      <c r="F59" s="36">
        <v>1117.1333333333332</v>
      </c>
      <c r="G59" s="36">
        <v>1100.1666666666665</v>
      </c>
      <c r="H59" s="36">
        <v>1158.4666666666667</v>
      </c>
      <c r="I59" s="36">
        <v>1175.4333333333334</v>
      </c>
      <c r="J59" s="36">
        <v>1187.6166666666668</v>
      </c>
      <c r="K59" s="31">
        <v>1163.25</v>
      </c>
      <c r="L59" s="31">
        <v>1134.0999999999999</v>
      </c>
      <c r="M59" s="31">
        <v>99.936319999999995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3552.35</v>
      </c>
      <c r="D60" s="36">
        <v>3574.4500000000003</v>
      </c>
      <c r="E60" s="36">
        <v>3465.9000000000005</v>
      </c>
      <c r="F60" s="36">
        <v>3379.4500000000003</v>
      </c>
      <c r="G60" s="36">
        <v>3270.9000000000005</v>
      </c>
      <c r="H60" s="36">
        <v>3660.9000000000005</v>
      </c>
      <c r="I60" s="36">
        <v>3769.4500000000007</v>
      </c>
      <c r="J60" s="36">
        <v>3855.9000000000005</v>
      </c>
      <c r="K60" s="31">
        <v>3683</v>
      </c>
      <c r="L60" s="31">
        <v>3488</v>
      </c>
      <c r="M60" s="31">
        <v>7.1592799999999999</v>
      </c>
      <c r="N60" s="1"/>
      <c r="O60" s="1"/>
    </row>
    <row r="61" spans="1:15" ht="12.75" customHeight="1">
      <c r="A61" s="33">
        <v>51</v>
      </c>
      <c r="B61" s="53" t="s">
        <v>826</v>
      </c>
      <c r="C61" s="31">
        <v>347.7</v>
      </c>
      <c r="D61" s="36">
        <v>348.88333333333338</v>
      </c>
      <c r="E61" s="36">
        <v>343.66666666666674</v>
      </c>
      <c r="F61" s="36">
        <v>339.63333333333338</v>
      </c>
      <c r="G61" s="36">
        <v>334.41666666666674</v>
      </c>
      <c r="H61" s="36">
        <v>352.91666666666674</v>
      </c>
      <c r="I61" s="36">
        <v>358.13333333333333</v>
      </c>
      <c r="J61" s="36">
        <v>362.16666666666674</v>
      </c>
      <c r="K61" s="31">
        <v>354.1</v>
      </c>
      <c r="L61" s="31">
        <v>344.85</v>
      </c>
      <c r="M61" s="31">
        <v>13.03229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2850.75</v>
      </c>
      <c r="D62" s="36">
        <v>2852.8333333333335</v>
      </c>
      <c r="E62" s="36">
        <v>2811.2666666666669</v>
      </c>
      <c r="F62" s="36">
        <v>2771.7833333333333</v>
      </c>
      <c r="G62" s="36">
        <v>2730.2166666666667</v>
      </c>
      <c r="H62" s="36">
        <v>2892.3166666666671</v>
      </c>
      <c r="I62" s="36">
        <v>2933.8833333333337</v>
      </c>
      <c r="J62" s="36">
        <v>2973.3666666666672</v>
      </c>
      <c r="K62" s="31">
        <v>2894.4</v>
      </c>
      <c r="L62" s="31">
        <v>2813.35</v>
      </c>
      <c r="M62" s="31">
        <v>9.4342900000000007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9105.6</v>
      </c>
      <c r="D63" s="36">
        <v>9142.85</v>
      </c>
      <c r="E63" s="36">
        <v>9027.1</v>
      </c>
      <c r="F63" s="36">
        <v>8948.6</v>
      </c>
      <c r="G63" s="36">
        <v>8832.85</v>
      </c>
      <c r="H63" s="36">
        <v>9221.35</v>
      </c>
      <c r="I63" s="36">
        <v>9337.1</v>
      </c>
      <c r="J63" s="36">
        <v>9415.6</v>
      </c>
      <c r="K63" s="31">
        <v>9258.6</v>
      </c>
      <c r="L63" s="31">
        <v>9064.35</v>
      </c>
      <c r="M63" s="31">
        <v>3.9604200000000001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6931.5</v>
      </c>
      <c r="D64" s="36">
        <v>7079.4833333333336</v>
      </c>
      <c r="E64" s="36">
        <v>6758.9666666666672</v>
      </c>
      <c r="F64" s="36">
        <v>6586.4333333333334</v>
      </c>
      <c r="G64" s="36">
        <v>6265.916666666667</v>
      </c>
      <c r="H64" s="36">
        <v>7252.0166666666673</v>
      </c>
      <c r="I64" s="36">
        <v>7572.5333333333338</v>
      </c>
      <c r="J64" s="36">
        <v>7745.0666666666675</v>
      </c>
      <c r="K64" s="31">
        <v>7400</v>
      </c>
      <c r="L64" s="31">
        <v>6906.95</v>
      </c>
      <c r="M64" s="31">
        <v>68.186009999999996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1627.3</v>
      </c>
      <c r="D65" s="36">
        <v>1656.7666666666667</v>
      </c>
      <c r="E65" s="36">
        <v>1588.5333333333333</v>
      </c>
      <c r="F65" s="36">
        <v>1549.7666666666667</v>
      </c>
      <c r="G65" s="36">
        <v>1481.5333333333333</v>
      </c>
      <c r="H65" s="36">
        <v>1695.5333333333333</v>
      </c>
      <c r="I65" s="36">
        <v>1763.7666666666664</v>
      </c>
      <c r="J65" s="36">
        <v>1802.5333333333333</v>
      </c>
      <c r="K65" s="31">
        <v>1725</v>
      </c>
      <c r="L65" s="31">
        <v>1618</v>
      </c>
      <c r="M65" s="31">
        <v>52.275289999999998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8238.4500000000007</v>
      </c>
      <c r="D66" s="36">
        <v>8231.1333333333332</v>
      </c>
      <c r="E66" s="36">
        <v>8137.3166666666657</v>
      </c>
      <c r="F66" s="36">
        <v>8036.1833333333325</v>
      </c>
      <c r="G66" s="36">
        <v>7942.366666666665</v>
      </c>
      <c r="H66" s="36">
        <v>8332.2666666666664</v>
      </c>
      <c r="I66" s="36">
        <v>8426.0833333333358</v>
      </c>
      <c r="J66" s="36">
        <v>8527.2166666666672</v>
      </c>
      <c r="K66" s="31">
        <v>8324.9500000000007</v>
      </c>
      <c r="L66" s="31">
        <v>8130</v>
      </c>
      <c r="M66" s="31">
        <v>0.46486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2153.4499999999998</v>
      </c>
      <c r="D67" s="36">
        <v>2166.2833333333333</v>
      </c>
      <c r="E67" s="36">
        <v>2127.5666666666666</v>
      </c>
      <c r="F67" s="36">
        <v>2101.6833333333334</v>
      </c>
      <c r="G67" s="36">
        <v>2062.9666666666667</v>
      </c>
      <c r="H67" s="36">
        <v>2192.1666666666665</v>
      </c>
      <c r="I67" s="36">
        <v>2230.8833333333328</v>
      </c>
      <c r="J67" s="36">
        <v>2256.7666666666664</v>
      </c>
      <c r="K67" s="31">
        <v>2205</v>
      </c>
      <c r="L67" s="31">
        <v>2140.4</v>
      </c>
      <c r="M67" s="31">
        <v>0.46822999999999998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2444.5500000000002</v>
      </c>
      <c r="D68" s="36">
        <v>2447.35</v>
      </c>
      <c r="E68" s="36">
        <v>2420.1999999999998</v>
      </c>
      <c r="F68" s="36">
        <v>2395.85</v>
      </c>
      <c r="G68" s="36">
        <v>2368.6999999999998</v>
      </c>
      <c r="H68" s="36">
        <v>2471.6999999999998</v>
      </c>
      <c r="I68" s="36">
        <v>2498.8500000000004</v>
      </c>
      <c r="J68" s="36">
        <v>2523.1999999999998</v>
      </c>
      <c r="K68" s="31">
        <v>2474.5</v>
      </c>
      <c r="L68" s="31">
        <v>2423</v>
      </c>
      <c r="M68" s="31">
        <v>3.2598400000000001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391.6</v>
      </c>
      <c r="D69" s="36">
        <v>393.56666666666666</v>
      </c>
      <c r="E69" s="36">
        <v>385.13333333333333</v>
      </c>
      <c r="F69" s="36">
        <v>378.66666666666669</v>
      </c>
      <c r="G69" s="36">
        <v>370.23333333333335</v>
      </c>
      <c r="H69" s="36">
        <v>400.0333333333333</v>
      </c>
      <c r="I69" s="36">
        <v>408.46666666666658</v>
      </c>
      <c r="J69" s="36">
        <v>414.93333333333328</v>
      </c>
      <c r="K69" s="31">
        <v>402</v>
      </c>
      <c r="L69" s="31">
        <v>387.1</v>
      </c>
      <c r="M69" s="31">
        <v>13.77181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187.6</v>
      </c>
      <c r="D70" s="36">
        <v>189.01666666666665</v>
      </c>
      <c r="E70" s="36">
        <v>185.48333333333329</v>
      </c>
      <c r="F70" s="36">
        <v>183.36666666666665</v>
      </c>
      <c r="G70" s="36">
        <v>179.83333333333329</v>
      </c>
      <c r="H70" s="36">
        <v>191.1333333333333</v>
      </c>
      <c r="I70" s="36">
        <v>194.66666666666666</v>
      </c>
      <c r="J70" s="36">
        <v>196.7833333333333</v>
      </c>
      <c r="K70" s="31">
        <v>192.55</v>
      </c>
      <c r="L70" s="31">
        <v>186.9</v>
      </c>
      <c r="M70" s="31">
        <v>92.377679999999998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275.75</v>
      </c>
      <c r="D71" s="36">
        <v>277.5</v>
      </c>
      <c r="E71" s="36">
        <v>272.5</v>
      </c>
      <c r="F71" s="36">
        <v>269.25</v>
      </c>
      <c r="G71" s="36">
        <v>264.25</v>
      </c>
      <c r="H71" s="36">
        <v>280.75</v>
      </c>
      <c r="I71" s="36">
        <v>285.75</v>
      </c>
      <c r="J71" s="36">
        <v>289</v>
      </c>
      <c r="K71" s="31">
        <v>282.5</v>
      </c>
      <c r="L71" s="31">
        <v>274.25</v>
      </c>
      <c r="M71" s="31">
        <v>195.68548000000001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149.80000000000001</v>
      </c>
      <c r="D72" s="36">
        <v>150.35</v>
      </c>
      <c r="E72" s="36">
        <v>147.69999999999999</v>
      </c>
      <c r="F72" s="36">
        <v>145.6</v>
      </c>
      <c r="G72" s="36">
        <v>142.94999999999999</v>
      </c>
      <c r="H72" s="36">
        <v>152.44999999999999</v>
      </c>
      <c r="I72" s="36">
        <v>155.10000000000002</v>
      </c>
      <c r="J72" s="36">
        <v>157.19999999999999</v>
      </c>
      <c r="K72" s="31">
        <v>153</v>
      </c>
      <c r="L72" s="31">
        <v>148.25</v>
      </c>
      <c r="M72" s="31">
        <v>94.118560000000002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68.400000000000006</v>
      </c>
      <c r="D73" s="36">
        <v>68.88333333333334</v>
      </c>
      <c r="E73" s="36">
        <v>67.416666666666686</v>
      </c>
      <c r="F73" s="36">
        <v>66.433333333333351</v>
      </c>
      <c r="G73" s="36">
        <v>64.966666666666697</v>
      </c>
      <c r="H73" s="36">
        <v>69.866666666666674</v>
      </c>
      <c r="I73" s="36">
        <v>71.333333333333343</v>
      </c>
      <c r="J73" s="36">
        <v>72.316666666666663</v>
      </c>
      <c r="K73" s="31">
        <v>70.349999999999994</v>
      </c>
      <c r="L73" s="31">
        <v>67.900000000000006</v>
      </c>
      <c r="M73" s="31">
        <v>299.62783999999999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1338.35</v>
      </c>
      <c r="D74" s="36">
        <v>1343.2666666666667</v>
      </c>
      <c r="E74" s="36">
        <v>1325.1333333333332</v>
      </c>
      <c r="F74" s="36">
        <v>1311.9166666666665</v>
      </c>
      <c r="G74" s="36">
        <v>1293.7833333333331</v>
      </c>
      <c r="H74" s="36">
        <v>1356.4833333333333</v>
      </c>
      <c r="I74" s="36">
        <v>1374.616666666667</v>
      </c>
      <c r="J74" s="36">
        <v>1387.8333333333335</v>
      </c>
      <c r="K74" s="31">
        <v>1361.4</v>
      </c>
      <c r="L74" s="31">
        <v>1330.05</v>
      </c>
      <c r="M74" s="31">
        <v>3.1291500000000001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5462.4</v>
      </c>
      <c r="D75" s="36">
        <v>5484.5166666666664</v>
      </c>
      <c r="E75" s="36">
        <v>5381.0333333333328</v>
      </c>
      <c r="F75" s="36">
        <v>5299.6666666666661</v>
      </c>
      <c r="G75" s="36">
        <v>5196.1833333333325</v>
      </c>
      <c r="H75" s="36">
        <v>5565.8833333333332</v>
      </c>
      <c r="I75" s="36">
        <v>5669.3666666666668</v>
      </c>
      <c r="J75" s="36">
        <v>5750.7333333333336</v>
      </c>
      <c r="K75" s="31">
        <v>5588</v>
      </c>
      <c r="L75" s="31">
        <v>5403.15</v>
      </c>
      <c r="M75" s="31">
        <v>0.16594999999999999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523.25</v>
      </c>
      <c r="D76" s="36">
        <v>521.2166666666667</v>
      </c>
      <c r="E76" s="36">
        <v>515.53333333333342</v>
      </c>
      <c r="F76" s="36">
        <v>507.81666666666672</v>
      </c>
      <c r="G76" s="36">
        <v>502.13333333333344</v>
      </c>
      <c r="H76" s="36">
        <v>528.93333333333339</v>
      </c>
      <c r="I76" s="36">
        <v>534.61666666666679</v>
      </c>
      <c r="J76" s="36">
        <v>542.33333333333337</v>
      </c>
      <c r="K76" s="31">
        <v>526.9</v>
      </c>
      <c r="L76" s="31">
        <v>513.5</v>
      </c>
      <c r="M76" s="31">
        <v>14.728429999999999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1959.6</v>
      </c>
      <c r="D77" s="36">
        <v>1963.5333333333335</v>
      </c>
      <c r="E77" s="36">
        <v>1938.0666666666671</v>
      </c>
      <c r="F77" s="36">
        <v>1916.5333333333335</v>
      </c>
      <c r="G77" s="36">
        <v>1891.0666666666671</v>
      </c>
      <c r="H77" s="36">
        <v>1985.0666666666671</v>
      </c>
      <c r="I77" s="36">
        <v>2010.5333333333338</v>
      </c>
      <c r="J77" s="36">
        <v>2032.0666666666671</v>
      </c>
      <c r="K77" s="31">
        <v>1989</v>
      </c>
      <c r="L77" s="31">
        <v>1942</v>
      </c>
      <c r="M77" s="31">
        <v>5.7753899999999998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234.1</v>
      </c>
      <c r="D78" s="36">
        <v>234.41666666666666</v>
      </c>
      <c r="E78" s="36">
        <v>230.83333333333331</v>
      </c>
      <c r="F78" s="36">
        <v>227.56666666666666</v>
      </c>
      <c r="G78" s="36">
        <v>223.98333333333332</v>
      </c>
      <c r="H78" s="36">
        <v>237.68333333333331</v>
      </c>
      <c r="I78" s="36">
        <v>241.26666666666662</v>
      </c>
      <c r="J78" s="36">
        <v>244.5333333333333</v>
      </c>
      <c r="K78" s="31">
        <v>238</v>
      </c>
      <c r="L78" s="31">
        <v>231.15</v>
      </c>
      <c r="M78" s="31">
        <v>157.82581999999999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1252.2</v>
      </c>
      <c r="D79" s="36">
        <v>1258.45</v>
      </c>
      <c r="E79" s="36">
        <v>1235.95</v>
      </c>
      <c r="F79" s="36">
        <v>1219.7</v>
      </c>
      <c r="G79" s="36">
        <v>1197.2</v>
      </c>
      <c r="H79" s="36">
        <v>1274.7</v>
      </c>
      <c r="I79" s="36">
        <v>1297.2</v>
      </c>
      <c r="J79" s="36">
        <v>1313.45</v>
      </c>
      <c r="K79" s="31">
        <v>1280.95</v>
      </c>
      <c r="L79" s="31">
        <v>1242.2</v>
      </c>
      <c r="M79" s="31">
        <v>6.83589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305</v>
      </c>
      <c r="D80" s="36">
        <v>305.8</v>
      </c>
      <c r="E80" s="36">
        <v>293.3</v>
      </c>
      <c r="F80" s="36">
        <v>281.60000000000002</v>
      </c>
      <c r="G80" s="36">
        <v>269.10000000000002</v>
      </c>
      <c r="H80" s="36">
        <v>317.5</v>
      </c>
      <c r="I80" s="36">
        <v>330</v>
      </c>
      <c r="J80" s="36">
        <v>341.7</v>
      </c>
      <c r="K80" s="31">
        <v>318.3</v>
      </c>
      <c r="L80" s="31">
        <v>294.10000000000002</v>
      </c>
      <c r="M80" s="31">
        <v>1307.5817099999999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629.85</v>
      </c>
      <c r="D81" s="36">
        <v>632.2166666666667</v>
      </c>
      <c r="E81" s="36">
        <v>622.73333333333335</v>
      </c>
      <c r="F81" s="36">
        <v>615.61666666666667</v>
      </c>
      <c r="G81" s="36">
        <v>606.13333333333333</v>
      </c>
      <c r="H81" s="36">
        <v>639.33333333333337</v>
      </c>
      <c r="I81" s="36">
        <v>648.81666666666672</v>
      </c>
      <c r="J81" s="36">
        <v>655.93333333333339</v>
      </c>
      <c r="K81" s="31">
        <v>641.70000000000005</v>
      </c>
      <c r="L81" s="31">
        <v>625.1</v>
      </c>
      <c r="M81" s="31">
        <v>44.98668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1277.4000000000001</v>
      </c>
      <c r="D82" s="36">
        <v>1282.0166666666667</v>
      </c>
      <c r="E82" s="36">
        <v>1253.5333333333333</v>
      </c>
      <c r="F82" s="36">
        <v>1229.6666666666667</v>
      </c>
      <c r="G82" s="36">
        <v>1201.1833333333334</v>
      </c>
      <c r="H82" s="36">
        <v>1305.8833333333332</v>
      </c>
      <c r="I82" s="36">
        <v>1334.3666666666663</v>
      </c>
      <c r="J82" s="36">
        <v>1358.2333333333331</v>
      </c>
      <c r="K82" s="31">
        <v>1310.5</v>
      </c>
      <c r="L82" s="31">
        <v>1258.1500000000001</v>
      </c>
      <c r="M82" s="31">
        <v>112.90875</v>
      </c>
      <c r="N82" s="1"/>
      <c r="O82" s="1"/>
    </row>
    <row r="83" spans="1:15" ht="12.75" customHeight="1">
      <c r="A83" s="33">
        <v>73</v>
      </c>
      <c r="B83" s="53" t="s">
        <v>825</v>
      </c>
      <c r="C83" s="31">
        <v>530.6</v>
      </c>
      <c r="D83" s="36">
        <v>531.0333333333333</v>
      </c>
      <c r="E83" s="36">
        <v>525.56666666666661</v>
      </c>
      <c r="F83" s="36">
        <v>520.5333333333333</v>
      </c>
      <c r="G83" s="36">
        <v>515.06666666666661</v>
      </c>
      <c r="H83" s="36">
        <v>536.06666666666661</v>
      </c>
      <c r="I83" s="36">
        <v>541.5333333333333</v>
      </c>
      <c r="J83" s="36">
        <v>546.56666666666661</v>
      </c>
      <c r="K83" s="31">
        <v>536.5</v>
      </c>
      <c r="L83" s="31">
        <v>526</v>
      </c>
      <c r="M83" s="31">
        <v>0.73263999999999996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305.2</v>
      </c>
      <c r="D84" s="36">
        <v>306.55</v>
      </c>
      <c r="E84" s="36">
        <v>298.10000000000002</v>
      </c>
      <c r="F84" s="36">
        <v>291</v>
      </c>
      <c r="G84" s="36">
        <v>282.55</v>
      </c>
      <c r="H84" s="36">
        <v>313.65000000000003</v>
      </c>
      <c r="I84" s="36">
        <v>322.09999999999997</v>
      </c>
      <c r="J84" s="36">
        <v>329.20000000000005</v>
      </c>
      <c r="K84" s="31">
        <v>315</v>
      </c>
      <c r="L84" s="31">
        <v>299.45</v>
      </c>
      <c r="M84" s="31">
        <v>95.540319999999994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1559.9</v>
      </c>
      <c r="D85" s="36">
        <v>1545.75</v>
      </c>
      <c r="E85" s="36">
        <v>1516.55</v>
      </c>
      <c r="F85" s="36">
        <v>1473.2</v>
      </c>
      <c r="G85" s="36">
        <v>1444</v>
      </c>
      <c r="H85" s="36">
        <v>1589.1</v>
      </c>
      <c r="I85" s="36">
        <v>1618.2999999999997</v>
      </c>
      <c r="J85" s="36">
        <v>1661.6499999999999</v>
      </c>
      <c r="K85" s="31">
        <v>1574.95</v>
      </c>
      <c r="L85" s="31">
        <v>1502.4</v>
      </c>
      <c r="M85" s="31">
        <v>5.50169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634.20000000000005</v>
      </c>
      <c r="D86" s="36">
        <v>636.63333333333333</v>
      </c>
      <c r="E86" s="36">
        <v>624.81666666666661</v>
      </c>
      <c r="F86" s="36">
        <v>615.43333333333328</v>
      </c>
      <c r="G86" s="36">
        <v>603.61666666666656</v>
      </c>
      <c r="H86" s="36">
        <v>646.01666666666665</v>
      </c>
      <c r="I86" s="36">
        <v>657.83333333333348</v>
      </c>
      <c r="J86" s="36">
        <v>667.2166666666667</v>
      </c>
      <c r="K86" s="31">
        <v>648.45000000000005</v>
      </c>
      <c r="L86" s="31">
        <v>627.25</v>
      </c>
      <c r="M86" s="31">
        <v>33.882840000000002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6821.5</v>
      </c>
      <c r="D87" s="36">
        <v>6655.2666666666664</v>
      </c>
      <c r="E87" s="36">
        <v>6411.0333333333328</v>
      </c>
      <c r="F87" s="36">
        <v>6000.5666666666666</v>
      </c>
      <c r="G87" s="36">
        <v>5756.333333333333</v>
      </c>
      <c r="H87" s="36">
        <v>7065.7333333333327</v>
      </c>
      <c r="I87" s="36">
        <v>7309.9666666666662</v>
      </c>
      <c r="J87" s="36">
        <v>7720.4333333333325</v>
      </c>
      <c r="K87" s="31">
        <v>6899.5</v>
      </c>
      <c r="L87" s="31">
        <v>6244.8</v>
      </c>
      <c r="M87" s="31">
        <v>3.6022400000000001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1447.9</v>
      </c>
      <c r="D88" s="36">
        <v>1454.5333333333335</v>
      </c>
      <c r="E88" s="36">
        <v>1415.0666666666671</v>
      </c>
      <c r="F88" s="36">
        <v>1382.2333333333336</v>
      </c>
      <c r="G88" s="36">
        <v>1342.7666666666671</v>
      </c>
      <c r="H88" s="36">
        <v>1487.366666666667</v>
      </c>
      <c r="I88" s="36">
        <v>1526.8333333333337</v>
      </c>
      <c r="J88" s="36">
        <v>1559.666666666667</v>
      </c>
      <c r="K88" s="31">
        <v>1494</v>
      </c>
      <c r="L88" s="31">
        <v>1421.7</v>
      </c>
      <c r="M88" s="31">
        <v>9.0707699999999996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1538.55</v>
      </c>
      <c r="D89" s="36">
        <v>1545.2333333333333</v>
      </c>
      <c r="E89" s="36">
        <v>1523.3166666666666</v>
      </c>
      <c r="F89" s="36">
        <v>1508.0833333333333</v>
      </c>
      <c r="G89" s="36">
        <v>1486.1666666666665</v>
      </c>
      <c r="H89" s="36">
        <v>1560.4666666666667</v>
      </c>
      <c r="I89" s="36">
        <v>1582.3833333333332</v>
      </c>
      <c r="J89" s="36">
        <v>1597.6166666666668</v>
      </c>
      <c r="K89" s="31">
        <v>1567.15</v>
      </c>
      <c r="L89" s="31">
        <v>1530</v>
      </c>
      <c r="M89" s="31">
        <v>0.46622000000000002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514.1</v>
      </c>
      <c r="D90" s="36">
        <v>516.5333333333333</v>
      </c>
      <c r="E90" s="36">
        <v>509.56666666666661</v>
      </c>
      <c r="F90" s="36">
        <v>505.0333333333333</v>
      </c>
      <c r="G90" s="36">
        <v>498.06666666666661</v>
      </c>
      <c r="H90" s="36">
        <v>521.06666666666661</v>
      </c>
      <c r="I90" s="36">
        <v>528.0333333333333</v>
      </c>
      <c r="J90" s="36">
        <v>532.56666666666661</v>
      </c>
      <c r="K90" s="31">
        <v>523.5</v>
      </c>
      <c r="L90" s="31">
        <v>512</v>
      </c>
      <c r="M90" s="31">
        <v>2.9475799999999999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30093.45</v>
      </c>
      <c r="D91" s="36">
        <v>30265.399999999998</v>
      </c>
      <c r="E91" s="36">
        <v>29760.849999999995</v>
      </c>
      <c r="F91" s="36">
        <v>29428.249999999996</v>
      </c>
      <c r="G91" s="36">
        <v>28923.699999999993</v>
      </c>
      <c r="H91" s="36">
        <v>30597.999999999996</v>
      </c>
      <c r="I91" s="36">
        <v>31102.55</v>
      </c>
      <c r="J91" s="36">
        <v>31435.149999999998</v>
      </c>
      <c r="K91" s="31">
        <v>30769.95</v>
      </c>
      <c r="L91" s="31">
        <v>29932.799999999999</v>
      </c>
      <c r="M91" s="31">
        <v>0.46475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1020.6</v>
      </c>
      <c r="D92" s="36">
        <v>1024.9666666666665</v>
      </c>
      <c r="E92" s="36">
        <v>1009.9333333333329</v>
      </c>
      <c r="F92" s="36">
        <v>999.26666666666642</v>
      </c>
      <c r="G92" s="36">
        <v>984.23333333333289</v>
      </c>
      <c r="H92" s="36">
        <v>1035.633333333333</v>
      </c>
      <c r="I92" s="36">
        <v>1050.6666666666663</v>
      </c>
      <c r="J92" s="36">
        <v>1061.333333333333</v>
      </c>
      <c r="K92" s="31">
        <v>1040</v>
      </c>
      <c r="L92" s="31">
        <v>1014.3</v>
      </c>
      <c r="M92" s="31">
        <v>4.4877900000000004</v>
      </c>
      <c r="N92" s="1"/>
      <c r="O92" s="1"/>
    </row>
    <row r="93" spans="1:15" ht="12.75" customHeight="1">
      <c r="A93" s="33">
        <v>83</v>
      </c>
      <c r="B93" s="53" t="s">
        <v>340</v>
      </c>
      <c r="C93" s="31" t="e">
        <v>#N/A</v>
      </c>
      <c r="D93" s="36" t="e">
        <v>#N/A</v>
      </c>
      <c r="E93" s="36" t="e">
        <v>#N/A</v>
      </c>
      <c r="F93" s="36" t="e">
        <v>#N/A</v>
      </c>
      <c r="G93" s="36" t="e">
        <v>#N/A</v>
      </c>
      <c r="H93" s="36" t="e">
        <v>#N/A</v>
      </c>
      <c r="I93" s="36" t="e">
        <v>#N/A</v>
      </c>
      <c r="J93" s="36" t="e">
        <v>#N/A</v>
      </c>
      <c r="K93" s="31" t="e">
        <v>#N/A</v>
      </c>
      <c r="L93" s="31" t="e">
        <v>#N/A</v>
      </c>
      <c r="M93" s="31" t="e">
        <v>#N/A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4744.6000000000004</v>
      </c>
      <c r="D94" s="36">
        <v>4744.5333333333338</v>
      </c>
      <c r="E94" s="36">
        <v>4707.9666666666672</v>
      </c>
      <c r="F94" s="36">
        <v>4671.333333333333</v>
      </c>
      <c r="G94" s="36">
        <v>4634.7666666666664</v>
      </c>
      <c r="H94" s="36">
        <v>4781.1666666666679</v>
      </c>
      <c r="I94" s="36">
        <v>4817.7333333333354</v>
      </c>
      <c r="J94" s="36">
        <v>4854.3666666666686</v>
      </c>
      <c r="K94" s="31">
        <v>4781.1000000000004</v>
      </c>
      <c r="L94" s="31">
        <v>4707.8999999999996</v>
      </c>
      <c r="M94" s="31">
        <v>2.62493</v>
      </c>
      <c r="N94" s="1"/>
      <c r="O94" s="1"/>
    </row>
    <row r="95" spans="1:15" ht="12.75" customHeight="1">
      <c r="A95" s="33">
        <v>85</v>
      </c>
      <c r="B95" s="53" t="s">
        <v>341</v>
      </c>
      <c r="C95" s="31">
        <v>1978.2</v>
      </c>
      <c r="D95" s="36">
        <v>1995.0666666666666</v>
      </c>
      <c r="E95" s="36">
        <v>1944.1333333333332</v>
      </c>
      <c r="F95" s="36">
        <v>1910.0666666666666</v>
      </c>
      <c r="G95" s="36">
        <v>1859.1333333333332</v>
      </c>
      <c r="H95" s="36">
        <v>2029.1333333333332</v>
      </c>
      <c r="I95" s="36">
        <v>2080.0666666666666</v>
      </c>
      <c r="J95" s="36">
        <v>2114.1333333333332</v>
      </c>
      <c r="K95" s="31">
        <v>2046</v>
      </c>
      <c r="L95" s="31">
        <v>1961</v>
      </c>
      <c r="M95" s="31">
        <v>0.56344000000000005</v>
      </c>
      <c r="N95" s="1"/>
      <c r="O95" s="1"/>
    </row>
    <row r="96" spans="1:15" ht="12.75" customHeight="1">
      <c r="A96" s="33">
        <v>86</v>
      </c>
      <c r="B96" s="53" t="s">
        <v>342</v>
      </c>
      <c r="C96" s="31">
        <v>587.85</v>
      </c>
      <c r="D96" s="36">
        <v>585.18333333333339</v>
      </c>
      <c r="E96" s="36">
        <v>574.66666666666674</v>
      </c>
      <c r="F96" s="36">
        <v>561.48333333333335</v>
      </c>
      <c r="G96" s="36">
        <v>550.9666666666667</v>
      </c>
      <c r="H96" s="36">
        <v>598.36666666666679</v>
      </c>
      <c r="I96" s="36">
        <v>608.88333333333344</v>
      </c>
      <c r="J96" s="36">
        <v>622.06666666666683</v>
      </c>
      <c r="K96" s="31">
        <v>595.70000000000005</v>
      </c>
      <c r="L96" s="31">
        <v>572</v>
      </c>
      <c r="M96" s="31">
        <v>1.3684000000000001</v>
      </c>
      <c r="N96" s="1"/>
      <c r="O96" s="1"/>
    </row>
    <row r="97" spans="1:15" ht="12.75" customHeight="1">
      <c r="A97" s="33">
        <v>87</v>
      </c>
      <c r="B97" s="53" t="s">
        <v>343</v>
      </c>
      <c r="C97" s="31">
        <v>152.85</v>
      </c>
      <c r="D97" s="36">
        <v>154.04999999999998</v>
      </c>
      <c r="E97" s="36">
        <v>150.44999999999996</v>
      </c>
      <c r="F97" s="36">
        <v>148.04999999999998</v>
      </c>
      <c r="G97" s="36">
        <v>144.44999999999996</v>
      </c>
      <c r="H97" s="36">
        <v>156.44999999999996</v>
      </c>
      <c r="I97" s="36">
        <v>160.04999999999998</v>
      </c>
      <c r="J97" s="36">
        <v>162.44999999999996</v>
      </c>
      <c r="K97" s="31">
        <v>157.65</v>
      </c>
      <c r="L97" s="31">
        <v>151.65</v>
      </c>
      <c r="M97" s="31">
        <v>112.05177</v>
      </c>
      <c r="N97" s="1"/>
      <c r="O97" s="1"/>
    </row>
    <row r="98" spans="1:15" ht="12.75" customHeight="1">
      <c r="A98" s="33">
        <v>88</v>
      </c>
      <c r="B98" s="53" t="s">
        <v>344</v>
      </c>
      <c r="C98" s="31">
        <v>548.20000000000005</v>
      </c>
      <c r="D98" s="36">
        <v>550.13333333333333</v>
      </c>
      <c r="E98" s="36">
        <v>544.11666666666667</v>
      </c>
      <c r="F98" s="36">
        <v>540.0333333333333</v>
      </c>
      <c r="G98" s="36">
        <v>534.01666666666665</v>
      </c>
      <c r="H98" s="36">
        <v>554.2166666666667</v>
      </c>
      <c r="I98" s="36">
        <v>560.23333333333335</v>
      </c>
      <c r="J98" s="36">
        <v>564.31666666666672</v>
      </c>
      <c r="K98" s="31">
        <v>556.15</v>
      </c>
      <c r="L98" s="31">
        <v>546.04999999999995</v>
      </c>
      <c r="M98" s="31">
        <v>9.9416700000000002</v>
      </c>
      <c r="N98" s="1"/>
      <c r="O98" s="1"/>
    </row>
    <row r="99" spans="1:15" ht="12.75" customHeight="1">
      <c r="A99" s="33">
        <v>89</v>
      </c>
      <c r="B99" s="53" t="s">
        <v>821</v>
      </c>
      <c r="C99" s="31">
        <v>490.35</v>
      </c>
      <c r="D99" s="36">
        <v>486.98333333333335</v>
      </c>
      <c r="E99" s="36">
        <v>481.36666666666667</v>
      </c>
      <c r="F99" s="36">
        <v>472.38333333333333</v>
      </c>
      <c r="G99" s="36">
        <v>466.76666666666665</v>
      </c>
      <c r="H99" s="36">
        <v>495.9666666666667</v>
      </c>
      <c r="I99" s="36">
        <v>501.58333333333337</v>
      </c>
      <c r="J99" s="36">
        <v>510.56666666666672</v>
      </c>
      <c r="K99" s="31">
        <v>492.6</v>
      </c>
      <c r="L99" s="31">
        <v>478</v>
      </c>
      <c r="M99" s="31">
        <v>5.9618000000000002</v>
      </c>
      <c r="N99" s="1"/>
      <c r="O99" s="1"/>
    </row>
    <row r="100" spans="1:15" ht="12.75" customHeight="1">
      <c r="A100" s="33">
        <v>90</v>
      </c>
      <c r="B100" s="53" t="s">
        <v>345</v>
      </c>
      <c r="C100" s="31">
        <v>4366.6000000000004</v>
      </c>
      <c r="D100" s="36">
        <v>4362.2166666666662</v>
      </c>
      <c r="E100" s="36">
        <v>4304.5333333333328</v>
      </c>
      <c r="F100" s="36">
        <v>4242.4666666666662</v>
      </c>
      <c r="G100" s="36">
        <v>4184.7833333333328</v>
      </c>
      <c r="H100" s="36">
        <v>4424.2833333333328</v>
      </c>
      <c r="I100" s="36">
        <v>4481.9666666666653</v>
      </c>
      <c r="J100" s="36">
        <v>4544.0333333333328</v>
      </c>
      <c r="K100" s="31">
        <v>4419.8999999999996</v>
      </c>
      <c r="L100" s="31">
        <v>4300.1499999999996</v>
      </c>
      <c r="M100" s="31">
        <v>0.30547000000000002</v>
      </c>
      <c r="N100" s="1"/>
      <c r="O100" s="1"/>
    </row>
    <row r="101" spans="1:15" ht="12.75" customHeight="1">
      <c r="A101" s="33">
        <v>91</v>
      </c>
      <c r="B101" s="53" t="s">
        <v>346</v>
      </c>
      <c r="C101" s="31">
        <v>365.45</v>
      </c>
      <c r="D101" s="36">
        <v>366.65000000000003</v>
      </c>
      <c r="E101" s="36">
        <v>359.80000000000007</v>
      </c>
      <c r="F101" s="36">
        <v>354.15000000000003</v>
      </c>
      <c r="G101" s="36">
        <v>347.30000000000007</v>
      </c>
      <c r="H101" s="36">
        <v>372.30000000000007</v>
      </c>
      <c r="I101" s="36">
        <v>379.15000000000009</v>
      </c>
      <c r="J101" s="36">
        <v>384.80000000000007</v>
      </c>
      <c r="K101" s="31">
        <v>373.5</v>
      </c>
      <c r="L101" s="31">
        <v>361</v>
      </c>
      <c r="M101" s="31">
        <v>2.4793500000000002</v>
      </c>
      <c r="N101" s="1"/>
      <c r="O101" s="1"/>
    </row>
    <row r="102" spans="1:15" ht="12.75" customHeight="1">
      <c r="A102" s="33">
        <v>92</v>
      </c>
      <c r="B102" s="53" t="s">
        <v>347</v>
      </c>
      <c r="C102" s="31">
        <v>248.15</v>
      </c>
      <c r="D102" s="36">
        <v>248.71666666666667</v>
      </c>
      <c r="E102" s="36">
        <v>244.68333333333334</v>
      </c>
      <c r="F102" s="36">
        <v>241.21666666666667</v>
      </c>
      <c r="G102" s="36">
        <v>237.18333333333334</v>
      </c>
      <c r="H102" s="36">
        <v>252.18333333333334</v>
      </c>
      <c r="I102" s="36">
        <v>256.2166666666667</v>
      </c>
      <c r="J102" s="36">
        <v>259.68333333333334</v>
      </c>
      <c r="K102" s="31">
        <v>252.75</v>
      </c>
      <c r="L102" s="31">
        <v>245.25</v>
      </c>
      <c r="M102" s="31">
        <v>4.2868599999999999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768.85</v>
      </c>
      <c r="D103" s="36">
        <v>772.2833333333333</v>
      </c>
      <c r="E103" s="36">
        <v>757.81666666666661</v>
      </c>
      <c r="F103" s="36">
        <v>746.7833333333333</v>
      </c>
      <c r="G103" s="36">
        <v>732.31666666666661</v>
      </c>
      <c r="H103" s="36">
        <v>783.31666666666661</v>
      </c>
      <c r="I103" s="36">
        <v>797.7833333333333</v>
      </c>
      <c r="J103" s="36">
        <v>808.81666666666661</v>
      </c>
      <c r="K103" s="31">
        <v>786.75</v>
      </c>
      <c r="L103" s="31">
        <v>761.25</v>
      </c>
      <c r="M103" s="31">
        <v>6.5937999999999999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625.65</v>
      </c>
      <c r="D104" s="36">
        <v>625.85</v>
      </c>
      <c r="E104" s="36">
        <v>618.80000000000007</v>
      </c>
      <c r="F104" s="36">
        <v>611.95000000000005</v>
      </c>
      <c r="G104" s="36">
        <v>604.90000000000009</v>
      </c>
      <c r="H104" s="36">
        <v>632.70000000000005</v>
      </c>
      <c r="I104" s="36">
        <v>639.75</v>
      </c>
      <c r="J104" s="36">
        <v>646.6</v>
      </c>
      <c r="K104" s="31">
        <v>632.9</v>
      </c>
      <c r="L104" s="31">
        <v>619</v>
      </c>
      <c r="M104" s="31">
        <v>39.769730000000003</v>
      </c>
      <c r="N104" s="1"/>
      <c r="O104" s="1"/>
    </row>
    <row r="105" spans="1:15" ht="12.75" customHeight="1">
      <c r="A105" s="33">
        <v>95</v>
      </c>
      <c r="B105" s="53" t="s">
        <v>348</v>
      </c>
      <c r="C105" s="31">
        <v>222.2</v>
      </c>
      <c r="D105" s="36">
        <v>222.44999999999996</v>
      </c>
      <c r="E105" s="36">
        <v>220.44999999999993</v>
      </c>
      <c r="F105" s="36">
        <v>218.69999999999996</v>
      </c>
      <c r="G105" s="36">
        <v>216.69999999999993</v>
      </c>
      <c r="H105" s="36">
        <v>224.19999999999993</v>
      </c>
      <c r="I105" s="36">
        <v>226.2</v>
      </c>
      <c r="J105" s="36">
        <v>227.94999999999993</v>
      </c>
      <c r="K105" s="31">
        <v>224.45</v>
      </c>
      <c r="L105" s="31">
        <v>220.7</v>
      </c>
      <c r="M105" s="31">
        <v>0.86675000000000002</v>
      </c>
      <c r="N105" s="1"/>
      <c r="O105" s="1"/>
    </row>
    <row r="106" spans="1:15" ht="12.75" customHeight="1">
      <c r="A106" s="33">
        <v>96</v>
      </c>
      <c r="B106" s="53" t="s">
        <v>349</v>
      </c>
      <c r="C106" s="31">
        <v>1441.45</v>
      </c>
      <c r="D106" s="36">
        <v>1460.1500000000003</v>
      </c>
      <c r="E106" s="36">
        <v>1406.4000000000005</v>
      </c>
      <c r="F106" s="36">
        <v>1371.3500000000001</v>
      </c>
      <c r="G106" s="36">
        <v>1317.6000000000004</v>
      </c>
      <c r="H106" s="36">
        <v>1495.2000000000007</v>
      </c>
      <c r="I106" s="36">
        <v>1548.9500000000003</v>
      </c>
      <c r="J106" s="36">
        <v>1584.0000000000009</v>
      </c>
      <c r="K106" s="31">
        <v>1513.9</v>
      </c>
      <c r="L106" s="31">
        <v>1425.1</v>
      </c>
      <c r="M106" s="31">
        <v>2.0210400000000002</v>
      </c>
      <c r="N106" s="1"/>
      <c r="O106" s="1"/>
    </row>
    <row r="107" spans="1:15" ht="12.75" customHeight="1">
      <c r="A107" s="33">
        <v>97</v>
      </c>
      <c r="B107" s="53" t="s">
        <v>350</v>
      </c>
      <c r="C107" s="31">
        <v>196.4</v>
      </c>
      <c r="D107" s="36">
        <v>198.35000000000002</v>
      </c>
      <c r="E107" s="36">
        <v>192.65000000000003</v>
      </c>
      <c r="F107" s="36">
        <v>188.9</v>
      </c>
      <c r="G107" s="36">
        <v>183.20000000000002</v>
      </c>
      <c r="H107" s="36">
        <v>202.10000000000005</v>
      </c>
      <c r="I107" s="36">
        <v>207.80000000000004</v>
      </c>
      <c r="J107" s="36">
        <v>211.55000000000007</v>
      </c>
      <c r="K107" s="31">
        <v>204.05</v>
      </c>
      <c r="L107" s="31">
        <v>194.6</v>
      </c>
      <c r="M107" s="31">
        <v>62.754480000000001</v>
      </c>
      <c r="N107" s="1"/>
      <c r="O107" s="1"/>
    </row>
    <row r="108" spans="1:15" ht="12.75" customHeight="1">
      <c r="A108" s="33">
        <v>98</v>
      </c>
      <c r="B108" s="53" t="s">
        <v>351</v>
      </c>
      <c r="C108" s="31">
        <v>2544.9499999999998</v>
      </c>
      <c r="D108" s="36">
        <v>2494.4166666666665</v>
      </c>
      <c r="E108" s="36">
        <v>2413.833333333333</v>
      </c>
      <c r="F108" s="36">
        <v>2282.7166666666667</v>
      </c>
      <c r="G108" s="36">
        <v>2202.1333333333332</v>
      </c>
      <c r="H108" s="36">
        <v>2625.5333333333328</v>
      </c>
      <c r="I108" s="36">
        <v>2706.1166666666659</v>
      </c>
      <c r="J108" s="36">
        <v>2837.2333333333327</v>
      </c>
      <c r="K108" s="31">
        <v>2575</v>
      </c>
      <c r="L108" s="31">
        <v>2363.3000000000002</v>
      </c>
      <c r="M108" s="31">
        <v>10.171239999999999</v>
      </c>
      <c r="N108" s="1"/>
      <c r="O108" s="1"/>
    </row>
    <row r="109" spans="1:15" ht="12.75" customHeight="1">
      <c r="A109" s="33">
        <v>99</v>
      </c>
      <c r="B109" s="53" t="s">
        <v>352</v>
      </c>
      <c r="C109" s="31">
        <v>65.150000000000006</v>
      </c>
      <c r="D109" s="36">
        <v>65.45</v>
      </c>
      <c r="E109" s="36">
        <v>64.2</v>
      </c>
      <c r="F109" s="36">
        <v>63.25</v>
      </c>
      <c r="G109" s="36">
        <v>62</v>
      </c>
      <c r="H109" s="36">
        <v>66.400000000000006</v>
      </c>
      <c r="I109" s="36">
        <v>67.650000000000006</v>
      </c>
      <c r="J109" s="36">
        <v>68.600000000000009</v>
      </c>
      <c r="K109" s="31">
        <v>66.7</v>
      </c>
      <c r="L109" s="31">
        <v>64.5</v>
      </c>
      <c r="M109" s="31">
        <v>130.41002</v>
      </c>
      <c r="N109" s="1"/>
      <c r="O109" s="1"/>
    </row>
    <row r="110" spans="1:15" ht="12.75" customHeight="1">
      <c r="A110" s="33">
        <v>100</v>
      </c>
      <c r="B110" s="53" t="s">
        <v>353</v>
      </c>
      <c r="C110" s="31">
        <v>2079.6</v>
      </c>
      <c r="D110" s="36">
        <v>2070.7666666666664</v>
      </c>
      <c r="E110" s="36">
        <v>2043.833333333333</v>
      </c>
      <c r="F110" s="36">
        <v>2008.0666666666666</v>
      </c>
      <c r="G110" s="36">
        <v>1981.1333333333332</v>
      </c>
      <c r="H110" s="36">
        <v>2106.5333333333328</v>
      </c>
      <c r="I110" s="36">
        <v>2133.4666666666662</v>
      </c>
      <c r="J110" s="36">
        <v>2169.2333333333327</v>
      </c>
      <c r="K110" s="31">
        <v>2097.6999999999998</v>
      </c>
      <c r="L110" s="31">
        <v>2035</v>
      </c>
      <c r="M110" s="31">
        <v>10.923109999999999</v>
      </c>
      <c r="N110" s="1"/>
      <c r="O110" s="1"/>
    </row>
    <row r="111" spans="1:15" ht="12.75" customHeight="1">
      <c r="A111" s="33">
        <v>101</v>
      </c>
      <c r="B111" s="53" t="s">
        <v>354</v>
      </c>
      <c r="C111" s="31">
        <v>652.15</v>
      </c>
      <c r="D111" s="36">
        <v>654.41666666666663</v>
      </c>
      <c r="E111" s="36">
        <v>645.83333333333326</v>
      </c>
      <c r="F111" s="36">
        <v>639.51666666666665</v>
      </c>
      <c r="G111" s="36">
        <v>630.93333333333328</v>
      </c>
      <c r="H111" s="36">
        <v>660.73333333333323</v>
      </c>
      <c r="I111" s="36">
        <v>669.31666666666649</v>
      </c>
      <c r="J111" s="36">
        <v>675.63333333333321</v>
      </c>
      <c r="K111" s="31">
        <v>663</v>
      </c>
      <c r="L111" s="31">
        <v>648.1</v>
      </c>
      <c r="M111" s="31">
        <v>1.889</v>
      </c>
      <c r="N111" s="1"/>
      <c r="O111" s="1"/>
    </row>
    <row r="112" spans="1:15" ht="12.75" customHeight="1">
      <c r="A112" s="33">
        <v>102</v>
      </c>
      <c r="B112" s="53" t="s">
        <v>355</v>
      </c>
      <c r="C112" s="31">
        <v>1964.25</v>
      </c>
      <c r="D112" s="36">
        <v>1973.0666666666666</v>
      </c>
      <c r="E112" s="36">
        <v>1912.1833333333332</v>
      </c>
      <c r="F112" s="36">
        <v>1860.1166666666666</v>
      </c>
      <c r="G112" s="36">
        <v>1799.2333333333331</v>
      </c>
      <c r="H112" s="36">
        <v>2025.1333333333332</v>
      </c>
      <c r="I112" s="36">
        <v>2086.0166666666664</v>
      </c>
      <c r="J112" s="36">
        <v>2138.083333333333</v>
      </c>
      <c r="K112" s="31">
        <v>2033.95</v>
      </c>
      <c r="L112" s="31">
        <v>1921</v>
      </c>
      <c r="M112" s="31">
        <v>3.48339</v>
      </c>
      <c r="N112" s="1"/>
      <c r="O112" s="1"/>
    </row>
    <row r="113" spans="1:15" ht="12.75" customHeight="1">
      <c r="A113" s="33">
        <v>103</v>
      </c>
      <c r="B113" s="53" t="s">
        <v>356</v>
      </c>
      <c r="C113" s="31">
        <v>6852.35</v>
      </c>
      <c r="D113" s="36">
        <v>6914.916666666667</v>
      </c>
      <c r="E113" s="36">
        <v>6737.4333333333343</v>
      </c>
      <c r="F113" s="36">
        <v>6622.5166666666673</v>
      </c>
      <c r="G113" s="36">
        <v>6445.0333333333347</v>
      </c>
      <c r="H113" s="36">
        <v>7029.8333333333339</v>
      </c>
      <c r="I113" s="36">
        <v>7207.3166666666657</v>
      </c>
      <c r="J113" s="36">
        <v>7322.2333333333336</v>
      </c>
      <c r="K113" s="31">
        <v>7092.4</v>
      </c>
      <c r="L113" s="31">
        <v>6800</v>
      </c>
      <c r="M113" s="31">
        <v>0.29935</v>
      </c>
      <c r="N113" s="1"/>
      <c r="O113" s="1"/>
    </row>
    <row r="114" spans="1:15" ht="12.75" customHeight="1">
      <c r="A114" s="33">
        <v>104</v>
      </c>
      <c r="B114" s="53" t="s">
        <v>357</v>
      </c>
      <c r="C114" s="31">
        <v>868.1</v>
      </c>
      <c r="D114" s="36">
        <v>873.01666666666677</v>
      </c>
      <c r="E114" s="36">
        <v>854.03333333333353</v>
      </c>
      <c r="F114" s="36">
        <v>839.96666666666681</v>
      </c>
      <c r="G114" s="36">
        <v>820.98333333333358</v>
      </c>
      <c r="H114" s="36">
        <v>887.08333333333348</v>
      </c>
      <c r="I114" s="36">
        <v>906.06666666666683</v>
      </c>
      <c r="J114" s="36">
        <v>920.13333333333344</v>
      </c>
      <c r="K114" s="31">
        <v>892</v>
      </c>
      <c r="L114" s="31">
        <v>858.95</v>
      </c>
      <c r="M114" s="31">
        <v>0.84204999999999997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405.7</v>
      </c>
      <c r="D115" s="36">
        <v>407.91666666666669</v>
      </c>
      <c r="E115" s="36">
        <v>398.13333333333338</v>
      </c>
      <c r="F115" s="36">
        <v>390.56666666666672</v>
      </c>
      <c r="G115" s="36">
        <v>380.78333333333342</v>
      </c>
      <c r="H115" s="36">
        <v>415.48333333333335</v>
      </c>
      <c r="I115" s="36">
        <v>425.26666666666665</v>
      </c>
      <c r="J115" s="36">
        <v>432.83333333333331</v>
      </c>
      <c r="K115" s="31">
        <v>417.7</v>
      </c>
      <c r="L115" s="31">
        <v>400.35</v>
      </c>
      <c r="M115" s="31">
        <v>28.09862</v>
      </c>
      <c r="N115" s="1"/>
      <c r="O115" s="1"/>
    </row>
    <row r="116" spans="1:15" ht="12.75" customHeight="1">
      <c r="A116" s="33">
        <v>106</v>
      </c>
      <c r="B116" s="53" t="s">
        <v>358</v>
      </c>
      <c r="C116" s="31">
        <v>479.4</v>
      </c>
      <c r="D116" s="36">
        <v>481.83333333333331</v>
      </c>
      <c r="E116" s="36">
        <v>473.76666666666665</v>
      </c>
      <c r="F116" s="36">
        <v>468.13333333333333</v>
      </c>
      <c r="G116" s="36">
        <v>460.06666666666666</v>
      </c>
      <c r="H116" s="36">
        <v>487.46666666666664</v>
      </c>
      <c r="I116" s="36">
        <v>495.53333333333336</v>
      </c>
      <c r="J116" s="36">
        <v>501.16666666666663</v>
      </c>
      <c r="K116" s="31">
        <v>489.9</v>
      </c>
      <c r="L116" s="31">
        <v>476.2</v>
      </c>
      <c r="M116" s="31">
        <v>1.5921400000000001</v>
      </c>
      <c r="N116" s="1"/>
      <c r="O116" s="1"/>
    </row>
    <row r="117" spans="1:15" ht="12.75" customHeight="1">
      <c r="A117" s="33">
        <v>107</v>
      </c>
      <c r="B117" s="53" t="s">
        <v>359</v>
      </c>
      <c r="C117" s="31">
        <v>1144.75</v>
      </c>
      <c r="D117" s="36">
        <v>1149.95</v>
      </c>
      <c r="E117" s="36">
        <v>1134.95</v>
      </c>
      <c r="F117" s="36">
        <v>1125.1500000000001</v>
      </c>
      <c r="G117" s="36">
        <v>1110.1500000000001</v>
      </c>
      <c r="H117" s="36">
        <v>1159.75</v>
      </c>
      <c r="I117" s="36">
        <v>1174.75</v>
      </c>
      <c r="J117" s="36">
        <v>1184.55</v>
      </c>
      <c r="K117" s="31">
        <v>1164.95</v>
      </c>
      <c r="L117" s="31">
        <v>1140.1500000000001</v>
      </c>
      <c r="M117" s="31">
        <v>2.2841900000000002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1309.7</v>
      </c>
      <c r="D118" s="36">
        <v>1321.1833333333334</v>
      </c>
      <c r="E118" s="36">
        <v>1289.7666666666669</v>
      </c>
      <c r="F118" s="36">
        <v>1269.8333333333335</v>
      </c>
      <c r="G118" s="36">
        <v>1238.416666666667</v>
      </c>
      <c r="H118" s="36">
        <v>1341.1166666666668</v>
      </c>
      <c r="I118" s="36">
        <v>1372.5333333333333</v>
      </c>
      <c r="J118" s="36">
        <v>1392.4666666666667</v>
      </c>
      <c r="K118" s="31">
        <v>1352.6</v>
      </c>
      <c r="L118" s="31">
        <v>1301.25</v>
      </c>
      <c r="M118" s="31">
        <v>34.786439999999999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1424.75</v>
      </c>
      <c r="D119" s="36">
        <v>1424.6499999999999</v>
      </c>
      <c r="E119" s="36">
        <v>1415.2999999999997</v>
      </c>
      <c r="F119" s="36">
        <v>1405.85</v>
      </c>
      <c r="G119" s="36">
        <v>1396.4999999999998</v>
      </c>
      <c r="H119" s="36">
        <v>1434.0999999999997</v>
      </c>
      <c r="I119" s="36">
        <v>1443.4499999999996</v>
      </c>
      <c r="J119" s="36">
        <v>1452.8999999999996</v>
      </c>
      <c r="K119" s="31">
        <v>1434</v>
      </c>
      <c r="L119" s="31">
        <v>1415.2</v>
      </c>
      <c r="M119" s="31">
        <v>8.0451300000000003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161.1</v>
      </c>
      <c r="D120" s="36">
        <v>161.23333333333335</v>
      </c>
      <c r="E120" s="36">
        <v>159.4666666666667</v>
      </c>
      <c r="F120" s="36">
        <v>157.83333333333334</v>
      </c>
      <c r="G120" s="36">
        <v>156.06666666666669</v>
      </c>
      <c r="H120" s="36">
        <v>162.8666666666667</v>
      </c>
      <c r="I120" s="36">
        <v>164.63333333333335</v>
      </c>
      <c r="J120" s="36">
        <v>166.26666666666671</v>
      </c>
      <c r="K120" s="31">
        <v>163</v>
      </c>
      <c r="L120" s="31">
        <v>159.6</v>
      </c>
      <c r="M120" s="31">
        <v>30.348240000000001</v>
      </c>
      <c r="N120" s="1"/>
      <c r="O120" s="1"/>
    </row>
    <row r="121" spans="1:15" ht="12.75" customHeight="1">
      <c r="A121" s="33">
        <v>111</v>
      </c>
      <c r="B121" s="53" t="s">
        <v>269</v>
      </c>
      <c r="C121" s="31">
        <v>1302.8</v>
      </c>
      <c r="D121" s="36">
        <v>1310.6000000000001</v>
      </c>
      <c r="E121" s="36">
        <v>1292.2000000000003</v>
      </c>
      <c r="F121" s="36">
        <v>1281.6000000000001</v>
      </c>
      <c r="G121" s="36">
        <v>1263.2000000000003</v>
      </c>
      <c r="H121" s="36">
        <v>1321.2000000000003</v>
      </c>
      <c r="I121" s="36">
        <v>1339.6000000000004</v>
      </c>
      <c r="J121" s="36">
        <v>1350.2000000000003</v>
      </c>
      <c r="K121" s="31">
        <v>1329</v>
      </c>
      <c r="L121" s="31">
        <v>1300</v>
      </c>
      <c r="M121" s="31">
        <v>0.65366000000000002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474.6</v>
      </c>
      <c r="D122" s="36">
        <v>466.60000000000008</v>
      </c>
      <c r="E122" s="36">
        <v>457.40000000000015</v>
      </c>
      <c r="F122" s="36">
        <v>440.20000000000005</v>
      </c>
      <c r="G122" s="36">
        <v>431.00000000000011</v>
      </c>
      <c r="H122" s="36">
        <v>483.80000000000018</v>
      </c>
      <c r="I122" s="36">
        <v>493.00000000000011</v>
      </c>
      <c r="J122" s="36">
        <v>510.20000000000022</v>
      </c>
      <c r="K122" s="31">
        <v>475.8</v>
      </c>
      <c r="L122" s="31">
        <v>449.4</v>
      </c>
      <c r="M122" s="31">
        <v>510.71947</v>
      </c>
      <c r="N122" s="1"/>
      <c r="O122" s="1"/>
    </row>
    <row r="123" spans="1:15" ht="12.75" customHeight="1">
      <c r="A123" s="33">
        <v>113</v>
      </c>
      <c r="B123" s="53" t="s">
        <v>360</v>
      </c>
      <c r="C123" s="31">
        <v>1321.9</v>
      </c>
      <c r="D123" s="36">
        <v>1328.9833333333333</v>
      </c>
      <c r="E123" s="36">
        <v>1296.2166666666667</v>
      </c>
      <c r="F123" s="36">
        <v>1270.5333333333333</v>
      </c>
      <c r="G123" s="36">
        <v>1237.7666666666667</v>
      </c>
      <c r="H123" s="36">
        <v>1354.6666666666667</v>
      </c>
      <c r="I123" s="36">
        <v>1387.4333333333336</v>
      </c>
      <c r="J123" s="36">
        <v>1413.1166666666668</v>
      </c>
      <c r="K123" s="31">
        <v>1361.75</v>
      </c>
      <c r="L123" s="31">
        <v>1303.3</v>
      </c>
      <c r="M123" s="31">
        <v>23.146619999999999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4482.55</v>
      </c>
      <c r="D124" s="36">
        <v>4554.5</v>
      </c>
      <c r="E124" s="36">
        <v>4388.1000000000004</v>
      </c>
      <c r="F124" s="36">
        <v>4293.6500000000005</v>
      </c>
      <c r="G124" s="36">
        <v>4127.2500000000009</v>
      </c>
      <c r="H124" s="36">
        <v>4648.95</v>
      </c>
      <c r="I124" s="36">
        <v>4815.3499999999995</v>
      </c>
      <c r="J124" s="36">
        <v>4909.7999999999993</v>
      </c>
      <c r="K124" s="31">
        <v>4720.8999999999996</v>
      </c>
      <c r="L124" s="31">
        <v>4460.05</v>
      </c>
      <c r="M124" s="31">
        <v>49.927280000000003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2799.15</v>
      </c>
      <c r="D125" s="36">
        <v>2805.3833333333332</v>
      </c>
      <c r="E125" s="36">
        <v>2772.7666666666664</v>
      </c>
      <c r="F125" s="36">
        <v>2746.3833333333332</v>
      </c>
      <c r="G125" s="36">
        <v>2713.7666666666664</v>
      </c>
      <c r="H125" s="36">
        <v>2831.7666666666664</v>
      </c>
      <c r="I125" s="36">
        <v>2864.3833333333332</v>
      </c>
      <c r="J125" s="36">
        <v>2890.7666666666664</v>
      </c>
      <c r="K125" s="31">
        <v>2838</v>
      </c>
      <c r="L125" s="31">
        <v>2779</v>
      </c>
      <c r="M125" s="31">
        <v>2.8292700000000002</v>
      </c>
      <c r="N125" s="1"/>
      <c r="O125" s="1"/>
    </row>
    <row r="126" spans="1:15" ht="12.75" customHeight="1">
      <c r="A126" s="33">
        <v>116</v>
      </c>
      <c r="B126" s="53" t="s">
        <v>361</v>
      </c>
      <c r="C126" s="31">
        <v>3298.65</v>
      </c>
      <c r="D126" s="36">
        <v>3305.8833333333332</v>
      </c>
      <c r="E126" s="36">
        <v>3277.7666666666664</v>
      </c>
      <c r="F126" s="36">
        <v>3256.8833333333332</v>
      </c>
      <c r="G126" s="36">
        <v>3228.7666666666664</v>
      </c>
      <c r="H126" s="36">
        <v>3326.7666666666664</v>
      </c>
      <c r="I126" s="36">
        <v>3354.8833333333332</v>
      </c>
      <c r="J126" s="36">
        <v>3375.7666666666664</v>
      </c>
      <c r="K126" s="31">
        <v>3334</v>
      </c>
      <c r="L126" s="31">
        <v>3285</v>
      </c>
      <c r="M126" s="31">
        <v>2.7140399999999998</v>
      </c>
      <c r="N126" s="1"/>
      <c r="O126" s="1"/>
    </row>
    <row r="127" spans="1:15" ht="12.75" customHeight="1">
      <c r="A127" s="33">
        <v>117</v>
      </c>
      <c r="B127" s="53" t="s">
        <v>866</v>
      </c>
      <c r="C127" s="31">
        <v>1617.75</v>
      </c>
      <c r="D127" s="36">
        <v>1628.8333333333333</v>
      </c>
      <c r="E127" s="36">
        <v>1598.8666666666666</v>
      </c>
      <c r="F127" s="36">
        <v>1579.9833333333333</v>
      </c>
      <c r="G127" s="36">
        <v>1550.0166666666667</v>
      </c>
      <c r="H127" s="36">
        <v>1647.7166666666665</v>
      </c>
      <c r="I127" s="36">
        <v>1677.6833333333332</v>
      </c>
      <c r="J127" s="36">
        <v>1696.5666666666664</v>
      </c>
      <c r="K127" s="31">
        <v>1658.8</v>
      </c>
      <c r="L127" s="31">
        <v>1609.95</v>
      </c>
      <c r="M127" s="31">
        <v>0.32866000000000001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1059.45</v>
      </c>
      <c r="D128" s="36">
        <v>1060.4166666666667</v>
      </c>
      <c r="E128" s="36">
        <v>1047.0833333333335</v>
      </c>
      <c r="F128" s="36">
        <v>1034.7166666666667</v>
      </c>
      <c r="G128" s="36">
        <v>1021.3833333333334</v>
      </c>
      <c r="H128" s="36">
        <v>1072.7833333333335</v>
      </c>
      <c r="I128" s="36">
        <v>1086.116666666667</v>
      </c>
      <c r="J128" s="36">
        <v>1098.4833333333336</v>
      </c>
      <c r="K128" s="31">
        <v>1073.75</v>
      </c>
      <c r="L128" s="31">
        <v>1048.05</v>
      </c>
      <c r="M128" s="31">
        <v>27.233329999999999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1208.0999999999999</v>
      </c>
      <c r="D129" s="36">
        <v>1206.3666666666666</v>
      </c>
      <c r="E129" s="36">
        <v>1197.7333333333331</v>
      </c>
      <c r="F129" s="36">
        <v>1187.3666666666666</v>
      </c>
      <c r="G129" s="36">
        <v>1178.7333333333331</v>
      </c>
      <c r="H129" s="36">
        <v>1216.7333333333331</v>
      </c>
      <c r="I129" s="36">
        <v>1225.3666666666668</v>
      </c>
      <c r="J129" s="36">
        <v>1235.7333333333331</v>
      </c>
      <c r="K129" s="31">
        <v>1215</v>
      </c>
      <c r="L129" s="31">
        <v>1196</v>
      </c>
      <c r="M129" s="31">
        <v>2.5053299999999998</v>
      </c>
      <c r="N129" s="1"/>
      <c r="O129" s="1"/>
    </row>
    <row r="130" spans="1:15" ht="12.75" customHeight="1">
      <c r="A130" s="33">
        <v>120</v>
      </c>
      <c r="B130" s="53" t="s">
        <v>827</v>
      </c>
      <c r="C130" s="31">
        <v>4389.25</v>
      </c>
      <c r="D130" s="36">
        <v>4398.0166666666664</v>
      </c>
      <c r="E130" s="36">
        <v>4326.0333333333328</v>
      </c>
      <c r="F130" s="36">
        <v>4262.8166666666666</v>
      </c>
      <c r="G130" s="36">
        <v>4190.833333333333</v>
      </c>
      <c r="H130" s="36">
        <v>4461.2333333333327</v>
      </c>
      <c r="I130" s="36">
        <v>4533.2166666666662</v>
      </c>
      <c r="J130" s="36">
        <v>4596.4333333333325</v>
      </c>
      <c r="K130" s="31">
        <v>4470</v>
      </c>
      <c r="L130" s="31">
        <v>4334.8</v>
      </c>
      <c r="M130" s="31">
        <v>0.43645</v>
      </c>
      <c r="N130" s="1"/>
      <c r="O130" s="1"/>
    </row>
    <row r="131" spans="1:15" ht="12.75" customHeight="1">
      <c r="A131" s="33">
        <v>121</v>
      </c>
      <c r="B131" s="53" t="s">
        <v>362</v>
      </c>
      <c r="C131" s="31">
        <v>1467</v>
      </c>
      <c r="D131" s="36">
        <v>1468.9666666666665</v>
      </c>
      <c r="E131" s="36">
        <v>1448.133333333333</v>
      </c>
      <c r="F131" s="36">
        <v>1429.2666666666664</v>
      </c>
      <c r="G131" s="36">
        <v>1408.4333333333329</v>
      </c>
      <c r="H131" s="36">
        <v>1487.833333333333</v>
      </c>
      <c r="I131" s="36">
        <v>1508.6666666666665</v>
      </c>
      <c r="J131" s="36">
        <v>1527.5333333333331</v>
      </c>
      <c r="K131" s="31">
        <v>1489.8</v>
      </c>
      <c r="L131" s="31">
        <v>1450.1</v>
      </c>
      <c r="M131" s="31">
        <v>0.68372999999999995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325.45</v>
      </c>
      <c r="D132" s="36">
        <v>325.61666666666667</v>
      </c>
      <c r="E132" s="36">
        <v>321.48333333333335</v>
      </c>
      <c r="F132" s="36">
        <v>317.51666666666665</v>
      </c>
      <c r="G132" s="36">
        <v>313.38333333333333</v>
      </c>
      <c r="H132" s="36">
        <v>329.58333333333337</v>
      </c>
      <c r="I132" s="36">
        <v>333.7166666666667</v>
      </c>
      <c r="J132" s="36">
        <v>337.68333333333339</v>
      </c>
      <c r="K132" s="31">
        <v>329.75</v>
      </c>
      <c r="L132" s="31">
        <v>321.64999999999998</v>
      </c>
      <c r="M132" s="31">
        <v>25.253299999999999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3406.85</v>
      </c>
      <c r="D133" s="36">
        <v>3365.4500000000003</v>
      </c>
      <c r="E133" s="36">
        <v>3252.5000000000005</v>
      </c>
      <c r="F133" s="36">
        <v>3098.15</v>
      </c>
      <c r="G133" s="36">
        <v>2985.2000000000003</v>
      </c>
      <c r="H133" s="36">
        <v>3519.8000000000006</v>
      </c>
      <c r="I133" s="36">
        <v>3632.7500000000005</v>
      </c>
      <c r="J133" s="36">
        <v>3787.1000000000008</v>
      </c>
      <c r="K133" s="31">
        <v>3478.4</v>
      </c>
      <c r="L133" s="31">
        <v>3211.1</v>
      </c>
      <c r="M133" s="31">
        <v>15.852600000000001</v>
      </c>
      <c r="N133" s="1"/>
      <c r="O133" s="1"/>
    </row>
    <row r="134" spans="1:15" ht="12.75" customHeight="1">
      <c r="A134" s="33">
        <v>124</v>
      </c>
      <c r="B134" s="53" t="s">
        <v>363</v>
      </c>
      <c r="C134" s="31">
        <v>1798.35</v>
      </c>
      <c r="D134" s="36">
        <v>1800.1166666666668</v>
      </c>
      <c r="E134" s="36">
        <v>1778.2333333333336</v>
      </c>
      <c r="F134" s="36">
        <v>1758.1166666666668</v>
      </c>
      <c r="G134" s="36">
        <v>1736.2333333333336</v>
      </c>
      <c r="H134" s="36">
        <v>1820.2333333333336</v>
      </c>
      <c r="I134" s="36">
        <v>1842.1166666666668</v>
      </c>
      <c r="J134" s="36">
        <v>1862.2333333333336</v>
      </c>
      <c r="K134" s="31">
        <v>1822</v>
      </c>
      <c r="L134" s="31">
        <v>1780</v>
      </c>
      <c r="M134" s="31">
        <v>4.8375399999999997</v>
      </c>
      <c r="N134" s="1"/>
      <c r="O134" s="1"/>
    </row>
    <row r="135" spans="1:15" ht="12.75" customHeight="1">
      <c r="A135" s="33">
        <v>125</v>
      </c>
      <c r="B135" s="53" t="s">
        <v>364</v>
      </c>
      <c r="C135" s="31">
        <v>966.4</v>
      </c>
      <c r="D135" s="36">
        <v>962.81666666666661</v>
      </c>
      <c r="E135" s="36">
        <v>950.63333333333321</v>
      </c>
      <c r="F135" s="36">
        <v>934.86666666666656</v>
      </c>
      <c r="G135" s="36">
        <v>922.68333333333317</v>
      </c>
      <c r="H135" s="36">
        <v>978.58333333333326</v>
      </c>
      <c r="I135" s="36">
        <v>990.76666666666665</v>
      </c>
      <c r="J135" s="36">
        <v>1006.5333333333333</v>
      </c>
      <c r="K135" s="31">
        <v>975</v>
      </c>
      <c r="L135" s="31">
        <v>947.05</v>
      </c>
      <c r="M135" s="31">
        <v>0.46540999999999999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878.2</v>
      </c>
      <c r="D136" s="36">
        <v>881.63333333333321</v>
      </c>
      <c r="E136" s="36">
        <v>859.36666666666645</v>
      </c>
      <c r="F136" s="36">
        <v>840.53333333333319</v>
      </c>
      <c r="G136" s="36">
        <v>818.26666666666642</v>
      </c>
      <c r="H136" s="36">
        <v>900.46666666666647</v>
      </c>
      <c r="I136" s="36">
        <v>922.73333333333335</v>
      </c>
      <c r="J136" s="36">
        <v>941.56666666666649</v>
      </c>
      <c r="K136" s="31">
        <v>903.9</v>
      </c>
      <c r="L136" s="31">
        <v>862.8</v>
      </c>
      <c r="M136" s="31">
        <v>52.711599999999997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531.75</v>
      </c>
      <c r="D137" s="36">
        <v>531.25</v>
      </c>
      <c r="E137" s="36">
        <v>524.5</v>
      </c>
      <c r="F137" s="36">
        <v>517.25</v>
      </c>
      <c r="G137" s="36">
        <v>510.5</v>
      </c>
      <c r="H137" s="36">
        <v>538.5</v>
      </c>
      <c r="I137" s="36">
        <v>545.25</v>
      </c>
      <c r="J137" s="36">
        <v>552.5</v>
      </c>
      <c r="K137" s="31">
        <v>538</v>
      </c>
      <c r="L137" s="31">
        <v>524</v>
      </c>
      <c r="M137" s="31">
        <v>70.083699999999993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1796.1</v>
      </c>
      <c r="D138" s="36">
        <v>1796.3833333333332</v>
      </c>
      <c r="E138" s="36">
        <v>1781.2666666666664</v>
      </c>
      <c r="F138" s="36">
        <v>1766.4333333333332</v>
      </c>
      <c r="G138" s="36">
        <v>1751.3166666666664</v>
      </c>
      <c r="H138" s="36">
        <v>1811.2166666666665</v>
      </c>
      <c r="I138" s="36">
        <v>1826.3333333333333</v>
      </c>
      <c r="J138" s="36">
        <v>1841.1666666666665</v>
      </c>
      <c r="K138" s="31">
        <v>1811.5</v>
      </c>
      <c r="L138" s="31">
        <v>1781.55</v>
      </c>
      <c r="M138" s="31">
        <v>2.7643399999999998</v>
      </c>
      <c r="N138" s="1"/>
      <c r="O138" s="1"/>
    </row>
    <row r="139" spans="1:15" ht="12.75" customHeight="1">
      <c r="A139" s="33">
        <v>129</v>
      </c>
      <c r="B139" s="53" t="s">
        <v>828</v>
      </c>
      <c r="C139" s="31">
        <v>2892.9</v>
      </c>
      <c r="D139" s="36">
        <v>2911.5333333333328</v>
      </c>
      <c r="E139" s="36">
        <v>2844.3166666666657</v>
      </c>
      <c r="F139" s="36">
        <v>2795.7333333333327</v>
      </c>
      <c r="G139" s="36">
        <v>2728.5166666666655</v>
      </c>
      <c r="H139" s="36">
        <v>2960.1166666666659</v>
      </c>
      <c r="I139" s="36">
        <v>3027.333333333333</v>
      </c>
      <c r="J139" s="36">
        <v>3075.9166666666661</v>
      </c>
      <c r="K139" s="31">
        <v>2978.75</v>
      </c>
      <c r="L139" s="31">
        <v>2862.95</v>
      </c>
      <c r="M139" s="31">
        <v>2.2166100000000002</v>
      </c>
      <c r="N139" s="1"/>
      <c r="O139" s="1"/>
    </row>
    <row r="140" spans="1:15" ht="12.75" customHeight="1">
      <c r="A140" s="33">
        <v>130</v>
      </c>
      <c r="B140" s="53" t="s">
        <v>365</v>
      </c>
      <c r="C140" s="31">
        <v>584.85</v>
      </c>
      <c r="D140" s="36">
        <v>591.20000000000005</v>
      </c>
      <c r="E140" s="36">
        <v>574.95000000000005</v>
      </c>
      <c r="F140" s="36">
        <v>565.04999999999995</v>
      </c>
      <c r="G140" s="36">
        <v>548.79999999999995</v>
      </c>
      <c r="H140" s="36">
        <v>601.10000000000014</v>
      </c>
      <c r="I140" s="36">
        <v>617.35000000000014</v>
      </c>
      <c r="J140" s="36">
        <v>627.25000000000023</v>
      </c>
      <c r="K140" s="31">
        <v>607.45000000000005</v>
      </c>
      <c r="L140" s="31">
        <v>581.29999999999995</v>
      </c>
      <c r="M140" s="31">
        <v>7.84396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2448.65</v>
      </c>
      <c r="D141" s="36">
        <v>2454.15</v>
      </c>
      <c r="E141" s="36">
        <v>2408.3000000000002</v>
      </c>
      <c r="F141" s="36">
        <v>2367.9500000000003</v>
      </c>
      <c r="G141" s="36">
        <v>2322.1000000000004</v>
      </c>
      <c r="H141" s="36">
        <v>2494.5</v>
      </c>
      <c r="I141" s="36">
        <v>2540.3499999999995</v>
      </c>
      <c r="J141" s="36">
        <v>2580.6999999999998</v>
      </c>
      <c r="K141" s="31">
        <v>2500</v>
      </c>
      <c r="L141" s="31">
        <v>2413.8000000000002</v>
      </c>
      <c r="M141" s="31">
        <v>2.5700799999999999</v>
      </c>
      <c r="N141" s="1"/>
      <c r="O141" s="1"/>
    </row>
    <row r="142" spans="1:15" ht="12.75" customHeight="1">
      <c r="A142" s="33">
        <v>132</v>
      </c>
      <c r="B142" s="53" t="s">
        <v>270</v>
      </c>
      <c r="C142" s="31">
        <v>456.85</v>
      </c>
      <c r="D142" s="36">
        <v>456.45</v>
      </c>
      <c r="E142" s="36">
        <v>450.95</v>
      </c>
      <c r="F142" s="36">
        <v>445.05</v>
      </c>
      <c r="G142" s="36">
        <v>439.55</v>
      </c>
      <c r="H142" s="36">
        <v>462.34999999999997</v>
      </c>
      <c r="I142" s="36">
        <v>467.84999999999997</v>
      </c>
      <c r="J142" s="36">
        <v>473.74999999999994</v>
      </c>
      <c r="K142" s="31">
        <v>461.95</v>
      </c>
      <c r="L142" s="31">
        <v>450.55</v>
      </c>
      <c r="M142" s="31">
        <v>28.399039999999999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123.25</v>
      </c>
      <c r="D143" s="36">
        <v>122.88333333333333</v>
      </c>
      <c r="E143" s="36">
        <v>121.36666666666665</v>
      </c>
      <c r="F143" s="36">
        <v>119.48333333333332</v>
      </c>
      <c r="G143" s="36">
        <v>117.96666666666664</v>
      </c>
      <c r="H143" s="36">
        <v>124.76666666666665</v>
      </c>
      <c r="I143" s="36">
        <v>126.28333333333333</v>
      </c>
      <c r="J143" s="36">
        <v>128.16666666666666</v>
      </c>
      <c r="K143" s="31">
        <v>124.4</v>
      </c>
      <c r="L143" s="31">
        <v>121</v>
      </c>
      <c r="M143" s="31">
        <v>14.638629999999999</v>
      </c>
      <c r="N143" s="1"/>
      <c r="O143" s="1"/>
    </row>
    <row r="144" spans="1:15" ht="12.75" customHeight="1">
      <c r="A144" s="33">
        <v>134</v>
      </c>
      <c r="B144" s="53" t="s">
        <v>366</v>
      </c>
      <c r="C144" s="31">
        <v>165.55</v>
      </c>
      <c r="D144" s="36">
        <v>165.63333333333333</v>
      </c>
      <c r="E144" s="36">
        <v>163.51666666666665</v>
      </c>
      <c r="F144" s="36">
        <v>161.48333333333332</v>
      </c>
      <c r="G144" s="36">
        <v>159.36666666666665</v>
      </c>
      <c r="H144" s="36">
        <v>167.66666666666666</v>
      </c>
      <c r="I144" s="36">
        <v>169.78333333333333</v>
      </c>
      <c r="J144" s="36">
        <v>171.81666666666666</v>
      </c>
      <c r="K144" s="31">
        <v>167.75</v>
      </c>
      <c r="L144" s="31">
        <v>163.6</v>
      </c>
      <c r="M144" s="31">
        <v>6.4798900000000001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3950.95</v>
      </c>
      <c r="D145" s="36">
        <v>3947.3166666666671</v>
      </c>
      <c r="E145" s="36">
        <v>3903.6333333333341</v>
      </c>
      <c r="F145" s="36">
        <v>3856.3166666666671</v>
      </c>
      <c r="G145" s="36">
        <v>3812.6333333333341</v>
      </c>
      <c r="H145" s="36">
        <v>3994.6333333333341</v>
      </c>
      <c r="I145" s="36">
        <v>4038.3166666666675</v>
      </c>
      <c r="J145" s="36">
        <v>4085.6333333333341</v>
      </c>
      <c r="K145" s="31">
        <v>3991</v>
      </c>
      <c r="L145" s="31">
        <v>3900</v>
      </c>
      <c r="M145" s="31">
        <v>3.48122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8451.65</v>
      </c>
      <c r="D146" s="36">
        <v>8423.7833333333347</v>
      </c>
      <c r="E146" s="36">
        <v>8352.8166666666693</v>
      </c>
      <c r="F146" s="36">
        <v>8253.9833333333354</v>
      </c>
      <c r="G146" s="36">
        <v>8183.0166666666701</v>
      </c>
      <c r="H146" s="36">
        <v>8522.6166666666686</v>
      </c>
      <c r="I146" s="36">
        <v>8593.5833333333321</v>
      </c>
      <c r="J146" s="36">
        <v>8692.4166666666679</v>
      </c>
      <c r="K146" s="31">
        <v>8494.75</v>
      </c>
      <c r="L146" s="31">
        <v>8324.9500000000007</v>
      </c>
      <c r="M146" s="31">
        <v>2.61496</v>
      </c>
      <c r="N146" s="1"/>
      <c r="O146" s="1"/>
    </row>
    <row r="147" spans="1:15" ht="12.75" customHeight="1">
      <c r="A147" s="33">
        <v>137</v>
      </c>
      <c r="B147" s="53" t="s">
        <v>161</v>
      </c>
      <c r="C147" s="31">
        <v>2318.4</v>
      </c>
      <c r="D147" s="36">
        <v>2325.2166666666667</v>
      </c>
      <c r="E147" s="36">
        <v>2284.1833333333334</v>
      </c>
      <c r="F147" s="36">
        <v>2249.9666666666667</v>
      </c>
      <c r="G147" s="36">
        <v>2208.9333333333334</v>
      </c>
      <c r="H147" s="36">
        <v>2359.4333333333334</v>
      </c>
      <c r="I147" s="36">
        <v>2400.4666666666672</v>
      </c>
      <c r="J147" s="36">
        <v>2434.6833333333334</v>
      </c>
      <c r="K147" s="31">
        <v>2366.25</v>
      </c>
      <c r="L147" s="31">
        <v>2291</v>
      </c>
      <c r="M147" s="31">
        <v>1.12137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6349.55</v>
      </c>
      <c r="D148" s="36">
        <v>6342.4833333333336</v>
      </c>
      <c r="E148" s="36">
        <v>6265.0666666666675</v>
      </c>
      <c r="F148" s="36">
        <v>6180.5833333333339</v>
      </c>
      <c r="G148" s="36">
        <v>6103.1666666666679</v>
      </c>
      <c r="H148" s="36">
        <v>6426.9666666666672</v>
      </c>
      <c r="I148" s="36">
        <v>6504.3833333333332</v>
      </c>
      <c r="J148" s="36">
        <v>6588.8666666666668</v>
      </c>
      <c r="K148" s="31">
        <v>6419.9</v>
      </c>
      <c r="L148" s="31">
        <v>6258</v>
      </c>
      <c r="M148" s="31">
        <v>5.8136799999999997</v>
      </c>
      <c r="N148" s="1"/>
      <c r="O148" s="1"/>
    </row>
    <row r="149" spans="1:15" ht="12.75" customHeight="1">
      <c r="A149" s="33">
        <v>139</v>
      </c>
      <c r="B149" s="53" t="s">
        <v>367</v>
      </c>
      <c r="C149" s="31">
        <v>613.75</v>
      </c>
      <c r="D149" s="36">
        <v>622.58333333333337</v>
      </c>
      <c r="E149" s="36">
        <v>600.16666666666674</v>
      </c>
      <c r="F149" s="36">
        <v>586.58333333333337</v>
      </c>
      <c r="G149" s="36">
        <v>564.16666666666674</v>
      </c>
      <c r="H149" s="36">
        <v>636.16666666666674</v>
      </c>
      <c r="I149" s="36">
        <v>658.58333333333348</v>
      </c>
      <c r="J149" s="36">
        <v>672.16666666666674</v>
      </c>
      <c r="K149" s="31">
        <v>645</v>
      </c>
      <c r="L149" s="31">
        <v>609</v>
      </c>
      <c r="M149" s="31">
        <v>12.842700000000001</v>
      </c>
      <c r="N149" s="1"/>
      <c r="O149" s="1"/>
    </row>
    <row r="150" spans="1:15" ht="12.75" customHeight="1">
      <c r="A150" s="33">
        <v>140</v>
      </c>
      <c r="B150" s="53" t="s">
        <v>368</v>
      </c>
      <c r="C150" s="31">
        <v>477.2</v>
      </c>
      <c r="D150" s="36">
        <v>475.06666666666666</v>
      </c>
      <c r="E150" s="36">
        <v>470.13333333333333</v>
      </c>
      <c r="F150" s="36">
        <v>463.06666666666666</v>
      </c>
      <c r="G150" s="36">
        <v>458.13333333333333</v>
      </c>
      <c r="H150" s="36">
        <v>482.13333333333333</v>
      </c>
      <c r="I150" s="36">
        <v>487.06666666666661</v>
      </c>
      <c r="J150" s="36">
        <v>494.13333333333333</v>
      </c>
      <c r="K150" s="31">
        <v>480</v>
      </c>
      <c r="L150" s="31">
        <v>468</v>
      </c>
      <c r="M150" s="31">
        <v>4.2260400000000002</v>
      </c>
      <c r="N150" s="1"/>
      <c r="O150" s="1"/>
    </row>
    <row r="151" spans="1:15" ht="12.75" customHeight="1">
      <c r="A151" s="33">
        <v>141</v>
      </c>
      <c r="B151" s="53" t="s">
        <v>369</v>
      </c>
      <c r="C151" s="31">
        <v>181.4</v>
      </c>
      <c r="D151" s="36">
        <v>182.08333333333334</v>
      </c>
      <c r="E151" s="36">
        <v>179.81666666666669</v>
      </c>
      <c r="F151" s="36">
        <v>178.23333333333335</v>
      </c>
      <c r="G151" s="36">
        <v>175.9666666666667</v>
      </c>
      <c r="H151" s="36">
        <v>183.66666666666669</v>
      </c>
      <c r="I151" s="36">
        <v>185.93333333333334</v>
      </c>
      <c r="J151" s="36">
        <v>187.51666666666668</v>
      </c>
      <c r="K151" s="31">
        <v>184.35</v>
      </c>
      <c r="L151" s="31">
        <v>180.5</v>
      </c>
      <c r="M151" s="31">
        <v>6.9956500000000004</v>
      </c>
      <c r="N151" s="1"/>
      <c r="O151" s="1"/>
    </row>
    <row r="152" spans="1:15" ht="12.75" customHeight="1">
      <c r="A152" s="33">
        <v>142</v>
      </c>
      <c r="B152" s="53" t="s">
        <v>370</v>
      </c>
      <c r="C152" s="31">
        <v>46.5</v>
      </c>
      <c r="D152" s="36">
        <v>46.566666666666663</v>
      </c>
      <c r="E152" s="36">
        <v>45.983333333333327</v>
      </c>
      <c r="F152" s="36">
        <v>45.466666666666661</v>
      </c>
      <c r="G152" s="36">
        <v>44.883333333333326</v>
      </c>
      <c r="H152" s="36">
        <v>47.083333333333329</v>
      </c>
      <c r="I152" s="36">
        <v>47.666666666666671</v>
      </c>
      <c r="J152" s="36">
        <v>48.18333333333333</v>
      </c>
      <c r="K152" s="31">
        <v>47.15</v>
      </c>
      <c r="L152" s="31">
        <v>46.05</v>
      </c>
      <c r="M152" s="31">
        <v>333.13056999999998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4599.25</v>
      </c>
      <c r="D153" s="36">
        <v>4611.6166666666668</v>
      </c>
      <c r="E153" s="36">
        <v>4567.6333333333332</v>
      </c>
      <c r="F153" s="36">
        <v>4536.0166666666664</v>
      </c>
      <c r="G153" s="36">
        <v>4492.0333333333328</v>
      </c>
      <c r="H153" s="36">
        <v>4643.2333333333336</v>
      </c>
      <c r="I153" s="36">
        <v>4687.2166666666672</v>
      </c>
      <c r="J153" s="36">
        <v>4718.8333333333339</v>
      </c>
      <c r="K153" s="31">
        <v>4655.6000000000004</v>
      </c>
      <c r="L153" s="31">
        <v>4580</v>
      </c>
      <c r="M153" s="31">
        <v>5.6248399999999998</v>
      </c>
      <c r="N153" s="1"/>
      <c r="O153" s="1"/>
    </row>
    <row r="154" spans="1:15" ht="12.75" customHeight="1">
      <c r="A154" s="33">
        <v>144</v>
      </c>
      <c r="B154" s="53" t="s">
        <v>371</v>
      </c>
      <c r="C154" s="31">
        <v>656.3</v>
      </c>
      <c r="D154" s="36">
        <v>658.13333333333333</v>
      </c>
      <c r="E154" s="36">
        <v>649.76666666666665</v>
      </c>
      <c r="F154" s="36">
        <v>643.23333333333335</v>
      </c>
      <c r="G154" s="36">
        <v>634.86666666666667</v>
      </c>
      <c r="H154" s="36">
        <v>664.66666666666663</v>
      </c>
      <c r="I154" s="36">
        <v>673.03333333333319</v>
      </c>
      <c r="J154" s="36">
        <v>679.56666666666661</v>
      </c>
      <c r="K154" s="31">
        <v>666.5</v>
      </c>
      <c r="L154" s="31">
        <v>651.6</v>
      </c>
      <c r="M154" s="31">
        <v>19.8813</v>
      </c>
      <c r="N154" s="1"/>
      <c r="O154" s="1"/>
    </row>
    <row r="155" spans="1:15" ht="12.75" customHeight="1">
      <c r="A155" s="33">
        <v>145</v>
      </c>
      <c r="B155" s="53" t="s">
        <v>271</v>
      </c>
      <c r="C155" s="31">
        <v>495.45</v>
      </c>
      <c r="D155" s="36">
        <v>494.7</v>
      </c>
      <c r="E155" s="36">
        <v>485.75</v>
      </c>
      <c r="F155" s="36">
        <v>476.05</v>
      </c>
      <c r="G155" s="36">
        <v>467.1</v>
      </c>
      <c r="H155" s="36">
        <v>504.4</v>
      </c>
      <c r="I155" s="36">
        <v>513.34999999999991</v>
      </c>
      <c r="J155" s="36">
        <v>523.04999999999995</v>
      </c>
      <c r="K155" s="31">
        <v>503.65</v>
      </c>
      <c r="L155" s="31">
        <v>485</v>
      </c>
      <c r="M155" s="31">
        <v>10.414820000000001</v>
      </c>
      <c r="N155" s="1"/>
      <c r="O155" s="1"/>
    </row>
    <row r="156" spans="1:15" ht="12.75" customHeight="1">
      <c r="A156" s="33">
        <v>146</v>
      </c>
      <c r="B156" s="53" t="s">
        <v>372</v>
      </c>
      <c r="C156" s="31">
        <v>1944.7</v>
      </c>
      <c r="D156" s="36">
        <v>1947.2333333333333</v>
      </c>
      <c r="E156" s="36">
        <v>1932.4666666666667</v>
      </c>
      <c r="F156" s="36">
        <v>1920.2333333333333</v>
      </c>
      <c r="G156" s="36">
        <v>1905.4666666666667</v>
      </c>
      <c r="H156" s="36">
        <v>1959.4666666666667</v>
      </c>
      <c r="I156" s="36">
        <v>1974.2333333333336</v>
      </c>
      <c r="J156" s="36">
        <v>1986.4666666666667</v>
      </c>
      <c r="K156" s="31">
        <v>1962</v>
      </c>
      <c r="L156" s="31">
        <v>1935</v>
      </c>
      <c r="M156" s="31">
        <v>1.13412</v>
      </c>
      <c r="N156" s="1"/>
      <c r="O156" s="1"/>
    </row>
    <row r="157" spans="1:15" ht="12.75" customHeight="1">
      <c r="A157" s="33">
        <v>147</v>
      </c>
      <c r="B157" s="53" t="s">
        <v>373</v>
      </c>
      <c r="C157" s="31">
        <v>242.15</v>
      </c>
      <c r="D157" s="36">
        <v>242.26666666666665</v>
      </c>
      <c r="E157" s="36">
        <v>238.18333333333331</v>
      </c>
      <c r="F157" s="36">
        <v>234.21666666666667</v>
      </c>
      <c r="G157" s="36">
        <v>230.13333333333333</v>
      </c>
      <c r="H157" s="36">
        <v>246.23333333333329</v>
      </c>
      <c r="I157" s="36">
        <v>250.31666666666666</v>
      </c>
      <c r="J157" s="36">
        <v>254.28333333333327</v>
      </c>
      <c r="K157" s="31">
        <v>246.35</v>
      </c>
      <c r="L157" s="31">
        <v>238.3</v>
      </c>
      <c r="M157" s="31">
        <v>64.823329999999999</v>
      </c>
      <c r="N157" s="1"/>
      <c r="O157" s="1"/>
    </row>
    <row r="158" spans="1:15" ht="12.75" customHeight="1">
      <c r="A158" s="33">
        <v>148</v>
      </c>
      <c r="B158" s="53" t="s">
        <v>845</v>
      </c>
      <c r="C158" s="31">
        <v>1300.4000000000001</v>
      </c>
      <c r="D158" s="36">
        <v>1303.5833333333333</v>
      </c>
      <c r="E158" s="36">
        <v>1287.8666666666666</v>
      </c>
      <c r="F158" s="36">
        <v>1275.3333333333333</v>
      </c>
      <c r="G158" s="36">
        <v>1259.6166666666666</v>
      </c>
      <c r="H158" s="36">
        <v>1316.1166666666666</v>
      </c>
      <c r="I158" s="36">
        <v>1331.8333333333333</v>
      </c>
      <c r="J158" s="36">
        <v>1344.3666666666666</v>
      </c>
      <c r="K158" s="31">
        <v>1319.3</v>
      </c>
      <c r="L158" s="31">
        <v>1291.05</v>
      </c>
      <c r="M158" s="31">
        <v>0.41425000000000001</v>
      </c>
      <c r="N158" s="1"/>
      <c r="O158" s="1"/>
    </row>
    <row r="159" spans="1:15" ht="12.75" customHeight="1">
      <c r="A159" s="33">
        <v>149</v>
      </c>
      <c r="B159" s="53" t="s">
        <v>374</v>
      </c>
      <c r="C159" s="31">
        <v>94.4</v>
      </c>
      <c r="D159" s="36">
        <v>96.350000000000009</v>
      </c>
      <c r="E159" s="36">
        <v>91.950000000000017</v>
      </c>
      <c r="F159" s="36">
        <v>89.500000000000014</v>
      </c>
      <c r="G159" s="36">
        <v>85.100000000000023</v>
      </c>
      <c r="H159" s="36">
        <v>98.800000000000011</v>
      </c>
      <c r="I159" s="36">
        <v>103.20000000000002</v>
      </c>
      <c r="J159" s="36">
        <v>105.65</v>
      </c>
      <c r="K159" s="31">
        <v>100.75</v>
      </c>
      <c r="L159" s="31">
        <v>93.9</v>
      </c>
      <c r="M159" s="31">
        <v>144.27285000000001</v>
      </c>
      <c r="N159" s="1"/>
      <c r="O159" s="1"/>
    </row>
    <row r="160" spans="1:15" ht="12.75" customHeight="1">
      <c r="A160" s="33">
        <v>150</v>
      </c>
      <c r="B160" s="53" t="s">
        <v>829</v>
      </c>
      <c r="C160" s="31">
        <v>869.7</v>
      </c>
      <c r="D160" s="36">
        <v>881.4666666666667</v>
      </c>
      <c r="E160" s="36">
        <v>853.23333333333335</v>
      </c>
      <c r="F160" s="36">
        <v>836.76666666666665</v>
      </c>
      <c r="G160" s="36">
        <v>808.5333333333333</v>
      </c>
      <c r="H160" s="36">
        <v>897.93333333333339</v>
      </c>
      <c r="I160" s="36">
        <v>926.16666666666674</v>
      </c>
      <c r="J160" s="36">
        <v>942.63333333333344</v>
      </c>
      <c r="K160" s="31">
        <v>909.7</v>
      </c>
      <c r="L160" s="31">
        <v>865</v>
      </c>
      <c r="M160" s="31">
        <v>4.2504400000000002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3484.55</v>
      </c>
      <c r="D161" s="36">
        <v>3461.75</v>
      </c>
      <c r="E161" s="36">
        <v>3420.15</v>
      </c>
      <c r="F161" s="36">
        <v>3355.75</v>
      </c>
      <c r="G161" s="36">
        <v>3314.15</v>
      </c>
      <c r="H161" s="36">
        <v>3526.15</v>
      </c>
      <c r="I161" s="36">
        <v>3567.7500000000005</v>
      </c>
      <c r="J161" s="36">
        <v>3632.15</v>
      </c>
      <c r="K161" s="31">
        <v>3503.35</v>
      </c>
      <c r="L161" s="31">
        <v>3397.35</v>
      </c>
      <c r="M161" s="31">
        <v>5.4856499999999997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468.95</v>
      </c>
      <c r="D162" s="36">
        <v>466.16666666666669</v>
      </c>
      <c r="E162" s="36">
        <v>461.33333333333337</v>
      </c>
      <c r="F162" s="36">
        <v>453.7166666666667</v>
      </c>
      <c r="G162" s="36">
        <v>448.88333333333338</v>
      </c>
      <c r="H162" s="36">
        <v>473.78333333333336</v>
      </c>
      <c r="I162" s="36">
        <v>478.61666666666673</v>
      </c>
      <c r="J162" s="36">
        <v>486.23333333333335</v>
      </c>
      <c r="K162" s="31">
        <v>471</v>
      </c>
      <c r="L162" s="31">
        <v>458.55</v>
      </c>
      <c r="M162" s="31">
        <v>46.770760000000003</v>
      </c>
      <c r="N162" s="1"/>
      <c r="O162" s="1"/>
    </row>
    <row r="163" spans="1:15" ht="12.75" customHeight="1">
      <c r="A163" s="33">
        <v>153</v>
      </c>
      <c r="B163" s="53" t="s">
        <v>375</v>
      </c>
      <c r="C163" s="31">
        <v>448.65</v>
      </c>
      <c r="D163" s="36">
        <v>449.88333333333338</v>
      </c>
      <c r="E163" s="36">
        <v>445.46666666666675</v>
      </c>
      <c r="F163" s="36">
        <v>442.28333333333336</v>
      </c>
      <c r="G163" s="36">
        <v>437.86666666666673</v>
      </c>
      <c r="H163" s="36">
        <v>453.06666666666678</v>
      </c>
      <c r="I163" s="36">
        <v>457.48333333333341</v>
      </c>
      <c r="J163" s="36">
        <v>460.6666666666668</v>
      </c>
      <c r="K163" s="31">
        <v>454.3</v>
      </c>
      <c r="L163" s="31">
        <v>446.7</v>
      </c>
      <c r="M163" s="31">
        <v>0.78849000000000002</v>
      </c>
      <c r="N163" s="1"/>
      <c r="O163" s="1"/>
    </row>
    <row r="164" spans="1:15" ht="12.75" customHeight="1">
      <c r="A164" s="33">
        <v>154</v>
      </c>
      <c r="B164" s="53" t="s">
        <v>272</v>
      </c>
      <c r="C164" s="31">
        <v>173.7</v>
      </c>
      <c r="D164" s="36">
        <v>174.23333333333335</v>
      </c>
      <c r="E164" s="36">
        <v>170.9666666666667</v>
      </c>
      <c r="F164" s="36">
        <v>168.23333333333335</v>
      </c>
      <c r="G164" s="36">
        <v>164.9666666666667</v>
      </c>
      <c r="H164" s="36">
        <v>176.9666666666667</v>
      </c>
      <c r="I164" s="36">
        <v>180.23333333333335</v>
      </c>
      <c r="J164" s="36">
        <v>182.9666666666667</v>
      </c>
      <c r="K164" s="31">
        <v>177.5</v>
      </c>
      <c r="L164" s="31">
        <v>171.5</v>
      </c>
      <c r="M164" s="31">
        <v>23.916899999999998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165.95</v>
      </c>
      <c r="D165" s="36">
        <v>166.48333333333332</v>
      </c>
      <c r="E165" s="36">
        <v>163.46666666666664</v>
      </c>
      <c r="F165" s="36">
        <v>160.98333333333332</v>
      </c>
      <c r="G165" s="36">
        <v>157.96666666666664</v>
      </c>
      <c r="H165" s="36">
        <v>168.96666666666664</v>
      </c>
      <c r="I165" s="36">
        <v>171.98333333333335</v>
      </c>
      <c r="J165" s="36">
        <v>174.46666666666664</v>
      </c>
      <c r="K165" s="31">
        <v>169.5</v>
      </c>
      <c r="L165" s="31">
        <v>164</v>
      </c>
      <c r="M165" s="31">
        <v>177.5898</v>
      </c>
      <c r="N165" s="1"/>
      <c r="O165" s="1"/>
    </row>
    <row r="166" spans="1:15" ht="12.75" customHeight="1">
      <c r="A166" s="33">
        <v>156</v>
      </c>
      <c r="B166" s="53" t="s">
        <v>376</v>
      </c>
      <c r="C166" s="31">
        <v>710.75</v>
      </c>
      <c r="D166" s="36">
        <v>715.38333333333333</v>
      </c>
      <c r="E166" s="36">
        <v>703.76666666666665</v>
      </c>
      <c r="F166" s="36">
        <v>696.7833333333333</v>
      </c>
      <c r="G166" s="36">
        <v>685.16666666666663</v>
      </c>
      <c r="H166" s="36">
        <v>722.36666666666667</v>
      </c>
      <c r="I166" s="36">
        <v>733.98333333333323</v>
      </c>
      <c r="J166" s="36">
        <v>740.9666666666667</v>
      </c>
      <c r="K166" s="31">
        <v>727</v>
      </c>
      <c r="L166" s="31">
        <v>708.4</v>
      </c>
      <c r="M166" s="31">
        <v>2.3590900000000001</v>
      </c>
      <c r="N166" s="1"/>
      <c r="O166" s="1"/>
    </row>
    <row r="167" spans="1:15" ht="12.75" customHeight="1">
      <c r="A167" s="33">
        <v>157</v>
      </c>
      <c r="B167" s="53" t="s">
        <v>377</v>
      </c>
      <c r="C167" s="31">
        <v>4298.2</v>
      </c>
      <c r="D167" s="36">
        <v>4329.416666666667</v>
      </c>
      <c r="E167" s="36">
        <v>4258.8833333333341</v>
      </c>
      <c r="F167" s="36">
        <v>4219.5666666666675</v>
      </c>
      <c r="G167" s="36">
        <v>4149.0333333333347</v>
      </c>
      <c r="H167" s="36">
        <v>4368.7333333333336</v>
      </c>
      <c r="I167" s="36">
        <v>4439.2666666666664</v>
      </c>
      <c r="J167" s="36">
        <v>4478.583333333333</v>
      </c>
      <c r="K167" s="31">
        <v>4399.95</v>
      </c>
      <c r="L167" s="31">
        <v>4290.1000000000004</v>
      </c>
      <c r="M167" s="31">
        <v>0.17965999999999999</v>
      </c>
      <c r="N167" s="1"/>
      <c r="O167" s="1"/>
    </row>
    <row r="168" spans="1:15" ht="12.75" customHeight="1">
      <c r="A168" s="33">
        <v>158</v>
      </c>
      <c r="B168" s="53" t="s">
        <v>378</v>
      </c>
      <c r="C168" s="31">
        <v>1048.3499999999999</v>
      </c>
      <c r="D168" s="36">
        <v>1058.3333333333333</v>
      </c>
      <c r="E168" s="36">
        <v>1034.6666666666665</v>
      </c>
      <c r="F168" s="36">
        <v>1020.9833333333333</v>
      </c>
      <c r="G168" s="36">
        <v>997.31666666666661</v>
      </c>
      <c r="H168" s="36">
        <v>1072.0166666666664</v>
      </c>
      <c r="I168" s="36">
        <v>1095.6833333333329</v>
      </c>
      <c r="J168" s="36">
        <v>1109.3666666666663</v>
      </c>
      <c r="K168" s="31">
        <v>1082</v>
      </c>
      <c r="L168" s="31">
        <v>1044.6500000000001</v>
      </c>
      <c r="M168" s="31">
        <v>2.8713099999999998</v>
      </c>
      <c r="N168" s="1"/>
      <c r="O168" s="1"/>
    </row>
    <row r="169" spans="1:15" ht="12.75" customHeight="1">
      <c r="A169" s="33">
        <v>159</v>
      </c>
      <c r="B169" s="53" t="s">
        <v>379</v>
      </c>
      <c r="C169" s="31">
        <v>270.75</v>
      </c>
      <c r="D169" s="36">
        <v>271.68333333333334</v>
      </c>
      <c r="E169" s="36">
        <v>266.11666666666667</v>
      </c>
      <c r="F169" s="36">
        <v>261.48333333333335</v>
      </c>
      <c r="G169" s="36">
        <v>255.91666666666669</v>
      </c>
      <c r="H169" s="36">
        <v>276.31666666666666</v>
      </c>
      <c r="I169" s="36">
        <v>281.88333333333338</v>
      </c>
      <c r="J169" s="36">
        <v>286.51666666666665</v>
      </c>
      <c r="K169" s="31">
        <v>277.25</v>
      </c>
      <c r="L169" s="31">
        <v>267.05</v>
      </c>
      <c r="M169" s="31">
        <v>14.541040000000001</v>
      </c>
      <c r="N169" s="1"/>
      <c r="O169" s="1"/>
    </row>
    <row r="170" spans="1:15" ht="12.75" customHeight="1">
      <c r="A170" s="33">
        <v>160</v>
      </c>
      <c r="B170" s="53" t="s">
        <v>380</v>
      </c>
      <c r="C170" s="31">
        <v>208</v>
      </c>
      <c r="D170" s="36">
        <v>208.86666666666665</v>
      </c>
      <c r="E170" s="36">
        <v>203.83333333333329</v>
      </c>
      <c r="F170" s="36">
        <v>199.66666666666663</v>
      </c>
      <c r="G170" s="36">
        <v>194.63333333333327</v>
      </c>
      <c r="H170" s="36">
        <v>213.0333333333333</v>
      </c>
      <c r="I170" s="36">
        <v>218.06666666666666</v>
      </c>
      <c r="J170" s="36">
        <v>222.23333333333332</v>
      </c>
      <c r="K170" s="31">
        <v>213.9</v>
      </c>
      <c r="L170" s="31">
        <v>204.7</v>
      </c>
      <c r="M170" s="31">
        <v>38.275329999999997</v>
      </c>
      <c r="N170" s="1"/>
      <c r="O170" s="1"/>
    </row>
    <row r="171" spans="1:15" ht="12.75" customHeight="1">
      <c r="A171" s="33">
        <v>161</v>
      </c>
      <c r="B171" s="53" t="s">
        <v>830</v>
      </c>
      <c r="C171" s="31">
        <v>774.7</v>
      </c>
      <c r="D171" s="36">
        <v>766.19999999999993</v>
      </c>
      <c r="E171" s="36">
        <v>753.49999999999989</v>
      </c>
      <c r="F171" s="36">
        <v>732.3</v>
      </c>
      <c r="G171" s="36">
        <v>719.59999999999991</v>
      </c>
      <c r="H171" s="36">
        <v>787.39999999999986</v>
      </c>
      <c r="I171" s="36">
        <v>800.09999999999991</v>
      </c>
      <c r="J171" s="36">
        <v>821.29999999999984</v>
      </c>
      <c r="K171" s="31">
        <v>778.9</v>
      </c>
      <c r="L171" s="31">
        <v>745</v>
      </c>
      <c r="M171" s="31">
        <v>22.83371</v>
      </c>
      <c r="N171" s="1"/>
      <c r="O171" s="1"/>
    </row>
    <row r="172" spans="1:15" ht="12.75" customHeight="1">
      <c r="A172" s="33">
        <v>162</v>
      </c>
      <c r="B172" s="53" t="s">
        <v>273</v>
      </c>
      <c r="C172" s="31">
        <v>451.95</v>
      </c>
      <c r="D172" s="36">
        <v>449.4666666666667</v>
      </c>
      <c r="E172" s="36">
        <v>442.68333333333339</v>
      </c>
      <c r="F172" s="36">
        <v>433.41666666666669</v>
      </c>
      <c r="G172" s="36">
        <v>426.63333333333338</v>
      </c>
      <c r="H172" s="36">
        <v>458.73333333333341</v>
      </c>
      <c r="I172" s="36">
        <v>465.51666666666671</v>
      </c>
      <c r="J172" s="36">
        <v>474.78333333333342</v>
      </c>
      <c r="K172" s="31">
        <v>456.25</v>
      </c>
      <c r="L172" s="31">
        <v>440.2</v>
      </c>
      <c r="M172" s="31">
        <v>15.182169999999999</v>
      </c>
      <c r="N172" s="1"/>
      <c r="O172" s="1"/>
    </row>
    <row r="173" spans="1:15" ht="12.75" customHeight="1">
      <c r="A173" s="33">
        <v>163</v>
      </c>
      <c r="B173" s="53" t="s">
        <v>381</v>
      </c>
      <c r="C173" s="31">
        <v>1393.65</v>
      </c>
      <c r="D173" s="36">
        <v>1393.5666666666666</v>
      </c>
      <c r="E173" s="36">
        <v>1362.1333333333332</v>
      </c>
      <c r="F173" s="36">
        <v>1330.6166666666666</v>
      </c>
      <c r="G173" s="36">
        <v>1299.1833333333332</v>
      </c>
      <c r="H173" s="36">
        <v>1425.0833333333333</v>
      </c>
      <c r="I173" s="36">
        <v>1456.5166666666667</v>
      </c>
      <c r="J173" s="36">
        <v>1488.0333333333333</v>
      </c>
      <c r="K173" s="31">
        <v>1425</v>
      </c>
      <c r="L173" s="31">
        <v>1362.05</v>
      </c>
      <c r="M173" s="31">
        <v>0.77566000000000002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203.8</v>
      </c>
      <c r="D174" s="36">
        <v>204.31666666666669</v>
      </c>
      <c r="E174" s="36">
        <v>200.13333333333338</v>
      </c>
      <c r="F174" s="36">
        <v>196.4666666666667</v>
      </c>
      <c r="G174" s="36">
        <v>192.28333333333339</v>
      </c>
      <c r="H174" s="36">
        <v>207.98333333333338</v>
      </c>
      <c r="I174" s="36">
        <v>212.16666666666671</v>
      </c>
      <c r="J174" s="36">
        <v>215.83333333333337</v>
      </c>
      <c r="K174" s="31">
        <v>208.5</v>
      </c>
      <c r="L174" s="31">
        <v>200.65</v>
      </c>
      <c r="M174" s="31">
        <v>157.81876</v>
      </c>
      <c r="N174" s="1"/>
      <c r="O174" s="1"/>
    </row>
    <row r="175" spans="1:15" ht="12.75" customHeight="1">
      <c r="A175" s="33">
        <v>165</v>
      </c>
      <c r="B175" s="53" t="s">
        <v>382</v>
      </c>
      <c r="C175" s="31">
        <v>1402.4</v>
      </c>
      <c r="D175" s="36">
        <v>1407.3166666666666</v>
      </c>
      <c r="E175" s="36">
        <v>1387.3833333333332</v>
      </c>
      <c r="F175" s="36">
        <v>1372.3666666666666</v>
      </c>
      <c r="G175" s="36">
        <v>1352.4333333333332</v>
      </c>
      <c r="H175" s="36">
        <v>1422.3333333333333</v>
      </c>
      <c r="I175" s="36">
        <v>1442.2666666666667</v>
      </c>
      <c r="J175" s="36">
        <v>1457.2833333333333</v>
      </c>
      <c r="K175" s="31">
        <v>1427.25</v>
      </c>
      <c r="L175" s="31">
        <v>1392.3</v>
      </c>
      <c r="M175" s="31">
        <v>1.3406199999999999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85.6</v>
      </c>
      <c r="D176" s="36">
        <v>86.666666666666671</v>
      </c>
      <c r="E176" s="36">
        <v>83.483333333333348</v>
      </c>
      <c r="F176" s="36">
        <v>81.366666666666674</v>
      </c>
      <c r="G176" s="36">
        <v>78.183333333333351</v>
      </c>
      <c r="H176" s="36">
        <v>88.783333333333346</v>
      </c>
      <c r="I176" s="36">
        <v>91.966666666666654</v>
      </c>
      <c r="J176" s="36">
        <v>94.083333333333343</v>
      </c>
      <c r="K176" s="31">
        <v>89.85</v>
      </c>
      <c r="L176" s="31">
        <v>84.55</v>
      </c>
      <c r="M176" s="31">
        <v>594.84779000000003</v>
      </c>
      <c r="N176" s="1"/>
      <c r="O176" s="1"/>
    </row>
    <row r="177" spans="1:15" ht="12.75" customHeight="1">
      <c r="A177" s="33">
        <v>167</v>
      </c>
      <c r="B177" s="53" t="s">
        <v>383</v>
      </c>
      <c r="C177" s="31">
        <v>2551.1999999999998</v>
      </c>
      <c r="D177" s="36">
        <v>2551.5166666666669</v>
      </c>
      <c r="E177" s="36">
        <v>2515.7333333333336</v>
      </c>
      <c r="F177" s="36">
        <v>2480.2666666666669</v>
      </c>
      <c r="G177" s="36">
        <v>2444.4833333333336</v>
      </c>
      <c r="H177" s="36">
        <v>2586.9833333333336</v>
      </c>
      <c r="I177" s="36">
        <v>2622.7666666666673</v>
      </c>
      <c r="J177" s="36">
        <v>2658.2333333333336</v>
      </c>
      <c r="K177" s="31">
        <v>2587.3000000000002</v>
      </c>
      <c r="L177" s="31">
        <v>2516.0500000000002</v>
      </c>
      <c r="M177" s="31">
        <v>0.12092</v>
      </c>
      <c r="N177" s="1"/>
      <c r="O177" s="1"/>
    </row>
    <row r="178" spans="1:15" ht="12.75" customHeight="1">
      <c r="A178" s="33">
        <v>168</v>
      </c>
      <c r="B178" s="53" t="s">
        <v>384</v>
      </c>
      <c r="C178" s="31">
        <v>340</v>
      </c>
      <c r="D178" s="36">
        <v>340.31666666666666</v>
      </c>
      <c r="E178" s="36">
        <v>333.58333333333331</v>
      </c>
      <c r="F178" s="36">
        <v>327.16666666666663</v>
      </c>
      <c r="G178" s="36">
        <v>320.43333333333328</v>
      </c>
      <c r="H178" s="36">
        <v>346.73333333333335</v>
      </c>
      <c r="I178" s="36">
        <v>353.4666666666667</v>
      </c>
      <c r="J178" s="36">
        <v>359.88333333333338</v>
      </c>
      <c r="K178" s="31">
        <v>347.05</v>
      </c>
      <c r="L178" s="31">
        <v>333.9</v>
      </c>
      <c r="M178" s="31">
        <v>11.351660000000001</v>
      </c>
      <c r="N178" s="1"/>
      <c r="O178" s="1"/>
    </row>
    <row r="179" spans="1:15" ht="12.75" customHeight="1">
      <c r="A179" s="33">
        <v>169</v>
      </c>
      <c r="B179" s="53" t="s">
        <v>867</v>
      </c>
      <c r="C179" s="31">
        <v>6696.75</v>
      </c>
      <c r="D179" s="36">
        <v>6717.7833333333328</v>
      </c>
      <c r="E179" s="36">
        <v>6609.9666666666653</v>
      </c>
      <c r="F179" s="36">
        <v>6523.1833333333325</v>
      </c>
      <c r="G179" s="36">
        <v>6415.366666666665</v>
      </c>
      <c r="H179" s="36">
        <v>6804.5666666666657</v>
      </c>
      <c r="I179" s="36">
        <v>6912.3833333333332</v>
      </c>
      <c r="J179" s="36">
        <v>6999.1666666666661</v>
      </c>
      <c r="K179" s="31">
        <v>6825.6</v>
      </c>
      <c r="L179" s="31">
        <v>6631</v>
      </c>
      <c r="M179" s="31">
        <v>0.14954000000000001</v>
      </c>
      <c r="N179" s="1"/>
      <c r="O179" s="1"/>
    </row>
    <row r="180" spans="1:15" ht="12.75" customHeight="1">
      <c r="A180" s="33">
        <v>170</v>
      </c>
      <c r="B180" s="53" t="s">
        <v>274</v>
      </c>
      <c r="C180" s="31">
        <v>1686.45</v>
      </c>
      <c r="D180" s="36">
        <v>1694.5666666666666</v>
      </c>
      <c r="E180" s="36">
        <v>1653.1333333333332</v>
      </c>
      <c r="F180" s="36">
        <v>1619.8166666666666</v>
      </c>
      <c r="G180" s="36">
        <v>1578.3833333333332</v>
      </c>
      <c r="H180" s="36">
        <v>1727.8833333333332</v>
      </c>
      <c r="I180" s="36">
        <v>1769.3166666666666</v>
      </c>
      <c r="J180" s="36">
        <v>1802.6333333333332</v>
      </c>
      <c r="K180" s="31">
        <v>1736</v>
      </c>
      <c r="L180" s="31">
        <v>1661.25</v>
      </c>
      <c r="M180" s="31">
        <v>2.5464500000000001</v>
      </c>
      <c r="N180" s="1"/>
      <c r="O180" s="1"/>
    </row>
    <row r="181" spans="1:15" ht="12.75" customHeight="1">
      <c r="A181" s="33">
        <v>171</v>
      </c>
      <c r="B181" s="53" t="s">
        <v>385</v>
      </c>
      <c r="C181" s="31">
        <v>2095.35</v>
      </c>
      <c r="D181" s="36">
        <v>2106.15</v>
      </c>
      <c r="E181" s="36">
        <v>2067.3000000000002</v>
      </c>
      <c r="F181" s="36">
        <v>2039.25</v>
      </c>
      <c r="G181" s="36">
        <v>2000.4</v>
      </c>
      <c r="H181" s="36">
        <v>2134.2000000000003</v>
      </c>
      <c r="I181" s="36">
        <v>2173.0499999999997</v>
      </c>
      <c r="J181" s="36">
        <v>2201.1000000000004</v>
      </c>
      <c r="K181" s="31">
        <v>2145</v>
      </c>
      <c r="L181" s="31">
        <v>2078.1</v>
      </c>
      <c r="M181" s="31">
        <v>1.01606</v>
      </c>
      <c r="N181" s="1"/>
      <c r="O181" s="1"/>
    </row>
    <row r="182" spans="1:15" ht="12.75" customHeight="1">
      <c r="A182" s="33">
        <v>172</v>
      </c>
      <c r="B182" s="53" t="s">
        <v>868</v>
      </c>
      <c r="C182" s="31">
        <v>829.95</v>
      </c>
      <c r="D182" s="36">
        <v>832.31666666666661</v>
      </c>
      <c r="E182" s="36">
        <v>816.63333333333321</v>
      </c>
      <c r="F182" s="36">
        <v>803.31666666666661</v>
      </c>
      <c r="G182" s="36">
        <v>787.63333333333321</v>
      </c>
      <c r="H182" s="36">
        <v>845.63333333333321</v>
      </c>
      <c r="I182" s="36">
        <v>861.31666666666661</v>
      </c>
      <c r="J182" s="36">
        <v>874.63333333333321</v>
      </c>
      <c r="K182" s="31">
        <v>848</v>
      </c>
      <c r="L182" s="31">
        <v>819</v>
      </c>
      <c r="M182" s="31">
        <v>0.77778999999999998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1053.3</v>
      </c>
      <c r="D183" s="36">
        <v>1056.6333333333332</v>
      </c>
      <c r="E183" s="36">
        <v>1041.9666666666665</v>
      </c>
      <c r="F183" s="36">
        <v>1030.6333333333332</v>
      </c>
      <c r="G183" s="36">
        <v>1015.9666666666665</v>
      </c>
      <c r="H183" s="36">
        <v>1067.9666666666665</v>
      </c>
      <c r="I183" s="36">
        <v>1082.6333333333334</v>
      </c>
      <c r="J183" s="36">
        <v>1093.9666666666665</v>
      </c>
      <c r="K183" s="31">
        <v>1071.3</v>
      </c>
      <c r="L183" s="31">
        <v>1045.3</v>
      </c>
      <c r="M183" s="31">
        <v>8.4527099999999997</v>
      </c>
      <c r="N183" s="1"/>
      <c r="O183" s="1"/>
    </row>
    <row r="184" spans="1:15" ht="12.75" customHeight="1">
      <c r="A184" s="33">
        <v>174</v>
      </c>
      <c r="B184" s="53" t="s">
        <v>834</v>
      </c>
      <c r="C184" s="31">
        <v>1409</v>
      </c>
      <c r="D184" s="36">
        <v>1413.0666666666668</v>
      </c>
      <c r="E184" s="36">
        <v>1381.3333333333337</v>
      </c>
      <c r="F184" s="36">
        <v>1353.666666666667</v>
      </c>
      <c r="G184" s="36">
        <v>1321.9333333333338</v>
      </c>
      <c r="H184" s="36">
        <v>1440.7333333333336</v>
      </c>
      <c r="I184" s="36">
        <v>1472.4666666666667</v>
      </c>
      <c r="J184" s="36">
        <v>1500.1333333333334</v>
      </c>
      <c r="K184" s="31">
        <v>1444.8</v>
      </c>
      <c r="L184" s="31">
        <v>1385.4</v>
      </c>
      <c r="M184" s="31">
        <v>2.6968800000000002</v>
      </c>
      <c r="N184" s="1"/>
      <c r="O184" s="1"/>
    </row>
    <row r="185" spans="1:15" ht="12.75" customHeight="1">
      <c r="A185" s="33">
        <v>175</v>
      </c>
      <c r="B185" s="53" t="s">
        <v>386</v>
      </c>
      <c r="C185" s="31">
        <v>1043.3499999999999</v>
      </c>
      <c r="D185" s="36">
        <v>1015.2166666666666</v>
      </c>
      <c r="E185" s="36">
        <v>961.43333333333317</v>
      </c>
      <c r="F185" s="36">
        <v>879.51666666666654</v>
      </c>
      <c r="G185" s="36">
        <v>825.73333333333312</v>
      </c>
      <c r="H185" s="36">
        <v>1097.1333333333332</v>
      </c>
      <c r="I185" s="36">
        <v>1150.9166666666667</v>
      </c>
      <c r="J185" s="36">
        <v>1232.8333333333333</v>
      </c>
      <c r="K185" s="31">
        <v>1069</v>
      </c>
      <c r="L185" s="31">
        <v>933.3</v>
      </c>
      <c r="M185" s="31">
        <v>2.62086</v>
      </c>
      <c r="N185" s="1"/>
      <c r="O185" s="1"/>
    </row>
    <row r="186" spans="1:15" ht="12.75" customHeight="1">
      <c r="A186" s="33">
        <v>176</v>
      </c>
      <c r="B186" s="53" t="s">
        <v>869</v>
      </c>
      <c r="C186" s="31">
        <v>922.95</v>
      </c>
      <c r="D186" s="36">
        <v>921.61666666666679</v>
      </c>
      <c r="E186" s="36">
        <v>906.53333333333353</v>
      </c>
      <c r="F186" s="36">
        <v>890.11666666666679</v>
      </c>
      <c r="G186" s="36">
        <v>875.03333333333353</v>
      </c>
      <c r="H186" s="36">
        <v>938.03333333333353</v>
      </c>
      <c r="I186" s="36">
        <v>953.11666666666679</v>
      </c>
      <c r="J186" s="36">
        <v>969.53333333333353</v>
      </c>
      <c r="K186" s="31">
        <v>936.7</v>
      </c>
      <c r="L186" s="31">
        <v>905.2</v>
      </c>
      <c r="M186" s="31">
        <v>7.8998900000000001</v>
      </c>
      <c r="N186" s="1"/>
      <c r="O186" s="1"/>
    </row>
    <row r="187" spans="1:15" ht="12.75" customHeight="1">
      <c r="A187" s="33">
        <v>177</v>
      </c>
      <c r="B187" s="53" t="s">
        <v>387</v>
      </c>
      <c r="C187" s="31">
        <v>3388.2</v>
      </c>
      <c r="D187" s="36">
        <v>3402.3333333333335</v>
      </c>
      <c r="E187" s="36">
        <v>3265.8666666666668</v>
      </c>
      <c r="F187" s="36">
        <v>3143.5333333333333</v>
      </c>
      <c r="G187" s="36">
        <v>3007.0666666666666</v>
      </c>
      <c r="H187" s="36">
        <v>3524.666666666667</v>
      </c>
      <c r="I187" s="36">
        <v>3661.1333333333332</v>
      </c>
      <c r="J187" s="36">
        <v>3783.4666666666672</v>
      </c>
      <c r="K187" s="31">
        <v>3538.8</v>
      </c>
      <c r="L187" s="31">
        <v>3280</v>
      </c>
      <c r="M187" s="31">
        <v>5.1866899999999996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1251.2</v>
      </c>
      <c r="D188" s="36">
        <v>1246.3</v>
      </c>
      <c r="E188" s="36">
        <v>1237.5999999999999</v>
      </c>
      <c r="F188" s="36">
        <v>1224</v>
      </c>
      <c r="G188" s="36">
        <v>1215.3</v>
      </c>
      <c r="H188" s="36">
        <v>1259.8999999999999</v>
      </c>
      <c r="I188" s="36">
        <v>1268.6000000000001</v>
      </c>
      <c r="J188" s="36">
        <v>1282.1999999999998</v>
      </c>
      <c r="K188" s="31">
        <v>1255</v>
      </c>
      <c r="L188" s="31">
        <v>1232.7</v>
      </c>
      <c r="M188" s="31">
        <v>7.2858700000000001</v>
      </c>
      <c r="N188" s="1"/>
      <c r="O188" s="1"/>
    </row>
    <row r="189" spans="1:15" ht="12.75" customHeight="1">
      <c r="A189" s="33">
        <v>179</v>
      </c>
      <c r="B189" s="53" t="s">
        <v>388</v>
      </c>
      <c r="C189" s="31">
        <v>868.75</v>
      </c>
      <c r="D189" s="36">
        <v>878.75</v>
      </c>
      <c r="E189" s="36">
        <v>855</v>
      </c>
      <c r="F189" s="36">
        <v>841.25</v>
      </c>
      <c r="G189" s="36">
        <v>817.5</v>
      </c>
      <c r="H189" s="36">
        <v>892.5</v>
      </c>
      <c r="I189" s="36">
        <v>916.25</v>
      </c>
      <c r="J189" s="36">
        <v>930</v>
      </c>
      <c r="K189" s="31">
        <v>902.5</v>
      </c>
      <c r="L189" s="31">
        <v>865</v>
      </c>
      <c r="M189" s="31">
        <v>9.3864900000000002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2569.6999999999998</v>
      </c>
      <c r="D190" s="36">
        <v>2547.2333333333331</v>
      </c>
      <c r="E190" s="36">
        <v>2509.4666666666662</v>
      </c>
      <c r="F190" s="36">
        <v>2449.2333333333331</v>
      </c>
      <c r="G190" s="36">
        <v>2411.4666666666662</v>
      </c>
      <c r="H190" s="36">
        <v>2607.4666666666662</v>
      </c>
      <c r="I190" s="36">
        <v>2645.2333333333336</v>
      </c>
      <c r="J190" s="36">
        <v>2705.4666666666662</v>
      </c>
      <c r="K190" s="31">
        <v>2585</v>
      </c>
      <c r="L190" s="31">
        <v>2487</v>
      </c>
      <c r="M190" s="31">
        <v>24.175650000000001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423.35</v>
      </c>
      <c r="D191" s="36">
        <v>424.31666666666666</v>
      </c>
      <c r="E191" s="36">
        <v>420.63333333333333</v>
      </c>
      <c r="F191" s="36">
        <v>417.91666666666669</v>
      </c>
      <c r="G191" s="36">
        <v>414.23333333333335</v>
      </c>
      <c r="H191" s="36">
        <v>427.0333333333333</v>
      </c>
      <c r="I191" s="36">
        <v>430.71666666666658</v>
      </c>
      <c r="J191" s="36">
        <v>433.43333333333328</v>
      </c>
      <c r="K191" s="31">
        <v>428</v>
      </c>
      <c r="L191" s="31">
        <v>421.6</v>
      </c>
      <c r="M191" s="31">
        <v>5.0038</v>
      </c>
      <c r="N191" s="1"/>
      <c r="O191" s="1"/>
    </row>
    <row r="192" spans="1:15" ht="12.75" customHeight="1">
      <c r="A192" s="33">
        <v>182</v>
      </c>
      <c r="B192" s="53" t="s">
        <v>389</v>
      </c>
      <c r="C192" s="31">
        <v>656.5</v>
      </c>
      <c r="D192" s="36">
        <v>660.56666666666672</v>
      </c>
      <c r="E192" s="36">
        <v>649.98333333333346</v>
      </c>
      <c r="F192" s="36">
        <v>643.4666666666667</v>
      </c>
      <c r="G192" s="36">
        <v>632.88333333333344</v>
      </c>
      <c r="H192" s="36">
        <v>667.08333333333348</v>
      </c>
      <c r="I192" s="36">
        <v>677.66666666666674</v>
      </c>
      <c r="J192" s="36">
        <v>684.18333333333351</v>
      </c>
      <c r="K192" s="31">
        <v>671.15</v>
      </c>
      <c r="L192" s="31">
        <v>654.04999999999995</v>
      </c>
      <c r="M192" s="31">
        <v>8.6685099999999995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2481.35</v>
      </c>
      <c r="D193" s="36">
        <v>2469.0500000000002</v>
      </c>
      <c r="E193" s="36">
        <v>2451.1000000000004</v>
      </c>
      <c r="F193" s="36">
        <v>2420.8500000000004</v>
      </c>
      <c r="G193" s="36">
        <v>2402.9000000000005</v>
      </c>
      <c r="H193" s="36">
        <v>2499.3000000000002</v>
      </c>
      <c r="I193" s="36">
        <v>2517.25</v>
      </c>
      <c r="J193" s="36">
        <v>2547.5</v>
      </c>
      <c r="K193" s="31">
        <v>2487</v>
      </c>
      <c r="L193" s="31">
        <v>2438.8000000000002</v>
      </c>
      <c r="M193" s="31">
        <v>11.92695</v>
      </c>
      <c r="N193" s="1"/>
      <c r="O193" s="1"/>
    </row>
    <row r="194" spans="1:15" ht="12.75" customHeight="1">
      <c r="A194" s="33">
        <v>184</v>
      </c>
      <c r="B194" s="53" t="s">
        <v>390</v>
      </c>
      <c r="C194" s="31">
        <v>1040.75</v>
      </c>
      <c r="D194" s="36">
        <v>1049.1000000000001</v>
      </c>
      <c r="E194" s="36">
        <v>1017.1000000000004</v>
      </c>
      <c r="F194" s="36">
        <v>993.45000000000027</v>
      </c>
      <c r="G194" s="36">
        <v>961.4500000000005</v>
      </c>
      <c r="H194" s="36">
        <v>1072.7500000000002</v>
      </c>
      <c r="I194" s="36">
        <v>1104.7499999999998</v>
      </c>
      <c r="J194" s="36">
        <v>1128.4000000000001</v>
      </c>
      <c r="K194" s="31">
        <v>1081.0999999999999</v>
      </c>
      <c r="L194" s="31">
        <v>1025.45</v>
      </c>
      <c r="M194" s="31">
        <v>3.2733300000000001</v>
      </c>
      <c r="N194" s="1"/>
      <c r="O194" s="1"/>
    </row>
    <row r="195" spans="1:15" ht="12.75" customHeight="1">
      <c r="A195" s="33">
        <v>185</v>
      </c>
      <c r="B195" s="53" t="s">
        <v>391</v>
      </c>
      <c r="C195" s="31">
        <v>2115</v>
      </c>
      <c r="D195" s="36">
        <v>2108.15</v>
      </c>
      <c r="E195" s="36">
        <v>2091.8500000000004</v>
      </c>
      <c r="F195" s="36">
        <v>2068.7000000000003</v>
      </c>
      <c r="G195" s="36">
        <v>2052.4000000000005</v>
      </c>
      <c r="H195" s="36">
        <v>2131.3000000000002</v>
      </c>
      <c r="I195" s="36">
        <v>2147.6000000000004</v>
      </c>
      <c r="J195" s="36">
        <v>2170.75</v>
      </c>
      <c r="K195" s="31">
        <v>2124.4499999999998</v>
      </c>
      <c r="L195" s="31">
        <v>2085</v>
      </c>
      <c r="M195" s="31">
        <v>0.16059999999999999</v>
      </c>
      <c r="N195" s="1"/>
      <c r="O195" s="1"/>
    </row>
    <row r="196" spans="1:15" ht="12.75" customHeight="1">
      <c r="A196" s="33">
        <v>186</v>
      </c>
      <c r="B196" s="53" t="s">
        <v>392</v>
      </c>
      <c r="C196" s="31">
        <v>793.35</v>
      </c>
      <c r="D196" s="36">
        <v>790.76666666666677</v>
      </c>
      <c r="E196" s="36">
        <v>784.58333333333348</v>
      </c>
      <c r="F196" s="36">
        <v>775.81666666666672</v>
      </c>
      <c r="G196" s="36">
        <v>769.63333333333344</v>
      </c>
      <c r="H196" s="36">
        <v>799.53333333333353</v>
      </c>
      <c r="I196" s="36">
        <v>805.7166666666667</v>
      </c>
      <c r="J196" s="36">
        <v>814.48333333333358</v>
      </c>
      <c r="K196" s="31">
        <v>796.95</v>
      </c>
      <c r="L196" s="31">
        <v>782</v>
      </c>
      <c r="M196" s="31">
        <v>0.41446</v>
      </c>
      <c r="N196" s="1"/>
      <c r="O196" s="1"/>
    </row>
    <row r="197" spans="1:15" ht="12.75" customHeight="1">
      <c r="A197" s="33">
        <v>187</v>
      </c>
      <c r="B197" s="53" t="s">
        <v>393</v>
      </c>
      <c r="C197" s="31">
        <v>163.19999999999999</v>
      </c>
      <c r="D197" s="36">
        <v>164.68333333333331</v>
      </c>
      <c r="E197" s="36">
        <v>160.61666666666662</v>
      </c>
      <c r="F197" s="36">
        <v>158.0333333333333</v>
      </c>
      <c r="G197" s="36">
        <v>153.96666666666661</v>
      </c>
      <c r="H197" s="36">
        <v>167.26666666666662</v>
      </c>
      <c r="I197" s="36">
        <v>171.33333333333329</v>
      </c>
      <c r="J197" s="36">
        <v>173.91666666666663</v>
      </c>
      <c r="K197" s="31">
        <v>168.75</v>
      </c>
      <c r="L197" s="31">
        <v>162.1</v>
      </c>
      <c r="M197" s="31">
        <v>5.6041600000000003</v>
      </c>
      <c r="N197" s="1"/>
      <c r="O197" s="1"/>
    </row>
    <row r="198" spans="1:15" ht="12.75" customHeight="1">
      <c r="A198" s="33">
        <v>188</v>
      </c>
      <c r="B198" s="53" t="s">
        <v>394</v>
      </c>
      <c r="C198" s="31">
        <v>3580.65</v>
      </c>
      <c r="D198" s="36">
        <v>3600.4166666666665</v>
      </c>
      <c r="E198" s="36">
        <v>3535.833333333333</v>
      </c>
      <c r="F198" s="36">
        <v>3491.0166666666664</v>
      </c>
      <c r="G198" s="36">
        <v>3426.4333333333329</v>
      </c>
      <c r="H198" s="36">
        <v>3645.2333333333331</v>
      </c>
      <c r="I198" s="36">
        <v>3709.8166666666662</v>
      </c>
      <c r="J198" s="36">
        <v>3754.6333333333332</v>
      </c>
      <c r="K198" s="31">
        <v>3665</v>
      </c>
      <c r="L198" s="31">
        <v>3555.6</v>
      </c>
      <c r="M198" s="31">
        <v>0.68164000000000002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535.9</v>
      </c>
      <c r="D199" s="36">
        <v>536.23333333333335</v>
      </c>
      <c r="E199" s="36">
        <v>530.4666666666667</v>
      </c>
      <c r="F199" s="36">
        <v>525.0333333333333</v>
      </c>
      <c r="G199" s="36">
        <v>519.26666666666665</v>
      </c>
      <c r="H199" s="36">
        <v>541.66666666666674</v>
      </c>
      <c r="I199" s="36">
        <v>547.43333333333339</v>
      </c>
      <c r="J199" s="36">
        <v>552.86666666666679</v>
      </c>
      <c r="K199" s="31">
        <v>542</v>
      </c>
      <c r="L199" s="31">
        <v>530.79999999999995</v>
      </c>
      <c r="M199" s="31">
        <v>9.6366899999999998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684.8</v>
      </c>
      <c r="D200" s="36">
        <v>689.55000000000007</v>
      </c>
      <c r="E200" s="36">
        <v>675.10000000000014</v>
      </c>
      <c r="F200" s="36">
        <v>665.40000000000009</v>
      </c>
      <c r="G200" s="36">
        <v>650.95000000000016</v>
      </c>
      <c r="H200" s="36">
        <v>699.25000000000011</v>
      </c>
      <c r="I200" s="36">
        <v>713.70000000000016</v>
      </c>
      <c r="J200" s="36">
        <v>723.40000000000009</v>
      </c>
      <c r="K200" s="31">
        <v>704</v>
      </c>
      <c r="L200" s="31">
        <v>679.85</v>
      </c>
      <c r="M200" s="31">
        <v>9.7496299999999998</v>
      </c>
      <c r="N200" s="1"/>
      <c r="O200" s="1"/>
    </row>
    <row r="201" spans="1:15" ht="12.75" customHeight="1">
      <c r="A201" s="33">
        <v>191</v>
      </c>
      <c r="B201" s="53" t="s">
        <v>395</v>
      </c>
      <c r="C201" s="31">
        <v>212.55</v>
      </c>
      <c r="D201" s="36">
        <v>214.85</v>
      </c>
      <c r="E201" s="36">
        <v>207.7</v>
      </c>
      <c r="F201" s="36">
        <v>202.85</v>
      </c>
      <c r="G201" s="36">
        <v>195.7</v>
      </c>
      <c r="H201" s="36">
        <v>219.7</v>
      </c>
      <c r="I201" s="36">
        <v>226.85000000000002</v>
      </c>
      <c r="J201" s="36">
        <v>231.7</v>
      </c>
      <c r="K201" s="31">
        <v>222</v>
      </c>
      <c r="L201" s="31">
        <v>210</v>
      </c>
      <c r="M201" s="31">
        <v>80.011210000000005</v>
      </c>
      <c r="N201" s="1"/>
      <c r="O201" s="1"/>
    </row>
    <row r="202" spans="1:15" ht="12.75" customHeight="1">
      <c r="A202" s="33">
        <v>192</v>
      </c>
      <c r="B202" s="53" t="s">
        <v>396</v>
      </c>
      <c r="C202" s="31">
        <v>242</v>
      </c>
      <c r="D202" s="36">
        <v>243.68333333333331</v>
      </c>
      <c r="E202" s="36">
        <v>239.06666666666661</v>
      </c>
      <c r="F202" s="36">
        <v>236.1333333333333</v>
      </c>
      <c r="G202" s="36">
        <v>231.51666666666659</v>
      </c>
      <c r="H202" s="36">
        <v>246.61666666666662</v>
      </c>
      <c r="I202" s="36">
        <v>251.23333333333335</v>
      </c>
      <c r="J202" s="36">
        <v>254.16666666666663</v>
      </c>
      <c r="K202" s="31">
        <v>248.3</v>
      </c>
      <c r="L202" s="31">
        <v>240.75</v>
      </c>
      <c r="M202" s="31">
        <v>18.854600000000001</v>
      </c>
      <c r="N202" s="1"/>
      <c r="O202" s="1"/>
    </row>
    <row r="203" spans="1:15" ht="12.75" customHeight="1">
      <c r="A203" s="33">
        <v>193</v>
      </c>
      <c r="B203" s="53" t="s">
        <v>275</v>
      </c>
      <c r="C203" s="31">
        <v>296.95</v>
      </c>
      <c r="D203" s="36">
        <v>297.75</v>
      </c>
      <c r="E203" s="36">
        <v>294.75</v>
      </c>
      <c r="F203" s="36">
        <v>292.55</v>
      </c>
      <c r="G203" s="36">
        <v>289.55</v>
      </c>
      <c r="H203" s="36">
        <v>299.95</v>
      </c>
      <c r="I203" s="36">
        <v>302.95</v>
      </c>
      <c r="J203" s="36">
        <v>305.14999999999998</v>
      </c>
      <c r="K203" s="31">
        <v>300.75</v>
      </c>
      <c r="L203" s="31">
        <v>295.55</v>
      </c>
      <c r="M203" s="31">
        <v>31.675080000000001</v>
      </c>
      <c r="N203" s="1"/>
      <c r="O203" s="1"/>
    </row>
    <row r="204" spans="1:15" ht="12.75" customHeight="1">
      <c r="A204" s="33">
        <v>194</v>
      </c>
      <c r="B204" s="53" t="s">
        <v>397</v>
      </c>
      <c r="C204" s="31">
        <v>2327.9499999999998</v>
      </c>
      <c r="D204" s="36">
        <v>2322.65</v>
      </c>
      <c r="E204" s="36">
        <v>2280.3000000000002</v>
      </c>
      <c r="F204" s="36">
        <v>2232.65</v>
      </c>
      <c r="G204" s="36">
        <v>2190.3000000000002</v>
      </c>
      <c r="H204" s="36">
        <v>2370.3000000000002</v>
      </c>
      <c r="I204" s="36">
        <v>2412.6499999999996</v>
      </c>
      <c r="J204" s="36">
        <v>2460.3000000000002</v>
      </c>
      <c r="K204" s="31">
        <v>2365</v>
      </c>
      <c r="L204" s="31">
        <v>2275</v>
      </c>
      <c r="M204" s="31">
        <v>2.70044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1348.05</v>
      </c>
      <c r="D205" s="36">
        <v>1350.5333333333335</v>
      </c>
      <c r="E205" s="36">
        <v>1331.0666666666671</v>
      </c>
      <c r="F205" s="36">
        <v>1314.0833333333335</v>
      </c>
      <c r="G205" s="36">
        <v>1294.616666666667</v>
      </c>
      <c r="H205" s="36">
        <v>1367.5166666666671</v>
      </c>
      <c r="I205" s="36">
        <v>1386.9833333333338</v>
      </c>
      <c r="J205" s="36">
        <v>1403.9666666666672</v>
      </c>
      <c r="K205" s="31">
        <v>1370</v>
      </c>
      <c r="L205" s="31">
        <v>1333.55</v>
      </c>
      <c r="M205" s="31">
        <v>59.64228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3917.95</v>
      </c>
      <c r="D206" s="36">
        <v>3932.5333333333328</v>
      </c>
      <c r="E206" s="36">
        <v>3881.2166666666658</v>
      </c>
      <c r="F206" s="36">
        <v>3844.4833333333331</v>
      </c>
      <c r="G206" s="36">
        <v>3793.1666666666661</v>
      </c>
      <c r="H206" s="36">
        <v>3969.2666666666655</v>
      </c>
      <c r="I206" s="36">
        <v>4020.583333333333</v>
      </c>
      <c r="J206" s="36">
        <v>4057.3166666666652</v>
      </c>
      <c r="K206" s="31">
        <v>3983.85</v>
      </c>
      <c r="L206" s="31">
        <v>3895.8</v>
      </c>
      <c r="M206" s="31">
        <v>2.6565400000000001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1519.6</v>
      </c>
      <c r="D207" s="36">
        <v>1522.4666666666665</v>
      </c>
      <c r="E207" s="36">
        <v>1504.333333333333</v>
      </c>
      <c r="F207" s="36">
        <v>1489.0666666666666</v>
      </c>
      <c r="G207" s="36">
        <v>1470.9333333333332</v>
      </c>
      <c r="H207" s="36">
        <v>1537.7333333333329</v>
      </c>
      <c r="I207" s="36">
        <v>1555.8666666666666</v>
      </c>
      <c r="J207" s="36">
        <v>1571.1333333333328</v>
      </c>
      <c r="K207" s="31">
        <v>1540.6</v>
      </c>
      <c r="L207" s="31">
        <v>1507.2</v>
      </c>
      <c r="M207" s="31">
        <v>159.32621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565.9</v>
      </c>
      <c r="D208" s="36">
        <v>570.98333333333323</v>
      </c>
      <c r="E208" s="36">
        <v>560.16666666666652</v>
      </c>
      <c r="F208" s="36">
        <v>554.43333333333328</v>
      </c>
      <c r="G208" s="36">
        <v>543.61666666666656</v>
      </c>
      <c r="H208" s="36">
        <v>576.71666666666647</v>
      </c>
      <c r="I208" s="36">
        <v>587.5333333333333</v>
      </c>
      <c r="J208" s="36">
        <v>593.26666666666642</v>
      </c>
      <c r="K208" s="31">
        <v>581.79999999999995</v>
      </c>
      <c r="L208" s="31">
        <v>565.25</v>
      </c>
      <c r="M208" s="31">
        <v>85.742149999999995</v>
      </c>
      <c r="N208" s="1"/>
      <c r="O208" s="1"/>
    </row>
    <row r="209" spans="1:15" ht="12.75" customHeight="1">
      <c r="A209" s="33">
        <v>199</v>
      </c>
      <c r="B209" s="53" t="s">
        <v>398</v>
      </c>
      <c r="C209" s="31">
        <v>100.6</v>
      </c>
      <c r="D209" s="36">
        <v>102</v>
      </c>
      <c r="E209" s="36">
        <v>97.65</v>
      </c>
      <c r="F209" s="36">
        <v>94.7</v>
      </c>
      <c r="G209" s="36">
        <v>90.350000000000009</v>
      </c>
      <c r="H209" s="36">
        <v>104.95</v>
      </c>
      <c r="I209" s="36">
        <v>109.3</v>
      </c>
      <c r="J209" s="36">
        <v>112.25</v>
      </c>
      <c r="K209" s="31">
        <v>106.35</v>
      </c>
      <c r="L209" s="31">
        <v>99.05</v>
      </c>
      <c r="M209" s="31">
        <v>534.54400999999996</v>
      </c>
      <c r="N209" s="1"/>
      <c r="O209" s="1"/>
    </row>
    <row r="210" spans="1:15" ht="12.75" customHeight="1">
      <c r="A210" s="33">
        <v>200</v>
      </c>
      <c r="B210" s="53" t="s">
        <v>399</v>
      </c>
      <c r="C210" s="31">
        <v>449.6</v>
      </c>
      <c r="D210" s="36">
        <v>450.01666666666665</v>
      </c>
      <c r="E210" s="36">
        <v>444.58333333333331</v>
      </c>
      <c r="F210" s="36">
        <v>439.56666666666666</v>
      </c>
      <c r="G210" s="36">
        <v>434.13333333333333</v>
      </c>
      <c r="H210" s="36">
        <v>455.0333333333333</v>
      </c>
      <c r="I210" s="36">
        <v>460.4666666666667</v>
      </c>
      <c r="J210" s="36">
        <v>465.48333333333329</v>
      </c>
      <c r="K210" s="31">
        <v>455.45</v>
      </c>
      <c r="L210" s="31">
        <v>445</v>
      </c>
      <c r="M210" s="31">
        <v>0.32845999999999997</v>
      </c>
      <c r="N210" s="1"/>
      <c r="O210" s="1"/>
    </row>
    <row r="211" spans="1:15" ht="12.75" customHeight="1">
      <c r="A211" s="33">
        <v>201</v>
      </c>
      <c r="B211" s="53" t="s">
        <v>400</v>
      </c>
      <c r="C211" s="31">
        <v>807.65</v>
      </c>
      <c r="D211" s="36">
        <v>809.95000000000016</v>
      </c>
      <c r="E211" s="36">
        <v>802.90000000000032</v>
      </c>
      <c r="F211" s="36">
        <v>798.1500000000002</v>
      </c>
      <c r="G211" s="36">
        <v>791.10000000000036</v>
      </c>
      <c r="H211" s="36">
        <v>814.70000000000027</v>
      </c>
      <c r="I211" s="36">
        <v>821.75000000000023</v>
      </c>
      <c r="J211" s="36">
        <v>826.50000000000023</v>
      </c>
      <c r="K211" s="31">
        <v>817</v>
      </c>
      <c r="L211" s="31">
        <v>805.2</v>
      </c>
      <c r="M211" s="31">
        <v>1.92316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1663.55</v>
      </c>
      <c r="D212" s="36">
        <v>1670.6166666666668</v>
      </c>
      <c r="E212" s="36">
        <v>1641.4833333333336</v>
      </c>
      <c r="F212" s="36">
        <v>1619.4166666666667</v>
      </c>
      <c r="G212" s="36">
        <v>1590.2833333333335</v>
      </c>
      <c r="H212" s="36">
        <v>1692.6833333333336</v>
      </c>
      <c r="I212" s="36">
        <v>1721.8166666666668</v>
      </c>
      <c r="J212" s="36">
        <v>1743.8833333333337</v>
      </c>
      <c r="K212" s="31">
        <v>1699.75</v>
      </c>
      <c r="L212" s="31">
        <v>1648.55</v>
      </c>
      <c r="M212" s="31">
        <v>17.708729999999999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4552.75</v>
      </c>
      <c r="D213" s="36">
        <v>4549.8500000000004</v>
      </c>
      <c r="E213" s="36">
        <v>4519.7500000000009</v>
      </c>
      <c r="F213" s="36">
        <v>4486.7500000000009</v>
      </c>
      <c r="G213" s="36">
        <v>4456.6500000000015</v>
      </c>
      <c r="H213" s="36">
        <v>4582.8500000000004</v>
      </c>
      <c r="I213" s="36">
        <v>4612.9499999999989</v>
      </c>
      <c r="J213" s="36">
        <v>4645.95</v>
      </c>
      <c r="K213" s="31">
        <v>4579.95</v>
      </c>
      <c r="L213" s="31">
        <v>4516.8500000000004</v>
      </c>
      <c r="M213" s="31">
        <v>3.47594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647.1</v>
      </c>
      <c r="D214" s="36">
        <v>646.85</v>
      </c>
      <c r="E214" s="36">
        <v>638.65000000000009</v>
      </c>
      <c r="F214" s="36">
        <v>630.20000000000005</v>
      </c>
      <c r="G214" s="36">
        <v>622.00000000000011</v>
      </c>
      <c r="H214" s="36">
        <v>655.30000000000007</v>
      </c>
      <c r="I214" s="36">
        <v>663.50000000000011</v>
      </c>
      <c r="J214" s="36">
        <v>671.95</v>
      </c>
      <c r="K214" s="31">
        <v>655.04999999999995</v>
      </c>
      <c r="L214" s="31">
        <v>638.4</v>
      </c>
      <c r="M214" s="31">
        <v>106.33995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3920.2</v>
      </c>
      <c r="D215" s="36">
        <v>3922.4</v>
      </c>
      <c r="E215" s="36">
        <v>3877.8</v>
      </c>
      <c r="F215" s="36">
        <v>3835.4</v>
      </c>
      <c r="G215" s="36">
        <v>3790.8</v>
      </c>
      <c r="H215" s="36">
        <v>3964.8</v>
      </c>
      <c r="I215" s="36">
        <v>4009.3999999999996</v>
      </c>
      <c r="J215" s="36">
        <v>4051.8</v>
      </c>
      <c r="K215" s="31">
        <v>3967</v>
      </c>
      <c r="L215" s="31">
        <v>3880</v>
      </c>
      <c r="M215" s="31">
        <v>11.80369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387.6</v>
      </c>
      <c r="D216" s="36">
        <v>385.18333333333339</v>
      </c>
      <c r="E216" s="36">
        <v>377.01666666666677</v>
      </c>
      <c r="F216" s="36">
        <v>366.43333333333339</v>
      </c>
      <c r="G216" s="36">
        <v>358.26666666666677</v>
      </c>
      <c r="H216" s="36">
        <v>395.76666666666677</v>
      </c>
      <c r="I216" s="36">
        <v>403.93333333333339</v>
      </c>
      <c r="J216" s="36">
        <v>414.51666666666677</v>
      </c>
      <c r="K216" s="31">
        <v>393.35</v>
      </c>
      <c r="L216" s="31">
        <v>374.6</v>
      </c>
      <c r="M216" s="31">
        <v>126.28632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534.1</v>
      </c>
      <c r="D217" s="36">
        <v>534.69999999999993</v>
      </c>
      <c r="E217" s="36">
        <v>528.49999999999989</v>
      </c>
      <c r="F217" s="36">
        <v>522.9</v>
      </c>
      <c r="G217" s="36">
        <v>516.69999999999993</v>
      </c>
      <c r="H217" s="36">
        <v>540.29999999999984</v>
      </c>
      <c r="I217" s="36">
        <v>546.49999999999989</v>
      </c>
      <c r="J217" s="36">
        <v>552.0999999999998</v>
      </c>
      <c r="K217" s="31">
        <v>540.9</v>
      </c>
      <c r="L217" s="31">
        <v>529.1</v>
      </c>
      <c r="M217" s="31">
        <v>57.78801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2217.0500000000002</v>
      </c>
      <c r="D218" s="36">
        <v>2218.9</v>
      </c>
      <c r="E218" s="36">
        <v>2202.15</v>
      </c>
      <c r="F218" s="36">
        <v>2187.25</v>
      </c>
      <c r="G218" s="36">
        <v>2170.5</v>
      </c>
      <c r="H218" s="36">
        <v>2233.8000000000002</v>
      </c>
      <c r="I218" s="36">
        <v>2250.5500000000002</v>
      </c>
      <c r="J218" s="36">
        <v>2265.4500000000003</v>
      </c>
      <c r="K218" s="31">
        <v>2235.65</v>
      </c>
      <c r="L218" s="31">
        <v>2204</v>
      </c>
      <c r="M218" s="31">
        <v>25.95307</v>
      </c>
      <c r="N218" s="1"/>
      <c r="O218" s="1"/>
    </row>
    <row r="219" spans="1:15" ht="12.75" customHeight="1">
      <c r="A219" s="33">
        <v>209</v>
      </c>
      <c r="B219" s="53" t="s">
        <v>276</v>
      </c>
      <c r="C219" s="31">
        <v>470.1</v>
      </c>
      <c r="D219" s="36">
        <v>462.23333333333335</v>
      </c>
      <c r="E219" s="36">
        <v>446.06666666666672</v>
      </c>
      <c r="F219" s="36">
        <v>422.03333333333336</v>
      </c>
      <c r="G219" s="36">
        <v>405.86666666666673</v>
      </c>
      <c r="H219" s="36">
        <v>486.26666666666671</v>
      </c>
      <c r="I219" s="36">
        <v>502.43333333333334</v>
      </c>
      <c r="J219" s="36">
        <v>526.4666666666667</v>
      </c>
      <c r="K219" s="31">
        <v>478.4</v>
      </c>
      <c r="L219" s="31">
        <v>438.2</v>
      </c>
      <c r="M219" s="31">
        <v>103.96501000000001</v>
      </c>
      <c r="N219" s="1"/>
      <c r="O219" s="1"/>
    </row>
    <row r="220" spans="1:15" ht="12.75" customHeight="1">
      <c r="A220" s="33">
        <v>210</v>
      </c>
      <c r="B220" s="53" t="s">
        <v>402</v>
      </c>
      <c r="C220" s="31">
        <v>9730.6</v>
      </c>
      <c r="D220" s="36">
        <v>9730.2999999999993</v>
      </c>
      <c r="E220" s="36">
        <v>9571.3499999999985</v>
      </c>
      <c r="F220" s="36">
        <v>9412.0999999999985</v>
      </c>
      <c r="G220" s="36">
        <v>9253.1499999999978</v>
      </c>
      <c r="H220" s="36">
        <v>9889.5499999999993</v>
      </c>
      <c r="I220" s="36">
        <v>10048.5</v>
      </c>
      <c r="J220" s="36">
        <v>10207.75</v>
      </c>
      <c r="K220" s="31">
        <v>9889.25</v>
      </c>
      <c r="L220" s="31">
        <v>9571.0499999999993</v>
      </c>
      <c r="M220" s="31">
        <v>1.1167199999999999</v>
      </c>
      <c r="N220" s="1"/>
      <c r="O220" s="1"/>
    </row>
    <row r="221" spans="1:15" ht="12.75" customHeight="1">
      <c r="A221" s="33">
        <v>211</v>
      </c>
      <c r="B221" s="53" t="s">
        <v>403</v>
      </c>
      <c r="C221" s="31">
        <v>901.6</v>
      </c>
      <c r="D221" s="36">
        <v>897.70000000000016</v>
      </c>
      <c r="E221" s="36">
        <v>887.95000000000027</v>
      </c>
      <c r="F221" s="36">
        <v>874.30000000000007</v>
      </c>
      <c r="G221" s="36">
        <v>864.55000000000018</v>
      </c>
      <c r="H221" s="36">
        <v>911.35000000000036</v>
      </c>
      <c r="I221" s="36">
        <v>921.10000000000014</v>
      </c>
      <c r="J221" s="36">
        <v>934.75000000000045</v>
      </c>
      <c r="K221" s="31">
        <v>907.45</v>
      </c>
      <c r="L221" s="31">
        <v>884.05</v>
      </c>
      <c r="M221" s="31">
        <v>1.60032</v>
      </c>
      <c r="N221" s="1"/>
      <c r="O221" s="1"/>
    </row>
    <row r="222" spans="1:15" ht="12.75" customHeight="1">
      <c r="A222" s="33">
        <v>212</v>
      </c>
      <c r="B222" s="53" t="s">
        <v>277</v>
      </c>
      <c r="C222" s="31">
        <v>44299.45</v>
      </c>
      <c r="D222" s="36">
        <v>44459.816666666673</v>
      </c>
      <c r="E222" s="36">
        <v>43539.633333333346</v>
      </c>
      <c r="F222" s="36">
        <v>42779.816666666673</v>
      </c>
      <c r="G222" s="36">
        <v>41859.633333333346</v>
      </c>
      <c r="H222" s="36">
        <v>45219.633333333346</v>
      </c>
      <c r="I222" s="36">
        <v>46139.81666666668</v>
      </c>
      <c r="J222" s="36">
        <v>46899.633333333346</v>
      </c>
      <c r="K222" s="31">
        <v>45380</v>
      </c>
      <c r="L222" s="31">
        <v>43700</v>
      </c>
      <c r="M222" s="31">
        <v>5.6219999999999999E-2</v>
      </c>
      <c r="N222" s="1"/>
      <c r="O222" s="1"/>
    </row>
    <row r="223" spans="1:15" ht="12.75" customHeight="1">
      <c r="A223" s="33">
        <v>213</v>
      </c>
      <c r="B223" s="53" t="s">
        <v>404</v>
      </c>
      <c r="C223" s="31">
        <v>219.55</v>
      </c>
      <c r="D223" s="36">
        <v>220.95000000000002</v>
      </c>
      <c r="E223" s="36">
        <v>214.15000000000003</v>
      </c>
      <c r="F223" s="36">
        <v>208.75000000000003</v>
      </c>
      <c r="G223" s="36">
        <v>201.95000000000005</v>
      </c>
      <c r="H223" s="36">
        <v>226.35000000000002</v>
      </c>
      <c r="I223" s="36">
        <v>233.15000000000003</v>
      </c>
      <c r="J223" s="36">
        <v>238.55</v>
      </c>
      <c r="K223" s="31">
        <v>227.75</v>
      </c>
      <c r="L223" s="31">
        <v>215.55</v>
      </c>
      <c r="M223" s="31">
        <v>125.40727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1142.05</v>
      </c>
      <c r="D224" s="36">
        <v>1144.9666666666665</v>
      </c>
      <c r="E224" s="36">
        <v>1132.5333333333328</v>
      </c>
      <c r="F224" s="36">
        <v>1123.0166666666664</v>
      </c>
      <c r="G224" s="36">
        <v>1110.5833333333328</v>
      </c>
      <c r="H224" s="36">
        <v>1154.4833333333329</v>
      </c>
      <c r="I224" s="36">
        <v>1166.9166666666667</v>
      </c>
      <c r="J224" s="36">
        <v>1176.4333333333329</v>
      </c>
      <c r="K224" s="31">
        <v>1157.4000000000001</v>
      </c>
      <c r="L224" s="31">
        <v>1135.45</v>
      </c>
      <c r="M224" s="31">
        <v>199.33604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1673.4</v>
      </c>
      <c r="D225" s="36">
        <v>1674.1833333333334</v>
      </c>
      <c r="E225" s="36">
        <v>1640.6666666666667</v>
      </c>
      <c r="F225" s="36">
        <v>1607.9333333333334</v>
      </c>
      <c r="G225" s="36">
        <v>1574.4166666666667</v>
      </c>
      <c r="H225" s="36">
        <v>1706.9166666666667</v>
      </c>
      <c r="I225" s="36">
        <v>1740.4333333333332</v>
      </c>
      <c r="J225" s="36">
        <v>1773.1666666666667</v>
      </c>
      <c r="K225" s="31">
        <v>1707.7</v>
      </c>
      <c r="L225" s="31">
        <v>1641.45</v>
      </c>
      <c r="M225" s="31">
        <v>7.7410100000000002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576.70000000000005</v>
      </c>
      <c r="D226" s="36">
        <v>578.15</v>
      </c>
      <c r="E226" s="36">
        <v>571.29999999999995</v>
      </c>
      <c r="F226" s="36">
        <v>565.9</v>
      </c>
      <c r="G226" s="36">
        <v>559.04999999999995</v>
      </c>
      <c r="H226" s="36">
        <v>583.54999999999995</v>
      </c>
      <c r="I226" s="36">
        <v>590.40000000000009</v>
      </c>
      <c r="J226" s="36">
        <v>595.79999999999995</v>
      </c>
      <c r="K226" s="31">
        <v>585</v>
      </c>
      <c r="L226" s="31">
        <v>572.75</v>
      </c>
      <c r="M226" s="31">
        <v>14.206490000000001</v>
      </c>
      <c r="N226" s="1"/>
      <c r="O226" s="1"/>
    </row>
    <row r="227" spans="1:15" ht="12.75" customHeight="1">
      <c r="A227" s="33">
        <v>217</v>
      </c>
      <c r="B227" s="53" t="s">
        <v>278</v>
      </c>
      <c r="C227" s="31">
        <v>751.35</v>
      </c>
      <c r="D227" s="36">
        <v>752.26666666666677</v>
      </c>
      <c r="E227" s="36">
        <v>746.08333333333348</v>
      </c>
      <c r="F227" s="36">
        <v>740.81666666666672</v>
      </c>
      <c r="G227" s="36">
        <v>734.63333333333344</v>
      </c>
      <c r="H227" s="36">
        <v>757.53333333333353</v>
      </c>
      <c r="I227" s="36">
        <v>763.7166666666667</v>
      </c>
      <c r="J227" s="36">
        <v>768.98333333333358</v>
      </c>
      <c r="K227" s="31">
        <v>758.45</v>
      </c>
      <c r="L227" s="31">
        <v>747</v>
      </c>
      <c r="M227" s="31">
        <v>8.2367100000000004</v>
      </c>
      <c r="N227" s="1"/>
      <c r="O227" s="1"/>
    </row>
    <row r="228" spans="1:15" ht="12.75" customHeight="1">
      <c r="A228" s="33">
        <v>218</v>
      </c>
      <c r="B228" s="53" t="s">
        <v>405</v>
      </c>
      <c r="C228" s="31">
        <v>89.4</v>
      </c>
      <c r="D228" s="36">
        <v>90.5</v>
      </c>
      <c r="E228" s="36">
        <v>87.4</v>
      </c>
      <c r="F228" s="36">
        <v>85.4</v>
      </c>
      <c r="G228" s="36">
        <v>82.300000000000011</v>
      </c>
      <c r="H228" s="36">
        <v>92.5</v>
      </c>
      <c r="I228" s="36">
        <v>95.6</v>
      </c>
      <c r="J228" s="36">
        <v>97.6</v>
      </c>
      <c r="K228" s="31">
        <v>93.6</v>
      </c>
      <c r="L228" s="31">
        <v>88.5</v>
      </c>
      <c r="M228" s="31">
        <v>168.01021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80.900000000000006</v>
      </c>
      <c r="D229" s="36">
        <v>81.183333333333337</v>
      </c>
      <c r="E229" s="36">
        <v>80.216666666666669</v>
      </c>
      <c r="F229" s="36">
        <v>79.533333333333331</v>
      </c>
      <c r="G229" s="36">
        <v>78.566666666666663</v>
      </c>
      <c r="H229" s="36">
        <v>81.866666666666674</v>
      </c>
      <c r="I229" s="36">
        <v>82.833333333333343</v>
      </c>
      <c r="J229" s="36">
        <v>83.51666666666668</v>
      </c>
      <c r="K229" s="31">
        <v>82.15</v>
      </c>
      <c r="L229" s="31">
        <v>80.5</v>
      </c>
      <c r="M229" s="31">
        <v>246.1215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119.35</v>
      </c>
      <c r="D230" s="36">
        <v>119.91666666666667</v>
      </c>
      <c r="E230" s="36">
        <v>118.03333333333335</v>
      </c>
      <c r="F230" s="36">
        <v>116.71666666666667</v>
      </c>
      <c r="G230" s="36">
        <v>114.83333333333334</v>
      </c>
      <c r="H230" s="36">
        <v>121.23333333333335</v>
      </c>
      <c r="I230" s="36">
        <v>123.11666666666667</v>
      </c>
      <c r="J230" s="36">
        <v>124.43333333333335</v>
      </c>
      <c r="K230" s="31">
        <v>121.8</v>
      </c>
      <c r="L230" s="31">
        <v>118.6</v>
      </c>
      <c r="M230" s="31">
        <v>59.450479999999999</v>
      </c>
      <c r="N230" s="1"/>
      <c r="O230" s="1"/>
    </row>
    <row r="231" spans="1:15" ht="12.75" customHeight="1">
      <c r="A231" s="33">
        <v>221</v>
      </c>
      <c r="B231" s="53" t="s">
        <v>407</v>
      </c>
      <c r="C231" s="31">
        <v>401.35</v>
      </c>
      <c r="D231" s="36">
        <v>401.15000000000003</v>
      </c>
      <c r="E231" s="36">
        <v>397.20000000000005</v>
      </c>
      <c r="F231" s="36">
        <v>393.05</v>
      </c>
      <c r="G231" s="36">
        <v>389.1</v>
      </c>
      <c r="H231" s="36">
        <v>405.30000000000007</v>
      </c>
      <c r="I231" s="36">
        <v>409.25</v>
      </c>
      <c r="J231" s="36">
        <v>413.40000000000009</v>
      </c>
      <c r="K231" s="31">
        <v>405.1</v>
      </c>
      <c r="L231" s="31">
        <v>397</v>
      </c>
      <c r="M231" s="31">
        <v>7.8631599999999997</v>
      </c>
      <c r="N231" s="1"/>
      <c r="O231" s="1"/>
    </row>
    <row r="232" spans="1:15" ht="12.75" customHeight="1">
      <c r="A232" s="33">
        <v>222</v>
      </c>
      <c r="B232" s="53" t="s">
        <v>408</v>
      </c>
      <c r="C232" s="31">
        <v>69.75</v>
      </c>
      <c r="D232" s="36">
        <v>69.716666666666669</v>
      </c>
      <c r="E232" s="36">
        <v>68.783333333333331</v>
      </c>
      <c r="F232" s="36">
        <v>67.816666666666663</v>
      </c>
      <c r="G232" s="36">
        <v>66.883333333333326</v>
      </c>
      <c r="H232" s="36">
        <v>70.683333333333337</v>
      </c>
      <c r="I232" s="36">
        <v>71.616666666666674</v>
      </c>
      <c r="J232" s="36">
        <v>72.583333333333343</v>
      </c>
      <c r="K232" s="31">
        <v>70.650000000000006</v>
      </c>
      <c r="L232" s="31">
        <v>68.75</v>
      </c>
      <c r="M232" s="31">
        <v>258.05633</v>
      </c>
      <c r="N232" s="1"/>
      <c r="O232" s="1"/>
    </row>
    <row r="233" spans="1:15" ht="12.75" customHeight="1">
      <c r="A233" s="33">
        <v>223</v>
      </c>
      <c r="B233" s="53" t="s">
        <v>812</v>
      </c>
      <c r="C233" s="31">
        <v>249.45</v>
      </c>
      <c r="D233" s="36">
        <v>248.68333333333331</v>
      </c>
      <c r="E233" s="36">
        <v>243.66666666666663</v>
      </c>
      <c r="F233" s="36">
        <v>237.88333333333333</v>
      </c>
      <c r="G233" s="36">
        <v>232.86666666666665</v>
      </c>
      <c r="H233" s="36">
        <v>254.46666666666661</v>
      </c>
      <c r="I233" s="36">
        <v>259.48333333333335</v>
      </c>
      <c r="J233" s="36">
        <v>265.26666666666659</v>
      </c>
      <c r="K233" s="31">
        <v>253.7</v>
      </c>
      <c r="L233" s="31">
        <v>242.9</v>
      </c>
      <c r="M233" s="31">
        <v>83.239490000000004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436.45</v>
      </c>
      <c r="D234" s="36">
        <v>435.95</v>
      </c>
      <c r="E234" s="36">
        <v>431.84999999999997</v>
      </c>
      <c r="F234" s="36">
        <v>427.25</v>
      </c>
      <c r="G234" s="36">
        <v>423.15</v>
      </c>
      <c r="H234" s="36">
        <v>440.54999999999995</v>
      </c>
      <c r="I234" s="36">
        <v>444.65</v>
      </c>
      <c r="J234" s="36">
        <v>449.24999999999994</v>
      </c>
      <c r="K234" s="31">
        <v>440.05</v>
      </c>
      <c r="L234" s="31">
        <v>431.35</v>
      </c>
      <c r="M234" s="31">
        <v>229.04275999999999</v>
      </c>
      <c r="N234" s="1"/>
      <c r="O234" s="1"/>
    </row>
    <row r="235" spans="1:15" ht="12.75" customHeight="1">
      <c r="A235" s="33">
        <v>225</v>
      </c>
      <c r="B235" s="53" t="s">
        <v>409</v>
      </c>
      <c r="C235" s="31">
        <v>300.10000000000002</v>
      </c>
      <c r="D235" s="36">
        <v>301.5</v>
      </c>
      <c r="E235" s="36">
        <v>295.60000000000002</v>
      </c>
      <c r="F235" s="36">
        <v>291.10000000000002</v>
      </c>
      <c r="G235" s="36">
        <v>285.20000000000005</v>
      </c>
      <c r="H235" s="36">
        <v>306</v>
      </c>
      <c r="I235" s="36">
        <v>311.89999999999998</v>
      </c>
      <c r="J235" s="36">
        <v>316.39999999999998</v>
      </c>
      <c r="K235" s="31">
        <v>307.39999999999998</v>
      </c>
      <c r="L235" s="31">
        <v>297</v>
      </c>
      <c r="M235" s="31">
        <v>14.74001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222.3</v>
      </c>
      <c r="D236" s="36">
        <v>223.96666666666667</v>
      </c>
      <c r="E236" s="36">
        <v>218.33333333333334</v>
      </c>
      <c r="F236" s="36">
        <v>214.36666666666667</v>
      </c>
      <c r="G236" s="36">
        <v>208.73333333333335</v>
      </c>
      <c r="H236" s="36">
        <v>227.93333333333334</v>
      </c>
      <c r="I236" s="36">
        <v>233.56666666666666</v>
      </c>
      <c r="J236" s="36">
        <v>237.53333333333333</v>
      </c>
      <c r="K236" s="31">
        <v>229.6</v>
      </c>
      <c r="L236" s="31">
        <v>220</v>
      </c>
      <c r="M236" s="31">
        <v>25.13428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168.05</v>
      </c>
      <c r="D237" s="36">
        <v>169.25</v>
      </c>
      <c r="E237" s="36">
        <v>165.05</v>
      </c>
      <c r="F237" s="36">
        <v>162.05000000000001</v>
      </c>
      <c r="G237" s="36">
        <v>157.85000000000002</v>
      </c>
      <c r="H237" s="36">
        <v>172.25</v>
      </c>
      <c r="I237" s="36">
        <v>176.45</v>
      </c>
      <c r="J237" s="36">
        <v>179.45</v>
      </c>
      <c r="K237" s="31">
        <v>173.45</v>
      </c>
      <c r="L237" s="31">
        <v>166.25</v>
      </c>
      <c r="M237" s="31">
        <v>45.083419999999997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2799.65</v>
      </c>
      <c r="D238" s="36">
        <v>2822.35</v>
      </c>
      <c r="E238" s="36">
        <v>2752.2999999999997</v>
      </c>
      <c r="F238" s="36">
        <v>2704.95</v>
      </c>
      <c r="G238" s="36">
        <v>2634.8999999999996</v>
      </c>
      <c r="H238" s="36">
        <v>2869.7</v>
      </c>
      <c r="I238" s="36">
        <v>2939.75</v>
      </c>
      <c r="J238" s="36">
        <v>2987.1</v>
      </c>
      <c r="K238" s="31">
        <v>2892.4</v>
      </c>
      <c r="L238" s="31">
        <v>2775</v>
      </c>
      <c r="M238" s="31">
        <v>4.0755999999999997</v>
      </c>
      <c r="N238" s="1"/>
      <c r="O238" s="1"/>
    </row>
    <row r="239" spans="1:15" ht="12.75" customHeight="1">
      <c r="A239" s="33">
        <v>229</v>
      </c>
      <c r="B239" s="53" t="s">
        <v>279</v>
      </c>
      <c r="C239" s="31">
        <v>544</v>
      </c>
      <c r="D239" s="36">
        <v>542.93333333333339</v>
      </c>
      <c r="E239" s="36">
        <v>532.16666666666674</v>
      </c>
      <c r="F239" s="36">
        <v>520.33333333333337</v>
      </c>
      <c r="G239" s="36">
        <v>509.56666666666672</v>
      </c>
      <c r="H239" s="36">
        <v>554.76666666666677</v>
      </c>
      <c r="I239" s="36">
        <v>565.53333333333342</v>
      </c>
      <c r="J239" s="36">
        <v>577.36666666666679</v>
      </c>
      <c r="K239" s="31">
        <v>553.70000000000005</v>
      </c>
      <c r="L239" s="31">
        <v>531.1</v>
      </c>
      <c r="M239" s="31">
        <v>17.37781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157.55000000000001</v>
      </c>
      <c r="D240" s="36">
        <v>157.55000000000001</v>
      </c>
      <c r="E240" s="36">
        <v>154.70000000000002</v>
      </c>
      <c r="F240" s="36">
        <v>151.85</v>
      </c>
      <c r="G240" s="36">
        <v>149</v>
      </c>
      <c r="H240" s="36">
        <v>160.40000000000003</v>
      </c>
      <c r="I240" s="36">
        <v>163.25000000000006</v>
      </c>
      <c r="J240" s="36">
        <v>166.10000000000005</v>
      </c>
      <c r="K240" s="31">
        <v>160.4</v>
      </c>
      <c r="L240" s="31">
        <v>154.69999999999999</v>
      </c>
      <c r="M240" s="31">
        <v>164.83488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570.6</v>
      </c>
      <c r="D241" s="36">
        <v>572.25</v>
      </c>
      <c r="E241" s="36">
        <v>563.5</v>
      </c>
      <c r="F241" s="36">
        <v>556.4</v>
      </c>
      <c r="G241" s="36">
        <v>547.65</v>
      </c>
      <c r="H241" s="36">
        <v>579.35</v>
      </c>
      <c r="I241" s="36">
        <v>588.1</v>
      </c>
      <c r="J241" s="36">
        <v>595.20000000000005</v>
      </c>
      <c r="K241" s="31">
        <v>581</v>
      </c>
      <c r="L241" s="31">
        <v>565.15</v>
      </c>
      <c r="M241" s="31">
        <v>20.71931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170.75</v>
      </c>
      <c r="D242" s="36">
        <v>171.68333333333331</v>
      </c>
      <c r="E242" s="36">
        <v>168.46666666666661</v>
      </c>
      <c r="F242" s="36">
        <v>166.18333333333331</v>
      </c>
      <c r="G242" s="36">
        <v>162.96666666666661</v>
      </c>
      <c r="H242" s="36">
        <v>173.96666666666661</v>
      </c>
      <c r="I242" s="36">
        <v>177.18333333333331</v>
      </c>
      <c r="J242" s="36">
        <v>179.46666666666661</v>
      </c>
      <c r="K242" s="31">
        <v>174.9</v>
      </c>
      <c r="L242" s="31">
        <v>169.4</v>
      </c>
      <c r="M242" s="31">
        <v>309.68452000000002</v>
      </c>
      <c r="N242" s="1"/>
      <c r="O242" s="1"/>
    </row>
    <row r="243" spans="1:15" ht="12.75" customHeight="1">
      <c r="A243" s="33">
        <v>233</v>
      </c>
      <c r="B243" s="53" t="s">
        <v>410</v>
      </c>
      <c r="C243" s="31">
        <v>66.25</v>
      </c>
      <c r="D243" s="36">
        <v>66.516666666666666</v>
      </c>
      <c r="E243" s="36">
        <v>65.333333333333329</v>
      </c>
      <c r="F243" s="36">
        <v>64.416666666666657</v>
      </c>
      <c r="G243" s="36">
        <v>63.23333333333332</v>
      </c>
      <c r="H243" s="36">
        <v>67.433333333333337</v>
      </c>
      <c r="I243" s="36">
        <v>68.616666666666674</v>
      </c>
      <c r="J243" s="36">
        <v>69.533333333333346</v>
      </c>
      <c r="K243" s="31">
        <v>67.7</v>
      </c>
      <c r="L243" s="31">
        <v>65.599999999999994</v>
      </c>
      <c r="M243" s="31">
        <v>114.84860999999999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1052.45</v>
      </c>
      <c r="D244" s="36">
        <v>1056.3500000000001</v>
      </c>
      <c r="E244" s="36">
        <v>1037.1000000000004</v>
      </c>
      <c r="F244" s="36">
        <v>1021.7500000000002</v>
      </c>
      <c r="G244" s="36">
        <v>1002.5000000000005</v>
      </c>
      <c r="H244" s="36">
        <v>1071.7000000000003</v>
      </c>
      <c r="I244" s="36">
        <v>1090.9499999999998</v>
      </c>
      <c r="J244" s="36">
        <v>1106.3000000000002</v>
      </c>
      <c r="K244" s="31">
        <v>1075.5999999999999</v>
      </c>
      <c r="L244" s="31">
        <v>1041</v>
      </c>
      <c r="M244" s="31">
        <v>25.045760000000001</v>
      </c>
      <c r="N244" s="1"/>
      <c r="O244" s="1"/>
    </row>
    <row r="245" spans="1:15" ht="12.75" customHeight="1">
      <c r="A245" s="33">
        <v>235</v>
      </c>
      <c r="B245" s="53" t="s">
        <v>411</v>
      </c>
      <c r="C245" s="31">
        <v>157</v>
      </c>
      <c r="D245" s="36">
        <v>157.54999999999998</v>
      </c>
      <c r="E245" s="36">
        <v>154.59999999999997</v>
      </c>
      <c r="F245" s="36">
        <v>152.19999999999999</v>
      </c>
      <c r="G245" s="36">
        <v>149.24999999999997</v>
      </c>
      <c r="H245" s="36">
        <v>159.94999999999996</v>
      </c>
      <c r="I245" s="36">
        <v>162.89999999999995</v>
      </c>
      <c r="J245" s="36">
        <v>165.29999999999995</v>
      </c>
      <c r="K245" s="31">
        <v>160.5</v>
      </c>
      <c r="L245" s="31">
        <v>155.15</v>
      </c>
      <c r="M245" s="31">
        <v>312.88231000000002</v>
      </c>
      <c r="N245" s="1"/>
      <c r="O245" s="1"/>
    </row>
    <row r="246" spans="1:15" ht="12.75" customHeight="1">
      <c r="A246" s="33">
        <v>236</v>
      </c>
      <c r="B246" s="53" t="s">
        <v>412</v>
      </c>
      <c r="C246" s="31">
        <v>1380.2</v>
      </c>
      <c r="D246" s="36">
        <v>1381.7333333333333</v>
      </c>
      <c r="E246" s="36">
        <v>1373.4666666666667</v>
      </c>
      <c r="F246" s="36">
        <v>1366.7333333333333</v>
      </c>
      <c r="G246" s="36">
        <v>1358.4666666666667</v>
      </c>
      <c r="H246" s="36">
        <v>1388.4666666666667</v>
      </c>
      <c r="I246" s="36">
        <v>1396.7333333333336</v>
      </c>
      <c r="J246" s="36">
        <v>1403.4666666666667</v>
      </c>
      <c r="K246" s="31">
        <v>1390</v>
      </c>
      <c r="L246" s="31">
        <v>1375</v>
      </c>
      <c r="M246" s="31">
        <v>0.30825999999999998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455.2</v>
      </c>
      <c r="D247" s="36">
        <v>457.40000000000003</v>
      </c>
      <c r="E247" s="36">
        <v>446.80000000000007</v>
      </c>
      <c r="F247" s="36">
        <v>438.40000000000003</v>
      </c>
      <c r="G247" s="36">
        <v>427.80000000000007</v>
      </c>
      <c r="H247" s="36">
        <v>465.80000000000007</v>
      </c>
      <c r="I247" s="36">
        <v>476.40000000000009</v>
      </c>
      <c r="J247" s="36">
        <v>484.80000000000007</v>
      </c>
      <c r="K247" s="31">
        <v>468</v>
      </c>
      <c r="L247" s="31">
        <v>449</v>
      </c>
      <c r="M247" s="31">
        <v>22.117290000000001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350.95</v>
      </c>
      <c r="D248" s="36">
        <v>352.31666666666661</v>
      </c>
      <c r="E248" s="36">
        <v>346.28333333333319</v>
      </c>
      <c r="F248" s="36">
        <v>341.61666666666656</v>
      </c>
      <c r="G248" s="36">
        <v>335.58333333333314</v>
      </c>
      <c r="H248" s="36">
        <v>356.98333333333323</v>
      </c>
      <c r="I248" s="36">
        <v>363.01666666666665</v>
      </c>
      <c r="J248" s="36">
        <v>367.68333333333328</v>
      </c>
      <c r="K248" s="31">
        <v>358.35</v>
      </c>
      <c r="L248" s="31">
        <v>347.65</v>
      </c>
      <c r="M248" s="31">
        <v>140.60464999999999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1483.7</v>
      </c>
      <c r="D249" s="36">
        <v>1491.5666666666666</v>
      </c>
      <c r="E249" s="36">
        <v>1465.1833333333332</v>
      </c>
      <c r="F249" s="36">
        <v>1446.6666666666665</v>
      </c>
      <c r="G249" s="36">
        <v>1420.2833333333331</v>
      </c>
      <c r="H249" s="36">
        <v>1510.0833333333333</v>
      </c>
      <c r="I249" s="36">
        <v>1536.4666666666665</v>
      </c>
      <c r="J249" s="36">
        <v>1554.9833333333333</v>
      </c>
      <c r="K249" s="31">
        <v>1517.95</v>
      </c>
      <c r="L249" s="31">
        <v>1473.05</v>
      </c>
      <c r="M249" s="31">
        <v>21.193680000000001</v>
      </c>
      <c r="N249" s="1"/>
      <c r="O249" s="1"/>
    </row>
    <row r="250" spans="1:15" ht="12.75" customHeight="1">
      <c r="A250" s="33">
        <v>240</v>
      </c>
      <c r="B250" s="53" t="s">
        <v>413</v>
      </c>
      <c r="C250" s="31">
        <v>33.9</v>
      </c>
      <c r="D250" s="36">
        <v>34.016666666666673</v>
      </c>
      <c r="E250" s="36">
        <v>33.533333333333346</v>
      </c>
      <c r="F250" s="36">
        <v>33.166666666666671</v>
      </c>
      <c r="G250" s="36">
        <v>32.683333333333344</v>
      </c>
      <c r="H250" s="36">
        <v>34.383333333333347</v>
      </c>
      <c r="I250" s="36">
        <v>34.866666666666681</v>
      </c>
      <c r="J250" s="36">
        <v>35.233333333333348</v>
      </c>
      <c r="K250" s="31">
        <v>34.5</v>
      </c>
      <c r="L250" s="31">
        <v>33.65</v>
      </c>
      <c r="M250" s="31">
        <v>137.77285000000001</v>
      </c>
      <c r="N250" s="1"/>
      <c r="O250" s="1"/>
    </row>
    <row r="251" spans="1:15" ht="12.75" customHeight="1">
      <c r="A251" s="33">
        <v>241</v>
      </c>
      <c r="B251" s="53" t="s">
        <v>183</v>
      </c>
      <c r="C251" s="31">
        <v>5997.85</v>
      </c>
      <c r="D251" s="36">
        <v>6013.6166666666659</v>
      </c>
      <c r="E251" s="36">
        <v>5927.2333333333318</v>
      </c>
      <c r="F251" s="36">
        <v>5856.6166666666659</v>
      </c>
      <c r="G251" s="36">
        <v>5770.2333333333318</v>
      </c>
      <c r="H251" s="36">
        <v>6084.2333333333318</v>
      </c>
      <c r="I251" s="36">
        <v>6170.616666666665</v>
      </c>
      <c r="J251" s="36">
        <v>6241.2333333333318</v>
      </c>
      <c r="K251" s="31">
        <v>6100</v>
      </c>
      <c r="L251" s="31">
        <v>5943</v>
      </c>
      <c r="M251" s="31">
        <v>1.81263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1416.3</v>
      </c>
      <c r="D252" s="36">
        <v>1414.7666666666667</v>
      </c>
      <c r="E252" s="36">
        <v>1404.7333333333333</v>
      </c>
      <c r="F252" s="36">
        <v>1393.1666666666667</v>
      </c>
      <c r="G252" s="36">
        <v>1383.1333333333334</v>
      </c>
      <c r="H252" s="36">
        <v>1426.3333333333333</v>
      </c>
      <c r="I252" s="36">
        <v>1436.3666666666666</v>
      </c>
      <c r="J252" s="36">
        <v>1447.9333333333332</v>
      </c>
      <c r="K252" s="31">
        <v>1424.8</v>
      </c>
      <c r="L252" s="31">
        <v>1403.2</v>
      </c>
      <c r="M252" s="31">
        <v>88.423450000000003</v>
      </c>
      <c r="N252" s="1"/>
      <c r="O252" s="1"/>
    </row>
    <row r="253" spans="1:15" ht="12.75" customHeight="1">
      <c r="A253" s="33">
        <v>243</v>
      </c>
      <c r="B253" s="53" t="s">
        <v>831</v>
      </c>
      <c r="C253" s="31">
        <v>4008.65</v>
      </c>
      <c r="D253" s="36">
        <v>4020.6666666666665</v>
      </c>
      <c r="E253" s="36">
        <v>3964.5333333333328</v>
      </c>
      <c r="F253" s="36">
        <v>3920.4166666666665</v>
      </c>
      <c r="G253" s="36">
        <v>3864.2833333333328</v>
      </c>
      <c r="H253" s="36">
        <v>4064.7833333333328</v>
      </c>
      <c r="I253" s="36">
        <v>4120.916666666667</v>
      </c>
      <c r="J253" s="36">
        <v>4165.0333333333328</v>
      </c>
      <c r="K253" s="31">
        <v>4076.8</v>
      </c>
      <c r="L253" s="31">
        <v>3976.55</v>
      </c>
      <c r="M253" s="31">
        <v>0.16020000000000001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1049.8</v>
      </c>
      <c r="D254" s="36">
        <v>1049.5333333333335</v>
      </c>
      <c r="E254" s="36">
        <v>1027.0666666666671</v>
      </c>
      <c r="F254" s="36">
        <v>1004.3333333333335</v>
      </c>
      <c r="G254" s="36">
        <v>981.86666666666702</v>
      </c>
      <c r="H254" s="36">
        <v>1072.2666666666671</v>
      </c>
      <c r="I254" s="36">
        <v>1094.7333333333338</v>
      </c>
      <c r="J254" s="36">
        <v>1117.4666666666672</v>
      </c>
      <c r="K254" s="31">
        <v>1072</v>
      </c>
      <c r="L254" s="31">
        <v>1026.8</v>
      </c>
      <c r="M254" s="31">
        <v>3.0986099999999999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4019.25</v>
      </c>
      <c r="D255" s="36">
        <v>4065.4500000000003</v>
      </c>
      <c r="E255" s="36">
        <v>3951.8</v>
      </c>
      <c r="F255" s="36">
        <v>3884.35</v>
      </c>
      <c r="G255" s="36">
        <v>3770.7</v>
      </c>
      <c r="H255" s="36">
        <v>4132.9000000000005</v>
      </c>
      <c r="I255" s="36">
        <v>4246.5500000000011</v>
      </c>
      <c r="J255" s="36">
        <v>4314.0000000000009</v>
      </c>
      <c r="K255" s="31">
        <v>4179.1000000000004</v>
      </c>
      <c r="L255" s="31">
        <v>3998</v>
      </c>
      <c r="M255" s="31">
        <v>11.3407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1337.7</v>
      </c>
      <c r="D256" s="36">
        <v>1340.2666666666667</v>
      </c>
      <c r="E256" s="36">
        <v>1321.4833333333333</v>
      </c>
      <c r="F256" s="36">
        <v>1305.2666666666667</v>
      </c>
      <c r="G256" s="36">
        <v>1286.4833333333333</v>
      </c>
      <c r="H256" s="36">
        <v>1356.4833333333333</v>
      </c>
      <c r="I256" s="36">
        <v>1375.2666666666667</v>
      </c>
      <c r="J256" s="36">
        <v>1391.4833333333333</v>
      </c>
      <c r="K256" s="31">
        <v>1359.05</v>
      </c>
      <c r="L256" s="31">
        <v>1324.05</v>
      </c>
      <c r="M256" s="31">
        <v>2.7843</v>
      </c>
      <c r="N256" s="1"/>
      <c r="O256" s="1"/>
    </row>
    <row r="257" spans="1:15" ht="12.75" customHeight="1">
      <c r="A257" s="33">
        <v>247</v>
      </c>
      <c r="B257" s="53" t="s">
        <v>414</v>
      </c>
      <c r="C257" s="31">
        <v>1889.9</v>
      </c>
      <c r="D257" s="36">
        <v>1886.05</v>
      </c>
      <c r="E257" s="36">
        <v>1865.05</v>
      </c>
      <c r="F257" s="36">
        <v>1840.2</v>
      </c>
      <c r="G257" s="36">
        <v>1819.2</v>
      </c>
      <c r="H257" s="36">
        <v>1910.8999999999999</v>
      </c>
      <c r="I257" s="36">
        <v>1931.8999999999999</v>
      </c>
      <c r="J257" s="36">
        <v>1956.7499999999998</v>
      </c>
      <c r="K257" s="31">
        <v>1907.05</v>
      </c>
      <c r="L257" s="31">
        <v>1861.2</v>
      </c>
      <c r="M257" s="31">
        <v>1.69658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3977.4</v>
      </c>
      <c r="D258" s="36">
        <v>3971.0166666666664</v>
      </c>
      <c r="E258" s="36">
        <v>3933.083333333333</v>
      </c>
      <c r="F258" s="36">
        <v>3888.7666666666664</v>
      </c>
      <c r="G258" s="36">
        <v>3850.833333333333</v>
      </c>
      <c r="H258" s="36">
        <v>4015.333333333333</v>
      </c>
      <c r="I258" s="36">
        <v>4053.2666666666664</v>
      </c>
      <c r="J258" s="36">
        <v>4097.583333333333</v>
      </c>
      <c r="K258" s="31">
        <v>4008.95</v>
      </c>
      <c r="L258" s="31">
        <v>3926.7</v>
      </c>
      <c r="M258" s="31">
        <v>2.1114899999999999</v>
      </c>
      <c r="N258" s="1"/>
      <c r="O258" s="1"/>
    </row>
    <row r="259" spans="1:15" ht="12.75" customHeight="1">
      <c r="A259" s="33">
        <v>249</v>
      </c>
      <c r="B259" s="53" t="s">
        <v>415</v>
      </c>
      <c r="C259" s="31">
        <v>1967.65</v>
      </c>
      <c r="D259" s="36">
        <v>1980.3666666666668</v>
      </c>
      <c r="E259" s="36">
        <v>1910.7333333333336</v>
      </c>
      <c r="F259" s="36">
        <v>1853.8166666666668</v>
      </c>
      <c r="G259" s="36">
        <v>1784.1833333333336</v>
      </c>
      <c r="H259" s="36">
        <v>2037.2833333333335</v>
      </c>
      <c r="I259" s="36">
        <v>2106.916666666667</v>
      </c>
      <c r="J259" s="36">
        <v>2163.8333333333335</v>
      </c>
      <c r="K259" s="31">
        <v>2050</v>
      </c>
      <c r="L259" s="31">
        <v>1923.45</v>
      </c>
      <c r="M259" s="31">
        <v>6.4831799999999999</v>
      </c>
      <c r="N259" s="1"/>
      <c r="O259" s="1"/>
    </row>
    <row r="260" spans="1:15" ht="12.75" customHeight="1">
      <c r="A260" s="33">
        <v>250</v>
      </c>
      <c r="B260" s="53" t="s">
        <v>416</v>
      </c>
      <c r="C260" s="31">
        <v>797.2</v>
      </c>
      <c r="D260" s="36">
        <v>793.11666666666679</v>
      </c>
      <c r="E260" s="36">
        <v>787.28333333333353</v>
      </c>
      <c r="F260" s="36">
        <v>777.36666666666679</v>
      </c>
      <c r="G260" s="36">
        <v>771.53333333333353</v>
      </c>
      <c r="H260" s="36">
        <v>803.03333333333353</v>
      </c>
      <c r="I260" s="36">
        <v>808.86666666666679</v>
      </c>
      <c r="J260" s="36">
        <v>818.78333333333353</v>
      </c>
      <c r="K260" s="31">
        <v>798.95</v>
      </c>
      <c r="L260" s="31">
        <v>783.2</v>
      </c>
      <c r="M260" s="31">
        <v>1.2042999999999999</v>
      </c>
      <c r="N260" s="1"/>
      <c r="O260" s="1"/>
    </row>
    <row r="261" spans="1:15" ht="12.75" customHeight="1">
      <c r="A261" s="33">
        <v>251</v>
      </c>
      <c r="B261" s="53" t="s">
        <v>417</v>
      </c>
      <c r="C261" s="31">
        <v>385.55</v>
      </c>
      <c r="D261" s="36">
        <v>384.18333333333339</v>
      </c>
      <c r="E261" s="36">
        <v>381.76666666666677</v>
      </c>
      <c r="F261" s="36">
        <v>377.98333333333335</v>
      </c>
      <c r="G261" s="36">
        <v>375.56666666666672</v>
      </c>
      <c r="H261" s="36">
        <v>387.96666666666681</v>
      </c>
      <c r="I261" s="36">
        <v>390.38333333333344</v>
      </c>
      <c r="J261" s="36">
        <v>394.16666666666686</v>
      </c>
      <c r="K261" s="31">
        <v>386.6</v>
      </c>
      <c r="L261" s="31">
        <v>380.4</v>
      </c>
      <c r="M261" s="31">
        <v>5.4764099999999996</v>
      </c>
      <c r="N261" s="1"/>
      <c r="O261" s="1"/>
    </row>
    <row r="262" spans="1:15" ht="12.75" customHeight="1">
      <c r="A262" s="33">
        <v>252</v>
      </c>
      <c r="B262" s="53" t="s">
        <v>418</v>
      </c>
      <c r="C262" s="31">
        <v>85.45</v>
      </c>
      <c r="D262" s="36">
        <v>85.366666666666674</v>
      </c>
      <c r="E262" s="36">
        <v>83.683333333333351</v>
      </c>
      <c r="F262" s="36">
        <v>81.916666666666671</v>
      </c>
      <c r="G262" s="36">
        <v>80.233333333333348</v>
      </c>
      <c r="H262" s="36">
        <v>87.133333333333354</v>
      </c>
      <c r="I262" s="36">
        <v>88.816666666666691</v>
      </c>
      <c r="J262" s="36">
        <v>90.583333333333357</v>
      </c>
      <c r="K262" s="31">
        <v>87.05</v>
      </c>
      <c r="L262" s="31">
        <v>83.6</v>
      </c>
      <c r="M262" s="31">
        <v>63.814639999999997</v>
      </c>
      <c r="N262" s="1"/>
      <c r="O262" s="1"/>
    </row>
    <row r="263" spans="1:15" ht="12.75" customHeight="1">
      <c r="A263" s="33">
        <v>253</v>
      </c>
      <c r="B263" s="53" t="s">
        <v>280</v>
      </c>
      <c r="C263" s="31">
        <v>642.20000000000005</v>
      </c>
      <c r="D263" s="36">
        <v>636.33333333333337</v>
      </c>
      <c r="E263" s="36">
        <v>626.76666666666677</v>
      </c>
      <c r="F263" s="36">
        <v>611.33333333333337</v>
      </c>
      <c r="G263" s="36">
        <v>601.76666666666677</v>
      </c>
      <c r="H263" s="36">
        <v>651.76666666666677</v>
      </c>
      <c r="I263" s="36">
        <v>661.33333333333337</v>
      </c>
      <c r="J263" s="36">
        <v>676.76666666666677</v>
      </c>
      <c r="K263" s="31">
        <v>645.9</v>
      </c>
      <c r="L263" s="31">
        <v>620.9</v>
      </c>
      <c r="M263" s="31">
        <v>25.85406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874.2</v>
      </c>
      <c r="D264" s="36">
        <v>881.30000000000007</v>
      </c>
      <c r="E264" s="36">
        <v>858.90000000000009</v>
      </c>
      <c r="F264" s="36">
        <v>843.6</v>
      </c>
      <c r="G264" s="36">
        <v>821.2</v>
      </c>
      <c r="H264" s="36">
        <v>896.60000000000014</v>
      </c>
      <c r="I264" s="36">
        <v>919</v>
      </c>
      <c r="J264" s="36">
        <v>934.30000000000018</v>
      </c>
      <c r="K264" s="31">
        <v>903.7</v>
      </c>
      <c r="L264" s="31">
        <v>866</v>
      </c>
      <c r="M264" s="31">
        <v>36.722790000000003</v>
      </c>
      <c r="N264" s="1"/>
      <c r="O264" s="1"/>
    </row>
    <row r="265" spans="1:15" ht="12.75" customHeight="1">
      <c r="A265" s="33">
        <v>255</v>
      </c>
      <c r="B265" s="53" t="s">
        <v>419</v>
      </c>
      <c r="C265" s="31">
        <v>138.75</v>
      </c>
      <c r="D265" s="36">
        <v>138.41666666666666</v>
      </c>
      <c r="E265" s="36">
        <v>136.08333333333331</v>
      </c>
      <c r="F265" s="36">
        <v>133.41666666666666</v>
      </c>
      <c r="G265" s="36">
        <v>131.08333333333331</v>
      </c>
      <c r="H265" s="36">
        <v>141.08333333333331</v>
      </c>
      <c r="I265" s="36">
        <v>143.41666666666663</v>
      </c>
      <c r="J265" s="36">
        <v>146.08333333333331</v>
      </c>
      <c r="K265" s="31">
        <v>140.75</v>
      </c>
      <c r="L265" s="31">
        <v>135.75</v>
      </c>
      <c r="M265" s="31">
        <v>44.311480000000003</v>
      </c>
      <c r="N265" s="1"/>
      <c r="O265" s="1"/>
    </row>
    <row r="266" spans="1:15" ht="12.75" customHeight="1">
      <c r="A266" s="33">
        <v>256</v>
      </c>
      <c r="B266" s="53" t="s">
        <v>870</v>
      </c>
      <c r="C266" s="31">
        <v>575</v>
      </c>
      <c r="D266" s="36">
        <v>567.9666666666667</v>
      </c>
      <c r="E266" s="36">
        <v>555.93333333333339</v>
      </c>
      <c r="F266" s="36">
        <v>536.86666666666667</v>
      </c>
      <c r="G266" s="36">
        <v>524.83333333333337</v>
      </c>
      <c r="H266" s="36">
        <v>587.03333333333342</v>
      </c>
      <c r="I266" s="36">
        <v>599.06666666666672</v>
      </c>
      <c r="J266" s="36">
        <v>618.13333333333344</v>
      </c>
      <c r="K266" s="31">
        <v>580</v>
      </c>
      <c r="L266" s="31">
        <v>548.9</v>
      </c>
      <c r="M266" s="31">
        <v>13.03909</v>
      </c>
      <c r="N266" s="1"/>
      <c r="O266" s="1"/>
    </row>
    <row r="267" spans="1:15" ht="12.75" customHeight="1">
      <c r="A267" s="33">
        <v>257</v>
      </c>
      <c r="B267" s="53" t="s">
        <v>420</v>
      </c>
      <c r="C267" s="31">
        <v>732.85</v>
      </c>
      <c r="D267" s="36">
        <v>732.68333333333339</v>
      </c>
      <c r="E267" s="36">
        <v>725.36666666666679</v>
      </c>
      <c r="F267" s="36">
        <v>717.88333333333344</v>
      </c>
      <c r="G267" s="36">
        <v>710.56666666666683</v>
      </c>
      <c r="H267" s="36">
        <v>740.16666666666674</v>
      </c>
      <c r="I267" s="36">
        <v>747.48333333333335</v>
      </c>
      <c r="J267" s="36">
        <v>754.9666666666667</v>
      </c>
      <c r="K267" s="31">
        <v>740</v>
      </c>
      <c r="L267" s="31">
        <v>725.2</v>
      </c>
      <c r="M267" s="31">
        <v>14.89456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931.5</v>
      </c>
      <c r="D268" s="36">
        <v>938.31666666666661</v>
      </c>
      <c r="E268" s="36">
        <v>916.63333333333321</v>
      </c>
      <c r="F268" s="36">
        <v>901.76666666666665</v>
      </c>
      <c r="G268" s="36">
        <v>880.08333333333326</v>
      </c>
      <c r="H268" s="36">
        <v>953.18333333333317</v>
      </c>
      <c r="I268" s="36">
        <v>974.86666666666656</v>
      </c>
      <c r="J268" s="36">
        <v>989.73333333333312</v>
      </c>
      <c r="K268" s="31">
        <v>960</v>
      </c>
      <c r="L268" s="31">
        <v>923.45</v>
      </c>
      <c r="M268" s="31">
        <v>30.311299999999999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462.75</v>
      </c>
      <c r="D269" s="36">
        <v>461.48333333333335</v>
      </c>
      <c r="E269" s="36">
        <v>455.9666666666667</v>
      </c>
      <c r="F269" s="36">
        <v>449.18333333333334</v>
      </c>
      <c r="G269" s="36">
        <v>443.66666666666669</v>
      </c>
      <c r="H269" s="36">
        <v>468.26666666666671</v>
      </c>
      <c r="I269" s="36">
        <v>473.78333333333336</v>
      </c>
      <c r="J269" s="36">
        <v>480.56666666666672</v>
      </c>
      <c r="K269" s="31">
        <v>467</v>
      </c>
      <c r="L269" s="31">
        <v>454.7</v>
      </c>
      <c r="M269" s="31">
        <v>26.012</v>
      </c>
      <c r="N269" s="1"/>
      <c r="O269" s="1"/>
    </row>
    <row r="270" spans="1:15" ht="12.75" customHeight="1">
      <c r="A270" s="33">
        <v>260</v>
      </c>
      <c r="B270" s="53" t="s">
        <v>421</v>
      </c>
      <c r="C270" s="31">
        <v>549.35</v>
      </c>
      <c r="D270" s="36">
        <v>549.30000000000007</v>
      </c>
      <c r="E270" s="36">
        <v>542.65000000000009</v>
      </c>
      <c r="F270" s="36">
        <v>535.95000000000005</v>
      </c>
      <c r="G270" s="36">
        <v>529.30000000000007</v>
      </c>
      <c r="H270" s="36">
        <v>556.00000000000011</v>
      </c>
      <c r="I270" s="36">
        <v>562.65</v>
      </c>
      <c r="J270" s="36">
        <v>569.35000000000014</v>
      </c>
      <c r="K270" s="31">
        <v>555.95000000000005</v>
      </c>
      <c r="L270" s="31">
        <v>542.6</v>
      </c>
      <c r="M270" s="31">
        <v>5.3934699999999998</v>
      </c>
      <c r="N270" s="1"/>
      <c r="O270" s="1"/>
    </row>
    <row r="271" spans="1:15" ht="12.75" customHeight="1">
      <c r="A271" s="33">
        <v>261</v>
      </c>
      <c r="B271" s="53" t="s">
        <v>422</v>
      </c>
      <c r="C271" s="31">
        <v>686.25</v>
      </c>
      <c r="D271" s="36">
        <v>681.4</v>
      </c>
      <c r="E271" s="36">
        <v>673.94999999999993</v>
      </c>
      <c r="F271" s="36">
        <v>661.65</v>
      </c>
      <c r="G271" s="36">
        <v>654.19999999999993</v>
      </c>
      <c r="H271" s="36">
        <v>693.69999999999993</v>
      </c>
      <c r="I271" s="36">
        <v>701.15</v>
      </c>
      <c r="J271" s="36">
        <v>713.44999999999993</v>
      </c>
      <c r="K271" s="31">
        <v>688.85</v>
      </c>
      <c r="L271" s="31">
        <v>669.1</v>
      </c>
      <c r="M271" s="31">
        <v>2.1811500000000001</v>
      </c>
      <c r="N271" s="1"/>
      <c r="O271" s="1"/>
    </row>
    <row r="272" spans="1:15" ht="12.75" customHeight="1">
      <c r="A272" s="33">
        <v>262</v>
      </c>
      <c r="B272" s="53" t="s">
        <v>423</v>
      </c>
      <c r="C272" s="31">
        <v>1102.9000000000001</v>
      </c>
      <c r="D272" s="36">
        <v>1102.9333333333334</v>
      </c>
      <c r="E272" s="36">
        <v>1086.3666666666668</v>
      </c>
      <c r="F272" s="36">
        <v>1069.8333333333335</v>
      </c>
      <c r="G272" s="36">
        <v>1053.2666666666669</v>
      </c>
      <c r="H272" s="36">
        <v>1119.4666666666667</v>
      </c>
      <c r="I272" s="36">
        <v>1136.0333333333333</v>
      </c>
      <c r="J272" s="36">
        <v>1152.5666666666666</v>
      </c>
      <c r="K272" s="31">
        <v>1119.5</v>
      </c>
      <c r="L272" s="31">
        <v>1086.4000000000001</v>
      </c>
      <c r="M272" s="31">
        <v>3.5501</v>
      </c>
      <c r="N272" s="1"/>
      <c r="O272" s="1"/>
    </row>
    <row r="273" spans="1:15" ht="12.75" customHeight="1">
      <c r="A273" s="33">
        <v>263</v>
      </c>
      <c r="B273" s="53" t="s">
        <v>424</v>
      </c>
      <c r="C273" s="31">
        <v>423.2</v>
      </c>
      <c r="D273" s="36">
        <v>426.75</v>
      </c>
      <c r="E273" s="36">
        <v>414.15</v>
      </c>
      <c r="F273" s="36">
        <v>405.09999999999997</v>
      </c>
      <c r="G273" s="36">
        <v>392.49999999999994</v>
      </c>
      <c r="H273" s="36">
        <v>435.8</v>
      </c>
      <c r="I273" s="36">
        <v>448.40000000000003</v>
      </c>
      <c r="J273" s="36">
        <v>457.45000000000005</v>
      </c>
      <c r="K273" s="31">
        <v>439.35</v>
      </c>
      <c r="L273" s="31">
        <v>417.7</v>
      </c>
      <c r="M273" s="31">
        <v>9.7424900000000001</v>
      </c>
      <c r="N273" s="1"/>
      <c r="O273" s="1"/>
    </row>
    <row r="274" spans="1:15" ht="12.75" customHeight="1">
      <c r="A274" s="33">
        <v>264</v>
      </c>
      <c r="B274" s="53" t="s">
        <v>425</v>
      </c>
      <c r="C274" s="31">
        <v>853.95</v>
      </c>
      <c r="D274" s="36">
        <v>856.63333333333333</v>
      </c>
      <c r="E274" s="36">
        <v>837.26666666666665</v>
      </c>
      <c r="F274" s="36">
        <v>820.58333333333337</v>
      </c>
      <c r="G274" s="36">
        <v>801.2166666666667</v>
      </c>
      <c r="H274" s="36">
        <v>873.31666666666661</v>
      </c>
      <c r="I274" s="36">
        <v>892.68333333333317</v>
      </c>
      <c r="J274" s="36">
        <v>909.36666666666656</v>
      </c>
      <c r="K274" s="31">
        <v>876</v>
      </c>
      <c r="L274" s="31">
        <v>839.95</v>
      </c>
      <c r="M274" s="31">
        <v>2.4188999999999998</v>
      </c>
      <c r="N274" s="1"/>
      <c r="O274" s="1"/>
    </row>
    <row r="275" spans="1:15" ht="12.75" customHeight="1">
      <c r="A275" s="33">
        <v>265</v>
      </c>
      <c r="B275" s="53" t="s">
        <v>426</v>
      </c>
      <c r="C275" s="31">
        <v>3892.85</v>
      </c>
      <c r="D275" s="36">
        <v>3958.2833333333333</v>
      </c>
      <c r="E275" s="36">
        <v>3814.5666666666666</v>
      </c>
      <c r="F275" s="36">
        <v>3736.2833333333333</v>
      </c>
      <c r="G275" s="36">
        <v>3592.5666666666666</v>
      </c>
      <c r="H275" s="36">
        <v>4036.5666666666666</v>
      </c>
      <c r="I275" s="36">
        <v>4180.2833333333328</v>
      </c>
      <c r="J275" s="36">
        <v>4258.5666666666666</v>
      </c>
      <c r="K275" s="31">
        <v>4102</v>
      </c>
      <c r="L275" s="31">
        <v>3880</v>
      </c>
      <c r="M275" s="31">
        <v>5.6153899999999997</v>
      </c>
      <c r="N275" s="1"/>
      <c r="O275" s="1"/>
    </row>
    <row r="276" spans="1:15" ht="12.75" customHeight="1">
      <c r="A276" s="33">
        <v>266</v>
      </c>
      <c r="B276" s="53" t="s">
        <v>427</v>
      </c>
      <c r="C276" s="31">
        <v>263.10000000000002</v>
      </c>
      <c r="D276" s="36">
        <v>264.63333333333333</v>
      </c>
      <c r="E276" s="36">
        <v>260.81666666666666</v>
      </c>
      <c r="F276" s="36">
        <v>258.53333333333336</v>
      </c>
      <c r="G276" s="36">
        <v>254.7166666666667</v>
      </c>
      <c r="H276" s="36">
        <v>266.91666666666663</v>
      </c>
      <c r="I276" s="36">
        <v>270.73333333333323</v>
      </c>
      <c r="J276" s="36">
        <v>273.01666666666659</v>
      </c>
      <c r="K276" s="31">
        <v>268.45</v>
      </c>
      <c r="L276" s="31">
        <v>262.35000000000002</v>
      </c>
      <c r="M276" s="31">
        <v>2.7443300000000002</v>
      </c>
      <c r="N276" s="1"/>
      <c r="O276" s="1"/>
    </row>
    <row r="277" spans="1:15" ht="12.75" customHeight="1">
      <c r="A277" s="33">
        <v>267</v>
      </c>
      <c r="B277" s="53" t="s">
        <v>428</v>
      </c>
      <c r="C277" s="31">
        <v>1537.25</v>
      </c>
      <c r="D277" s="36">
        <v>1537.1499999999999</v>
      </c>
      <c r="E277" s="36">
        <v>1520.2999999999997</v>
      </c>
      <c r="F277" s="36">
        <v>1503.35</v>
      </c>
      <c r="G277" s="36">
        <v>1486.4999999999998</v>
      </c>
      <c r="H277" s="36">
        <v>1554.0999999999997</v>
      </c>
      <c r="I277" s="36">
        <v>1570.9499999999996</v>
      </c>
      <c r="J277" s="36">
        <v>1587.8999999999996</v>
      </c>
      <c r="K277" s="31">
        <v>1554</v>
      </c>
      <c r="L277" s="31">
        <v>1520.2</v>
      </c>
      <c r="M277" s="31">
        <v>17.28068</v>
      </c>
      <c r="N277" s="1"/>
      <c r="O277" s="1"/>
    </row>
    <row r="278" spans="1:15" ht="12.75" customHeight="1">
      <c r="A278" s="33">
        <v>268</v>
      </c>
      <c r="B278" s="53" t="s">
        <v>429</v>
      </c>
      <c r="C278" s="31">
        <v>290.64999999999998</v>
      </c>
      <c r="D278" s="36">
        <v>292.25</v>
      </c>
      <c r="E278" s="36">
        <v>287.5</v>
      </c>
      <c r="F278" s="36">
        <v>284.35000000000002</v>
      </c>
      <c r="G278" s="36">
        <v>279.60000000000002</v>
      </c>
      <c r="H278" s="36">
        <v>295.39999999999998</v>
      </c>
      <c r="I278" s="36">
        <v>300.14999999999998</v>
      </c>
      <c r="J278" s="36">
        <v>303.29999999999995</v>
      </c>
      <c r="K278" s="31">
        <v>297</v>
      </c>
      <c r="L278" s="31">
        <v>289.10000000000002</v>
      </c>
      <c r="M278" s="31">
        <v>6.0638899999999998</v>
      </c>
      <c r="N278" s="1"/>
      <c r="O278" s="1"/>
    </row>
    <row r="279" spans="1:15" ht="12.75" customHeight="1">
      <c r="A279" s="33">
        <v>269</v>
      </c>
      <c r="B279" s="53" t="s">
        <v>833</v>
      </c>
      <c r="C279" s="31">
        <v>4650.3500000000004</v>
      </c>
      <c r="D279" s="36">
        <v>4652.666666666667</v>
      </c>
      <c r="E279" s="36">
        <v>4577.6833333333343</v>
      </c>
      <c r="F279" s="36">
        <v>4505.0166666666673</v>
      </c>
      <c r="G279" s="36">
        <v>4430.0333333333347</v>
      </c>
      <c r="H279" s="36">
        <v>4725.3333333333339</v>
      </c>
      <c r="I279" s="36">
        <v>4800.3166666666657</v>
      </c>
      <c r="J279" s="36">
        <v>4872.9833333333336</v>
      </c>
      <c r="K279" s="31">
        <v>4727.6499999999996</v>
      </c>
      <c r="L279" s="31">
        <v>4580</v>
      </c>
      <c r="M279" s="31">
        <v>0.53756999999999999</v>
      </c>
      <c r="N279" s="1"/>
      <c r="O279" s="1"/>
    </row>
    <row r="280" spans="1:15" ht="12.75" customHeight="1">
      <c r="A280" s="33">
        <v>270</v>
      </c>
      <c r="B280" s="53" t="s">
        <v>430</v>
      </c>
      <c r="C280" s="31">
        <v>1184.3</v>
      </c>
      <c r="D280" s="36">
        <v>1186.6166666666666</v>
      </c>
      <c r="E280" s="36">
        <v>1171.1833333333332</v>
      </c>
      <c r="F280" s="36">
        <v>1158.0666666666666</v>
      </c>
      <c r="G280" s="36">
        <v>1142.6333333333332</v>
      </c>
      <c r="H280" s="36">
        <v>1199.7333333333331</v>
      </c>
      <c r="I280" s="36">
        <v>1215.1666666666665</v>
      </c>
      <c r="J280" s="36">
        <v>1228.2833333333331</v>
      </c>
      <c r="K280" s="31">
        <v>1202.05</v>
      </c>
      <c r="L280" s="31">
        <v>1173.5</v>
      </c>
      <c r="M280" s="31">
        <v>2.3712900000000001</v>
      </c>
      <c r="N280" s="1"/>
      <c r="O280" s="1"/>
    </row>
    <row r="281" spans="1:15" ht="12.75" customHeight="1">
      <c r="A281" s="33">
        <v>271</v>
      </c>
      <c r="B281" s="53" t="s">
        <v>820</v>
      </c>
      <c r="C281" s="31">
        <v>1241.6500000000001</v>
      </c>
      <c r="D281" s="36">
        <v>1232.3666666666668</v>
      </c>
      <c r="E281" s="36">
        <v>1213.4833333333336</v>
      </c>
      <c r="F281" s="36">
        <v>1185.3166666666668</v>
      </c>
      <c r="G281" s="36">
        <v>1166.4333333333336</v>
      </c>
      <c r="H281" s="36">
        <v>1260.5333333333335</v>
      </c>
      <c r="I281" s="36">
        <v>1279.4166666666667</v>
      </c>
      <c r="J281" s="36">
        <v>1307.5833333333335</v>
      </c>
      <c r="K281" s="31">
        <v>1251.25</v>
      </c>
      <c r="L281" s="31">
        <v>1204.2</v>
      </c>
      <c r="M281" s="31">
        <v>2.2268500000000002</v>
      </c>
      <c r="N281" s="1"/>
      <c r="O281" s="1"/>
    </row>
    <row r="282" spans="1:15" ht="12.75" customHeight="1">
      <c r="A282" s="33">
        <v>272</v>
      </c>
      <c r="B282" s="53" t="s">
        <v>431</v>
      </c>
      <c r="C282" s="31">
        <v>406.1</v>
      </c>
      <c r="D282" s="36">
        <v>408.4666666666667</v>
      </c>
      <c r="E282" s="36">
        <v>401.13333333333338</v>
      </c>
      <c r="F282" s="36">
        <v>396.16666666666669</v>
      </c>
      <c r="G282" s="36">
        <v>388.83333333333337</v>
      </c>
      <c r="H282" s="36">
        <v>413.43333333333339</v>
      </c>
      <c r="I282" s="36">
        <v>420.76666666666665</v>
      </c>
      <c r="J282" s="36">
        <v>425.73333333333341</v>
      </c>
      <c r="K282" s="31">
        <v>415.8</v>
      </c>
      <c r="L282" s="31">
        <v>403.5</v>
      </c>
      <c r="M282" s="31">
        <v>12.43796</v>
      </c>
      <c r="N282" s="1"/>
      <c r="O282" s="1"/>
    </row>
    <row r="283" spans="1:15" ht="12.75" customHeight="1">
      <c r="A283" s="33">
        <v>273</v>
      </c>
      <c r="B283" s="53" t="s">
        <v>432</v>
      </c>
      <c r="C283" s="31">
        <v>287.55</v>
      </c>
      <c r="D283" s="36">
        <v>290.8</v>
      </c>
      <c r="E283" s="36">
        <v>281.8</v>
      </c>
      <c r="F283" s="36">
        <v>276.05</v>
      </c>
      <c r="G283" s="36">
        <v>267.05</v>
      </c>
      <c r="H283" s="36">
        <v>296.55</v>
      </c>
      <c r="I283" s="36">
        <v>305.55</v>
      </c>
      <c r="J283" s="36">
        <v>311.3</v>
      </c>
      <c r="K283" s="31">
        <v>299.8</v>
      </c>
      <c r="L283" s="31">
        <v>285.05</v>
      </c>
      <c r="M283" s="31">
        <v>27.671209999999999</v>
      </c>
      <c r="N283" s="1"/>
      <c r="O283" s="1"/>
    </row>
    <row r="284" spans="1:15" ht="12.75" customHeight="1">
      <c r="A284" s="33">
        <v>274</v>
      </c>
      <c r="B284" s="53" t="s">
        <v>433</v>
      </c>
      <c r="C284" s="31">
        <v>203.05</v>
      </c>
      <c r="D284" s="36">
        <v>204.06666666666669</v>
      </c>
      <c r="E284" s="36">
        <v>200.13333333333338</v>
      </c>
      <c r="F284" s="36">
        <v>197.2166666666667</v>
      </c>
      <c r="G284" s="36">
        <v>193.28333333333339</v>
      </c>
      <c r="H284" s="36">
        <v>206.98333333333338</v>
      </c>
      <c r="I284" s="36">
        <v>210.91666666666671</v>
      </c>
      <c r="J284" s="36">
        <v>213.83333333333337</v>
      </c>
      <c r="K284" s="31">
        <v>208</v>
      </c>
      <c r="L284" s="31">
        <v>201.15</v>
      </c>
      <c r="M284" s="31">
        <v>24.408169999999998</v>
      </c>
      <c r="N284" s="1"/>
      <c r="O284" s="1"/>
    </row>
    <row r="285" spans="1:15" ht="12.75" customHeight="1">
      <c r="A285" s="33">
        <v>275</v>
      </c>
      <c r="B285" s="53" t="s">
        <v>871</v>
      </c>
      <c r="C285" s="31">
        <v>2525.4499999999998</v>
      </c>
      <c r="D285" s="36">
        <v>2560.6333333333337</v>
      </c>
      <c r="E285" s="36">
        <v>2481.3666666666672</v>
      </c>
      <c r="F285" s="36">
        <v>2437.2833333333338</v>
      </c>
      <c r="G285" s="36">
        <v>2358.0166666666673</v>
      </c>
      <c r="H285" s="36">
        <v>2604.7166666666672</v>
      </c>
      <c r="I285" s="36">
        <v>2683.9833333333336</v>
      </c>
      <c r="J285" s="36">
        <v>2728.0666666666671</v>
      </c>
      <c r="K285" s="31">
        <v>2639.9</v>
      </c>
      <c r="L285" s="31">
        <v>2516.5500000000002</v>
      </c>
      <c r="M285" s="31">
        <v>1.01847</v>
      </c>
      <c r="N285" s="1"/>
      <c r="O285" s="1"/>
    </row>
    <row r="286" spans="1:15" ht="12.75" customHeight="1">
      <c r="A286" s="33">
        <v>276</v>
      </c>
      <c r="B286" s="53" t="s">
        <v>434</v>
      </c>
      <c r="C286" s="31">
        <v>751.9</v>
      </c>
      <c r="D286" s="36">
        <v>746.66666666666663</v>
      </c>
      <c r="E286" s="36">
        <v>738.33333333333326</v>
      </c>
      <c r="F286" s="36">
        <v>724.76666666666665</v>
      </c>
      <c r="G286" s="36">
        <v>716.43333333333328</v>
      </c>
      <c r="H286" s="36">
        <v>760.23333333333323</v>
      </c>
      <c r="I286" s="36">
        <v>768.56666666666649</v>
      </c>
      <c r="J286" s="36">
        <v>782.13333333333321</v>
      </c>
      <c r="K286" s="31">
        <v>755</v>
      </c>
      <c r="L286" s="31">
        <v>733.1</v>
      </c>
      <c r="M286" s="31">
        <v>2.5891500000000001</v>
      </c>
      <c r="N286" s="1"/>
      <c r="O286" s="1"/>
    </row>
    <row r="287" spans="1:15" ht="12.75" customHeight="1">
      <c r="A287" s="33">
        <v>277</v>
      </c>
      <c r="B287" s="53" t="s">
        <v>832</v>
      </c>
      <c r="C287" s="31">
        <v>786.25</v>
      </c>
      <c r="D287" s="36">
        <v>793.58333333333337</v>
      </c>
      <c r="E287" s="36">
        <v>771.16666666666674</v>
      </c>
      <c r="F287" s="36">
        <v>756.08333333333337</v>
      </c>
      <c r="G287" s="36">
        <v>733.66666666666674</v>
      </c>
      <c r="H287" s="36">
        <v>808.66666666666674</v>
      </c>
      <c r="I287" s="36">
        <v>831.08333333333348</v>
      </c>
      <c r="J287" s="36">
        <v>846.16666666666674</v>
      </c>
      <c r="K287" s="31">
        <v>816</v>
      </c>
      <c r="L287" s="31">
        <v>778.5</v>
      </c>
      <c r="M287" s="31">
        <v>7.7814100000000002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1546.7</v>
      </c>
      <c r="D288" s="36">
        <v>1559.4833333333336</v>
      </c>
      <c r="E288" s="36">
        <v>1531.0666666666671</v>
      </c>
      <c r="F288" s="36">
        <v>1515.4333333333334</v>
      </c>
      <c r="G288" s="36">
        <v>1487.0166666666669</v>
      </c>
      <c r="H288" s="36">
        <v>1575.1166666666672</v>
      </c>
      <c r="I288" s="36">
        <v>1603.5333333333338</v>
      </c>
      <c r="J288" s="36">
        <v>1619.1666666666674</v>
      </c>
      <c r="K288" s="31">
        <v>1587.9</v>
      </c>
      <c r="L288" s="31">
        <v>1543.85</v>
      </c>
      <c r="M288" s="31">
        <v>161.23589000000001</v>
      </c>
      <c r="N288" s="1"/>
      <c r="O288" s="1"/>
    </row>
    <row r="289" spans="1:15" ht="12.75" customHeight="1">
      <c r="A289" s="33">
        <v>279</v>
      </c>
      <c r="B289" s="53" t="s">
        <v>435</v>
      </c>
      <c r="C289" s="31">
        <v>1991.95</v>
      </c>
      <c r="D289" s="36">
        <v>1998.4666666666665</v>
      </c>
      <c r="E289" s="36">
        <v>1978.4833333333329</v>
      </c>
      <c r="F289" s="36">
        <v>1965.0166666666664</v>
      </c>
      <c r="G289" s="36">
        <v>1945.0333333333328</v>
      </c>
      <c r="H289" s="36">
        <v>2011.9333333333329</v>
      </c>
      <c r="I289" s="36">
        <v>2031.9166666666665</v>
      </c>
      <c r="J289" s="36">
        <v>2045.383333333333</v>
      </c>
      <c r="K289" s="31">
        <v>2018.45</v>
      </c>
      <c r="L289" s="31">
        <v>1985</v>
      </c>
      <c r="M289" s="31">
        <v>0.20363000000000001</v>
      </c>
      <c r="N289" s="1"/>
      <c r="O289" s="1"/>
    </row>
    <row r="290" spans="1:15" ht="12.75" customHeight="1">
      <c r="A290" s="33">
        <v>280</v>
      </c>
      <c r="B290" s="53" t="s">
        <v>909</v>
      </c>
      <c r="C290" s="31">
        <v>167.75</v>
      </c>
      <c r="D290" s="36">
        <v>168.31666666666666</v>
      </c>
      <c r="E290" s="36">
        <v>165.23333333333332</v>
      </c>
      <c r="F290" s="36">
        <v>162.71666666666667</v>
      </c>
      <c r="G290" s="36">
        <v>159.63333333333333</v>
      </c>
      <c r="H290" s="36">
        <v>170.83333333333331</v>
      </c>
      <c r="I290" s="36">
        <v>173.91666666666669</v>
      </c>
      <c r="J290" s="36">
        <v>176.43333333333331</v>
      </c>
      <c r="K290" s="31">
        <v>171.4</v>
      </c>
      <c r="L290" s="31">
        <v>165.8</v>
      </c>
      <c r="M290" s="31">
        <v>45.615580000000001</v>
      </c>
      <c r="N290" s="1"/>
      <c r="O290" s="1"/>
    </row>
    <row r="291" spans="1:15" ht="12.75" customHeight="1">
      <c r="A291" s="33">
        <v>281</v>
      </c>
      <c r="B291" s="53" t="s">
        <v>166</v>
      </c>
      <c r="C291" s="31">
        <v>4574</v>
      </c>
      <c r="D291" s="36">
        <v>4596.2</v>
      </c>
      <c r="E291" s="36">
        <v>4527.8999999999996</v>
      </c>
      <c r="F291" s="36">
        <v>4481.8</v>
      </c>
      <c r="G291" s="36">
        <v>4413.5</v>
      </c>
      <c r="H291" s="36">
        <v>4642.2999999999993</v>
      </c>
      <c r="I291" s="36">
        <v>4710.6000000000004</v>
      </c>
      <c r="J291" s="36">
        <v>4756.6999999999989</v>
      </c>
      <c r="K291" s="31">
        <v>4664.5</v>
      </c>
      <c r="L291" s="31">
        <v>4550.1000000000004</v>
      </c>
      <c r="M291" s="31">
        <v>1.8334900000000001</v>
      </c>
      <c r="N291" s="1"/>
      <c r="O291" s="1"/>
    </row>
    <row r="292" spans="1:15" ht="12.75" customHeight="1">
      <c r="A292" s="33">
        <v>282</v>
      </c>
      <c r="B292" s="53" t="s">
        <v>163</v>
      </c>
      <c r="C292" s="31">
        <v>654.04999999999995</v>
      </c>
      <c r="D292" s="36">
        <v>658.15</v>
      </c>
      <c r="E292" s="36">
        <v>640.4</v>
      </c>
      <c r="F292" s="36">
        <v>626.75</v>
      </c>
      <c r="G292" s="36">
        <v>609</v>
      </c>
      <c r="H292" s="36">
        <v>671.8</v>
      </c>
      <c r="I292" s="36">
        <v>689.55</v>
      </c>
      <c r="J292" s="36">
        <v>703.19999999999993</v>
      </c>
      <c r="K292" s="31">
        <v>675.9</v>
      </c>
      <c r="L292" s="31">
        <v>644.5</v>
      </c>
      <c r="M292" s="31">
        <v>26.50534</v>
      </c>
      <c r="N292" s="1"/>
      <c r="O292" s="1"/>
    </row>
    <row r="293" spans="1:15" ht="12.75" customHeight="1">
      <c r="A293" s="33">
        <v>283</v>
      </c>
      <c r="B293" s="53" t="s">
        <v>165</v>
      </c>
      <c r="C293" s="31">
        <v>4651.95</v>
      </c>
      <c r="D293" s="36">
        <v>4672.083333333333</v>
      </c>
      <c r="E293" s="36">
        <v>4620.4166666666661</v>
      </c>
      <c r="F293" s="36">
        <v>4588.8833333333332</v>
      </c>
      <c r="G293" s="36">
        <v>4537.2166666666662</v>
      </c>
      <c r="H293" s="36">
        <v>4703.6166666666659</v>
      </c>
      <c r="I293" s="36">
        <v>4755.2833333333319</v>
      </c>
      <c r="J293" s="36">
        <v>4786.8166666666657</v>
      </c>
      <c r="K293" s="31">
        <v>4723.75</v>
      </c>
      <c r="L293" s="31">
        <v>4640.55</v>
      </c>
      <c r="M293" s="31">
        <v>3.9997600000000002</v>
      </c>
      <c r="N293" s="1"/>
      <c r="O293" s="1"/>
    </row>
    <row r="294" spans="1:15" ht="12.75" customHeight="1">
      <c r="A294" s="33">
        <v>284</v>
      </c>
      <c r="B294" s="53" t="s">
        <v>436</v>
      </c>
      <c r="C294" s="31">
        <v>16959.400000000001</v>
      </c>
      <c r="D294" s="36">
        <v>16981.8</v>
      </c>
      <c r="E294" s="36">
        <v>16793.599999999999</v>
      </c>
      <c r="F294" s="36">
        <v>16627.8</v>
      </c>
      <c r="G294" s="36">
        <v>16439.599999999999</v>
      </c>
      <c r="H294" s="36">
        <v>17147.599999999999</v>
      </c>
      <c r="I294" s="36">
        <v>17335.800000000003</v>
      </c>
      <c r="J294" s="36">
        <v>17501.599999999999</v>
      </c>
      <c r="K294" s="31">
        <v>17170</v>
      </c>
      <c r="L294" s="31">
        <v>16816</v>
      </c>
      <c r="M294" s="31">
        <v>3.313E-2</v>
      </c>
      <c r="N294" s="1"/>
      <c r="O294" s="1"/>
    </row>
    <row r="295" spans="1:15" ht="12.75" customHeight="1">
      <c r="A295" s="33">
        <v>285</v>
      </c>
      <c r="B295" s="53" t="s">
        <v>164</v>
      </c>
      <c r="C295" s="31">
        <v>3499.8</v>
      </c>
      <c r="D295" s="36">
        <v>3536.75</v>
      </c>
      <c r="E295" s="36">
        <v>3451.5</v>
      </c>
      <c r="F295" s="36">
        <v>3403.2</v>
      </c>
      <c r="G295" s="36">
        <v>3317.95</v>
      </c>
      <c r="H295" s="36">
        <v>3585.05</v>
      </c>
      <c r="I295" s="36">
        <v>3670.3</v>
      </c>
      <c r="J295" s="36">
        <v>3718.6000000000004</v>
      </c>
      <c r="K295" s="31">
        <v>3622</v>
      </c>
      <c r="L295" s="31">
        <v>3488.45</v>
      </c>
      <c r="M295" s="31">
        <v>40.796959999999999</v>
      </c>
      <c r="N295" s="1"/>
      <c r="O295" s="1"/>
    </row>
    <row r="296" spans="1:15" ht="12.75" customHeight="1">
      <c r="A296" s="33">
        <v>286</v>
      </c>
      <c r="B296" s="53" t="s">
        <v>437</v>
      </c>
      <c r="C296" s="31">
        <v>494.95</v>
      </c>
      <c r="D296" s="36">
        <v>495.7166666666667</v>
      </c>
      <c r="E296" s="36">
        <v>489.23333333333341</v>
      </c>
      <c r="F296" s="36">
        <v>483.51666666666671</v>
      </c>
      <c r="G296" s="36">
        <v>477.03333333333342</v>
      </c>
      <c r="H296" s="36">
        <v>501.43333333333339</v>
      </c>
      <c r="I296" s="36">
        <v>507.91666666666674</v>
      </c>
      <c r="J296" s="36">
        <v>513.63333333333344</v>
      </c>
      <c r="K296" s="31">
        <v>502.2</v>
      </c>
      <c r="L296" s="31">
        <v>490</v>
      </c>
      <c r="M296" s="31">
        <v>1.7805800000000001</v>
      </c>
      <c r="N296" s="1"/>
      <c r="O296" s="1"/>
    </row>
    <row r="297" spans="1:15" ht="12.75" customHeight="1">
      <c r="A297" s="33">
        <v>287</v>
      </c>
      <c r="B297" s="53" t="s">
        <v>162</v>
      </c>
      <c r="C297" s="31">
        <v>447.35</v>
      </c>
      <c r="D297" s="36">
        <v>447.8</v>
      </c>
      <c r="E297" s="36">
        <v>441.6</v>
      </c>
      <c r="F297" s="36">
        <v>435.85</v>
      </c>
      <c r="G297" s="36">
        <v>429.65000000000003</v>
      </c>
      <c r="H297" s="36">
        <v>453.55</v>
      </c>
      <c r="I297" s="36">
        <v>459.74999999999994</v>
      </c>
      <c r="J297" s="36">
        <v>465.5</v>
      </c>
      <c r="K297" s="31">
        <v>454</v>
      </c>
      <c r="L297" s="31">
        <v>442.05</v>
      </c>
      <c r="M297" s="31">
        <v>10.14437</v>
      </c>
      <c r="N297" s="1"/>
      <c r="O297" s="1"/>
    </row>
    <row r="298" spans="1:15" ht="12.75" customHeight="1">
      <c r="A298" s="33">
        <v>288</v>
      </c>
      <c r="B298" s="53" t="s">
        <v>438</v>
      </c>
      <c r="C298" s="31">
        <v>248.1</v>
      </c>
      <c r="D298" s="36">
        <v>249.5</v>
      </c>
      <c r="E298" s="36">
        <v>245.6</v>
      </c>
      <c r="F298" s="36">
        <v>243.1</v>
      </c>
      <c r="G298" s="36">
        <v>239.2</v>
      </c>
      <c r="H298" s="36">
        <v>252</v>
      </c>
      <c r="I298" s="36">
        <v>255.89999999999998</v>
      </c>
      <c r="J298" s="36">
        <v>258.39999999999998</v>
      </c>
      <c r="K298" s="31">
        <v>253.4</v>
      </c>
      <c r="L298" s="31">
        <v>247</v>
      </c>
      <c r="M298" s="31">
        <v>5.7103000000000002</v>
      </c>
      <c r="N298" s="1"/>
      <c r="O298" s="1"/>
    </row>
    <row r="299" spans="1:15" ht="12.75" customHeight="1">
      <c r="A299" s="33">
        <v>289</v>
      </c>
      <c r="B299" s="53" t="s">
        <v>439</v>
      </c>
      <c r="C299" s="31">
        <v>155.1</v>
      </c>
      <c r="D299" s="36">
        <v>153.85</v>
      </c>
      <c r="E299" s="36">
        <v>150.54999999999998</v>
      </c>
      <c r="F299" s="36">
        <v>146</v>
      </c>
      <c r="G299" s="36">
        <v>142.69999999999999</v>
      </c>
      <c r="H299" s="36">
        <v>158.39999999999998</v>
      </c>
      <c r="I299" s="36">
        <v>161.69999999999999</v>
      </c>
      <c r="J299" s="36">
        <v>166.24999999999997</v>
      </c>
      <c r="K299" s="31">
        <v>157.15</v>
      </c>
      <c r="L299" s="31">
        <v>149.30000000000001</v>
      </c>
      <c r="M299" s="31">
        <v>66.709580000000003</v>
      </c>
      <c r="N299" s="1"/>
      <c r="O299" s="1"/>
    </row>
    <row r="300" spans="1:15" ht="12.75" customHeight="1">
      <c r="A300" s="33">
        <v>290</v>
      </c>
      <c r="B300" s="53" t="s">
        <v>281</v>
      </c>
      <c r="C300" s="31">
        <v>979.15</v>
      </c>
      <c r="D300" s="36">
        <v>984.56666666666661</v>
      </c>
      <c r="E300" s="36">
        <v>965.13333333333321</v>
      </c>
      <c r="F300" s="36">
        <v>951.11666666666656</v>
      </c>
      <c r="G300" s="36">
        <v>931.68333333333317</v>
      </c>
      <c r="H300" s="36">
        <v>998.58333333333326</v>
      </c>
      <c r="I300" s="36">
        <v>1018.0166666666667</v>
      </c>
      <c r="J300" s="36">
        <v>1032.0333333333333</v>
      </c>
      <c r="K300" s="31">
        <v>1004</v>
      </c>
      <c r="L300" s="31">
        <v>970.55</v>
      </c>
      <c r="M300" s="31">
        <v>22.072620000000001</v>
      </c>
      <c r="N300" s="1"/>
      <c r="O300" s="1"/>
    </row>
    <row r="301" spans="1:15" ht="12.75" customHeight="1">
      <c r="A301" s="33">
        <v>291</v>
      </c>
      <c r="B301" s="53" t="s">
        <v>282</v>
      </c>
      <c r="C301" s="31">
        <v>8281</v>
      </c>
      <c r="D301" s="36">
        <v>8393.6666666666661</v>
      </c>
      <c r="E301" s="36">
        <v>8142.3333333333321</v>
      </c>
      <c r="F301" s="36">
        <v>8003.6666666666661</v>
      </c>
      <c r="G301" s="36">
        <v>7752.3333333333321</v>
      </c>
      <c r="H301" s="36">
        <v>8532.3333333333321</v>
      </c>
      <c r="I301" s="36">
        <v>8783.6666666666642</v>
      </c>
      <c r="J301" s="36">
        <v>8922.3333333333321</v>
      </c>
      <c r="K301" s="31">
        <v>8645</v>
      </c>
      <c r="L301" s="31">
        <v>8255</v>
      </c>
      <c r="M301" s="31">
        <v>1.0044</v>
      </c>
      <c r="N301" s="1"/>
      <c r="O301" s="1"/>
    </row>
    <row r="302" spans="1:15" ht="12.75" customHeight="1">
      <c r="A302" s="33">
        <v>292</v>
      </c>
      <c r="B302" s="53" t="s">
        <v>167</v>
      </c>
      <c r="C302" s="31">
        <v>1654.75</v>
      </c>
      <c r="D302" s="36">
        <v>1661.9166666666667</v>
      </c>
      <c r="E302" s="36">
        <v>1640.8333333333335</v>
      </c>
      <c r="F302" s="36">
        <v>1626.9166666666667</v>
      </c>
      <c r="G302" s="36">
        <v>1605.8333333333335</v>
      </c>
      <c r="H302" s="36">
        <v>1675.8333333333335</v>
      </c>
      <c r="I302" s="36">
        <v>1696.916666666667</v>
      </c>
      <c r="J302" s="36">
        <v>1710.8333333333335</v>
      </c>
      <c r="K302" s="31">
        <v>1683</v>
      </c>
      <c r="L302" s="31">
        <v>1648</v>
      </c>
      <c r="M302" s="31">
        <v>9.6511600000000008</v>
      </c>
      <c r="N302" s="1"/>
      <c r="O302" s="1"/>
    </row>
    <row r="303" spans="1:15" ht="12.75" customHeight="1">
      <c r="A303" s="33">
        <v>293</v>
      </c>
      <c r="B303" s="53" t="s">
        <v>440</v>
      </c>
      <c r="C303" s="31">
        <v>1496.95</v>
      </c>
      <c r="D303" s="36">
        <v>1493.7166666666665</v>
      </c>
      <c r="E303" s="36">
        <v>1452.9833333333329</v>
      </c>
      <c r="F303" s="36">
        <v>1409.0166666666664</v>
      </c>
      <c r="G303" s="36">
        <v>1368.2833333333328</v>
      </c>
      <c r="H303" s="36">
        <v>1537.6833333333329</v>
      </c>
      <c r="I303" s="36">
        <v>1578.4166666666665</v>
      </c>
      <c r="J303" s="36">
        <v>1622.383333333333</v>
      </c>
      <c r="K303" s="31">
        <v>1534.45</v>
      </c>
      <c r="L303" s="31">
        <v>1449.75</v>
      </c>
      <c r="M303" s="31">
        <v>1.92675</v>
      </c>
      <c r="N303" s="1"/>
      <c r="O303" s="1"/>
    </row>
    <row r="304" spans="1:15" ht="12.75" customHeight="1">
      <c r="A304" s="33">
        <v>294</v>
      </c>
      <c r="B304" s="53" t="s">
        <v>441</v>
      </c>
      <c r="C304" s="31">
        <v>74</v>
      </c>
      <c r="D304" s="36">
        <v>74.416666666666671</v>
      </c>
      <c r="E304" s="36">
        <v>73.13333333333334</v>
      </c>
      <c r="F304" s="36">
        <v>72.266666666666666</v>
      </c>
      <c r="G304" s="36">
        <v>70.983333333333334</v>
      </c>
      <c r="H304" s="36">
        <v>75.283333333333346</v>
      </c>
      <c r="I304" s="36">
        <v>76.566666666666677</v>
      </c>
      <c r="J304" s="36">
        <v>77.433333333333351</v>
      </c>
      <c r="K304" s="31">
        <v>75.7</v>
      </c>
      <c r="L304" s="31">
        <v>73.55</v>
      </c>
      <c r="M304" s="31">
        <v>15.58619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128560.4</v>
      </c>
      <c r="D305" s="36">
        <v>130209.43333333335</v>
      </c>
      <c r="E305" s="36">
        <v>126118.8666666667</v>
      </c>
      <c r="F305" s="36">
        <v>123677.33333333334</v>
      </c>
      <c r="G305" s="36">
        <v>119586.76666666669</v>
      </c>
      <c r="H305" s="36">
        <v>132650.9666666667</v>
      </c>
      <c r="I305" s="36">
        <v>136741.53333333335</v>
      </c>
      <c r="J305" s="36">
        <v>139183.06666666671</v>
      </c>
      <c r="K305" s="31">
        <v>134300</v>
      </c>
      <c r="L305" s="31">
        <v>127767.9</v>
      </c>
      <c r="M305" s="31">
        <v>0.32314999999999999</v>
      </c>
      <c r="N305" s="1"/>
      <c r="O305" s="1"/>
    </row>
    <row r="306" spans="1:15" ht="12.75" customHeight="1">
      <c r="A306" s="33">
        <v>296</v>
      </c>
      <c r="B306" s="53" t="s">
        <v>442</v>
      </c>
      <c r="C306" s="31">
        <v>1871.6</v>
      </c>
      <c r="D306" s="36">
        <v>1871.2</v>
      </c>
      <c r="E306" s="36">
        <v>1845.4</v>
      </c>
      <c r="F306" s="36">
        <v>1819.2</v>
      </c>
      <c r="G306" s="36">
        <v>1793.4</v>
      </c>
      <c r="H306" s="36">
        <v>1897.4</v>
      </c>
      <c r="I306" s="36">
        <v>1923.1999999999998</v>
      </c>
      <c r="J306" s="36">
        <v>1949.4</v>
      </c>
      <c r="K306" s="31">
        <v>1897</v>
      </c>
      <c r="L306" s="31">
        <v>1845</v>
      </c>
      <c r="M306" s="31">
        <v>1.00335</v>
      </c>
      <c r="N306" s="1"/>
      <c r="O306" s="1"/>
    </row>
    <row r="307" spans="1:15" ht="12.75" customHeight="1">
      <c r="A307" s="33">
        <v>297</v>
      </c>
      <c r="B307" s="53" t="s">
        <v>443</v>
      </c>
      <c r="C307" s="31">
        <v>1211</v>
      </c>
      <c r="D307" s="36">
        <v>1231.7333333333333</v>
      </c>
      <c r="E307" s="36">
        <v>1184.5166666666667</v>
      </c>
      <c r="F307" s="36">
        <v>1158.0333333333333</v>
      </c>
      <c r="G307" s="36">
        <v>1110.8166666666666</v>
      </c>
      <c r="H307" s="36">
        <v>1258.2166666666667</v>
      </c>
      <c r="I307" s="36">
        <v>1305.4333333333334</v>
      </c>
      <c r="J307" s="36">
        <v>1331.9166666666667</v>
      </c>
      <c r="K307" s="31">
        <v>1278.95</v>
      </c>
      <c r="L307" s="31">
        <v>1205.25</v>
      </c>
      <c r="M307" s="31">
        <v>6.1076100000000002</v>
      </c>
      <c r="N307" s="1"/>
      <c r="O307" s="1"/>
    </row>
    <row r="308" spans="1:15" ht="12.75" customHeight="1">
      <c r="A308" s="33">
        <v>298</v>
      </c>
      <c r="B308" s="53" t="s">
        <v>177</v>
      </c>
      <c r="C308" s="31">
        <v>1429.1</v>
      </c>
      <c r="D308" s="36">
        <v>1439.2333333333333</v>
      </c>
      <c r="E308" s="36">
        <v>1404.4666666666667</v>
      </c>
      <c r="F308" s="36">
        <v>1379.8333333333333</v>
      </c>
      <c r="G308" s="36">
        <v>1345.0666666666666</v>
      </c>
      <c r="H308" s="36">
        <v>1463.8666666666668</v>
      </c>
      <c r="I308" s="36">
        <v>1498.6333333333337</v>
      </c>
      <c r="J308" s="36">
        <v>1523.2666666666669</v>
      </c>
      <c r="K308" s="31">
        <v>1474</v>
      </c>
      <c r="L308" s="31">
        <v>1414.6</v>
      </c>
      <c r="M308" s="31">
        <v>4.2198700000000002</v>
      </c>
      <c r="N308" s="1"/>
      <c r="O308" s="1"/>
    </row>
    <row r="309" spans="1:15" ht="12.75" customHeight="1">
      <c r="A309" s="33">
        <v>299</v>
      </c>
      <c r="B309" s="53" t="s">
        <v>169</v>
      </c>
      <c r="C309" s="31">
        <v>267.10000000000002</v>
      </c>
      <c r="D309" s="36">
        <v>268.2</v>
      </c>
      <c r="E309" s="36">
        <v>263.29999999999995</v>
      </c>
      <c r="F309" s="36">
        <v>259.49999999999994</v>
      </c>
      <c r="G309" s="36">
        <v>254.59999999999991</v>
      </c>
      <c r="H309" s="36">
        <v>272</v>
      </c>
      <c r="I309" s="36">
        <v>276.89999999999998</v>
      </c>
      <c r="J309" s="36">
        <v>280.70000000000005</v>
      </c>
      <c r="K309" s="31">
        <v>273.10000000000002</v>
      </c>
      <c r="L309" s="31">
        <v>264.39999999999998</v>
      </c>
      <c r="M309" s="31">
        <v>47.257980000000003</v>
      </c>
      <c r="N309" s="1"/>
      <c r="O309" s="1"/>
    </row>
    <row r="310" spans="1:15" ht="12.75" customHeight="1">
      <c r="A310" s="33">
        <v>300</v>
      </c>
      <c r="B310" s="53" t="s">
        <v>168</v>
      </c>
      <c r="C310" s="31">
        <v>2193</v>
      </c>
      <c r="D310" s="36">
        <v>2191.7833333333333</v>
      </c>
      <c r="E310" s="36">
        <v>2173.5666666666666</v>
      </c>
      <c r="F310" s="36">
        <v>2154.1333333333332</v>
      </c>
      <c r="G310" s="36">
        <v>2135.9166666666665</v>
      </c>
      <c r="H310" s="36">
        <v>2211.2166666666667</v>
      </c>
      <c r="I310" s="36">
        <v>2229.4333333333329</v>
      </c>
      <c r="J310" s="36">
        <v>2248.8666666666668</v>
      </c>
      <c r="K310" s="31">
        <v>2210</v>
      </c>
      <c r="L310" s="31">
        <v>2172.35</v>
      </c>
      <c r="M310" s="31">
        <v>38.592269999999999</v>
      </c>
      <c r="N310" s="1"/>
      <c r="O310" s="1"/>
    </row>
    <row r="311" spans="1:15" ht="12.75" customHeight="1">
      <c r="A311" s="33">
        <v>301</v>
      </c>
      <c r="B311" s="53" t="s">
        <v>444</v>
      </c>
      <c r="C311" s="31">
        <v>407.7</v>
      </c>
      <c r="D311" s="36">
        <v>410.95</v>
      </c>
      <c r="E311" s="36">
        <v>403.29999999999995</v>
      </c>
      <c r="F311" s="36">
        <v>398.9</v>
      </c>
      <c r="G311" s="36">
        <v>391.24999999999994</v>
      </c>
      <c r="H311" s="36">
        <v>415.34999999999997</v>
      </c>
      <c r="I311" s="36">
        <v>422.99999999999994</v>
      </c>
      <c r="J311" s="36">
        <v>427.4</v>
      </c>
      <c r="K311" s="31">
        <v>418.6</v>
      </c>
      <c r="L311" s="31">
        <v>406.55</v>
      </c>
      <c r="M311" s="31">
        <v>5.8342400000000003</v>
      </c>
      <c r="N311" s="1"/>
      <c r="O311" s="1"/>
    </row>
    <row r="312" spans="1:15" ht="12.75" customHeight="1">
      <c r="A312" s="33">
        <v>302</v>
      </c>
      <c r="B312" s="53" t="s">
        <v>445</v>
      </c>
      <c r="C312" s="31">
        <v>625.85</v>
      </c>
      <c r="D312" s="36">
        <v>624.6</v>
      </c>
      <c r="E312" s="36">
        <v>617.20000000000005</v>
      </c>
      <c r="F312" s="36">
        <v>608.55000000000007</v>
      </c>
      <c r="G312" s="36">
        <v>601.15000000000009</v>
      </c>
      <c r="H312" s="36">
        <v>633.25</v>
      </c>
      <c r="I312" s="36">
        <v>640.64999999999986</v>
      </c>
      <c r="J312" s="36">
        <v>649.29999999999995</v>
      </c>
      <c r="K312" s="31">
        <v>632</v>
      </c>
      <c r="L312" s="31">
        <v>615.95000000000005</v>
      </c>
      <c r="M312" s="31">
        <v>2.5838899999999998</v>
      </c>
      <c r="N312" s="1"/>
      <c r="O312" s="1"/>
    </row>
    <row r="313" spans="1:15" ht="12.75" customHeight="1">
      <c r="A313" s="33">
        <v>303</v>
      </c>
      <c r="B313" s="53" t="s">
        <v>170</v>
      </c>
      <c r="C313" s="31">
        <v>197</v>
      </c>
      <c r="D313" s="36">
        <v>199.71666666666667</v>
      </c>
      <c r="E313" s="36">
        <v>192.98333333333335</v>
      </c>
      <c r="F313" s="36">
        <v>188.96666666666667</v>
      </c>
      <c r="G313" s="36">
        <v>182.23333333333335</v>
      </c>
      <c r="H313" s="36">
        <v>203.73333333333335</v>
      </c>
      <c r="I313" s="36">
        <v>210.46666666666664</v>
      </c>
      <c r="J313" s="36">
        <v>214.48333333333335</v>
      </c>
      <c r="K313" s="31">
        <v>206.45</v>
      </c>
      <c r="L313" s="31">
        <v>195.7</v>
      </c>
      <c r="M313" s="31">
        <v>90.075879999999998</v>
      </c>
      <c r="N313" s="1"/>
      <c r="O313" s="1"/>
    </row>
    <row r="314" spans="1:15" ht="12.75" customHeight="1">
      <c r="A314" s="33">
        <v>304</v>
      </c>
      <c r="B314" s="53" t="s">
        <v>446</v>
      </c>
      <c r="C314" s="31">
        <v>251.5</v>
      </c>
      <c r="D314" s="36">
        <v>252.70000000000002</v>
      </c>
      <c r="E314" s="36">
        <v>246.8</v>
      </c>
      <c r="F314" s="36">
        <v>242.1</v>
      </c>
      <c r="G314" s="36">
        <v>236.2</v>
      </c>
      <c r="H314" s="36">
        <v>257.40000000000003</v>
      </c>
      <c r="I314" s="36">
        <v>263.30000000000007</v>
      </c>
      <c r="J314" s="36">
        <v>268.00000000000006</v>
      </c>
      <c r="K314" s="31">
        <v>258.60000000000002</v>
      </c>
      <c r="L314" s="31">
        <v>248</v>
      </c>
      <c r="M314" s="31">
        <v>57.415689999999998</v>
      </c>
      <c r="N314" s="1"/>
      <c r="O314" s="1"/>
    </row>
    <row r="315" spans="1:15" ht="12.75" customHeight="1">
      <c r="A315" s="33">
        <v>305</v>
      </c>
      <c r="B315" s="53" t="s">
        <v>838</v>
      </c>
      <c r="C315" s="31">
        <v>2314.9</v>
      </c>
      <c r="D315" s="36">
        <v>2324.3833333333332</v>
      </c>
      <c r="E315" s="36">
        <v>2295.5166666666664</v>
      </c>
      <c r="F315" s="36">
        <v>2276.1333333333332</v>
      </c>
      <c r="G315" s="36">
        <v>2247.2666666666664</v>
      </c>
      <c r="H315" s="36">
        <v>2343.7666666666664</v>
      </c>
      <c r="I315" s="36">
        <v>2372.6333333333332</v>
      </c>
      <c r="J315" s="36">
        <v>2392.0166666666664</v>
      </c>
      <c r="K315" s="31">
        <v>2353.25</v>
      </c>
      <c r="L315" s="31">
        <v>2305</v>
      </c>
      <c r="M315" s="31">
        <v>2.2795000000000001</v>
      </c>
      <c r="N315" s="1"/>
      <c r="O315" s="1"/>
    </row>
    <row r="316" spans="1:15" ht="12.75" customHeight="1">
      <c r="A316" s="33">
        <v>306</v>
      </c>
      <c r="B316" s="53" t="s">
        <v>171</v>
      </c>
      <c r="C316" s="31">
        <v>516.9</v>
      </c>
      <c r="D316" s="36">
        <v>516.26666666666665</v>
      </c>
      <c r="E316" s="36">
        <v>511.08333333333326</v>
      </c>
      <c r="F316" s="36">
        <v>505.26666666666659</v>
      </c>
      <c r="G316" s="36">
        <v>500.0833333333332</v>
      </c>
      <c r="H316" s="36">
        <v>522.08333333333326</v>
      </c>
      <c r="I316" s="36">
        <v>527.26666666666665</v>
      </c>
      <c r="J316" s="36">
        <v>533.08333333333337</v>
      </c>
      <c r="K316" s="31">
        <v>521.45000000000005</v>
      </c>
      <c r="L316" s="31">
        <v>510.45</v>
      </c>
      <c r="M316" s="31">
        <v>11.04998</v>
      </c>
      <c r="N316" s="1"/>
      <c r="O316" s="1"/>
    </row>
    <row r="317" spans="1:15" ht="12.75" customHeight="1">
      <c r="A317" s="33">
        <v>307</v>
      </c>
      <c r="B317" s="53" t="s">
        <v>172</v>
      </c>
      <c r="C317" s="31">
        <v>12492.15</v>
      </c>
      <c r="D317" s="36">
        <v>12577.85</v>
      </c>
      <c r="E317" s="36">
        <v>12325.7</v>
      </c>
      <c r="F317" s="36">
        <v>12159.25</v>
      </c>
      <c r="G317" s="36">
        <v>11907.1</v>
      </c>
      <c r="H317" s="36">
        <v>12744.300000000001</v>
      </c>
      <c r="I317" s="36">
        <v>12996.449999999999</v>
      </c>
      <c r="J317" s="36">
        <v>13162.900000000001</v>
      </c>
      <c r="K317" s="31">
        <v>12830</v>
      </c>
      <c r="L317" s="31">
        <v>12411.4</v>
      </c>
      <c r="M317" s="31">
        <v>8.3498999999999999</v>
      </c>
      <c r="N317" s="1"/>
      <c r="O317" s="1"/>
    </row>
    <row r="318" spans="1:15" ht="12.75" customHeight="1">
      <c r="A318" s="33">
        <v>308</v>
      </c>
      <c r="B318" s="53" t="s">
        <v>447</v>
      </c>
      <c r="C318" s="31">
        <v>2586.9</v>
      </c>
      <c r="D318" s="36">
        <v>2610.65</v>
      </c>
      <c r="E318" s="36">
        <v>2551.3000000000002</v>
      </c>
      <c r="F318" s="36">
        <v>2515.7000000000003</v>
      </c>
      <c r="G318" s="36">
        <v>2456.3500000000004</v>
      </c>
      <c r="H318" s="36">
        <v>2646.25</v>
      </c>
      <c r="I318" s="36">
        <v>2705.5999999999995</v>
      </c>
      <c r="J318" s="36">
        <v>2741.2</v>
      </c>
      <c r="K318" s="31">
        <v>2670</v>
      </c>
      <c r="L318" s="31">
        <v>2575.0500000000002</v>
      </c>
      <c r="M318" s="31">
        <v>0.86121000000000003</v>
      </c>
      <c r="N318" s="1"/>
      <c r="O318" s="1"/>
    </row>
    <row r="319" spans="1:15" ht="12.75" customHeight="1">
      <c r="A319" s="33">
        <v>309</v>
      </c>
      <c r="B319" s="53" t="s">
        <v>176</v>
      </c>
      <c r="C319" s="31">
        <v>1001.65</v>
      </c>
      <c r="D319" s="36">
        <v>1010.5500000000001</v>
      </c>
      <c r="E319" s="36">
        <v>989.10000000000014</v>
      </c>
      <c r="F319" s="36">
        <v>976.55000000000007</v>
      </c>
      <c r="G319" s="36">
        <v>955.10000000000014</v>
      </c>
      <c r="H319" s="36">
        <v>1023.1000000000001</v>
      </c>
      <c r="I319" s="36">
        <v>1044.5500000000002</v>
      </c>
      <c r="J319" s="36">
        <v>1057.1000000000001</v>
      </c>
      <c r="K319" s="31">
        <v>1032</v>
      </c>
      <c r="L319" s="31">
        <v>998</v>
      </c>
      <c r="M319" s="31">
        <v>10.050789999999999</v>
      </c>
      <c r="N319" s="1"/>
      <c r="O319" s="1"/>
    </row>
    <row r="320" spans="1:15" ht="12.75" customHeight="1">
      <c r="A320" s="33">
        <v>310</v>
      </c>
      <c r="B320" s="53" t="s">
        <v>283</v>
      </c>
      <c r="C320" s="31">
        <v>813.45</v>
      </c>
      <c r="D320" s="36">
        <v>815.58333333333337</v>
      </c>
      <c r="E320" s="36">
        <v>803.31666666666672</v>
      </c>
      <c r="F320" s="36">
        <v>793.18333333333339</v>
      </c>
      <c r="G320" s="36">
        <v>780.91666666666674</v>
      </c>
      <c r="H320" s="36">
        <v>825.7166666666667</v>
      </c>
      <c r="I320" s="36">
        <v>837.98333333333335</v>
      </c>
      <c r="J320" s="36">
        <v>848.11666666666667</v>
      </c>
      <c r="K320" s="31">
        <v>827.85</v>
      </c>
      <c r="L320" s="31">
        <v>805.45</v>
      </c>
      <c r="M320" s="31">
        <v>32.94764</v>
      </c>
      <c r="N320" s="1"/>
      <c r="O320" s="1"/>
    </row>
    <row r="321" spans="1:15" ht="12.75" customHeight="1">
      <c r="A321" s="33">
        <v>311</v>
      </c>
      <c r="B321" s="53" t="s">
        <v>448</v>
      </c>
      <c r="C321" s="31">
        <v>2364.6999999999998</v>
      </c>
      <c r="D321" s="36">
        <v>2371.9</v>
      </c>
      <c r="E321" s="36">
        <v>2313.8000000000002</v>
      </c>
      <c r="F321" s="36">
        <v>2262.9</v>
      </c>
      <c r="G321" s="36">
        <v>2204.8000000000002</v>
      </c>
      <c r="H321" s="36">
        <v>2422.8000000000002</v>
      </c>
      <c r="I321" s="36">
        <v>2480.8999999999996</v>
      </c>
      <c r="J321" s="36">
        <v>2531.8000000000002</v>
      </c>
      <c r="K321" s="31">
        <v>2430</v>
      </c>
      <c r="L321" s="31">
        <v>2321</v>
      </c>
      <c r="M321" s="31">
        <v>19.832100000000001</v>
      </c>
      <c r="N321" s="1"/>
      <c r="O321" s="1"/>
    </row>
    <row r="322" spans="1:15" ht="12.75" customHeight="1">
      <c r="A322" s="33">
        <v>312</v>
      </c>
      <c r="B322" s="53" t="s">
        <v>449</v>
      </c>
      <c r="C322" s="31">
        <v>666.85</v>
      </c>
      <c r="D322" s="36">
        <v>672.56666666666672</v>
      </c>
      <c r="E322" s="36">
        <v>657.48333333333346</v>
      </c>
      <c r="F322" s="36">
        <v>648.11666666666679</v>
      </c>
      <c r="G322" s="36">
        <v>633.03333333333353</v>
      </c>
      <c r="H322" s="36">
        <v>681.93333333333339</v>
      </c>
      <c r="I322" s="36">
        <v>697.01666666666665</v>
      </c>
      <c r="J322" s="36">
        <v>706.38333333333333</v>
      </c>
      <c r="K322" s="31">
        <v>687.65</v>
      </c>
      <c r="L322" s="31">
        <v>663.2</v>
      </c>
      <c r="M322" s="31">
        <v>0.78551000000000004</v>
      </c>
      <c r="N322" s="1"/>
      <c r="O322" s="1"/>
    </row>
    <row r="323" spans="1:15" ht="12.75" customHeight="1">
      <c r="A323" s="33">
        <v>313</v>
      </c>
      <c r="B323" s="53" t="s">
        <v>450</v>
      </c>
      <c r="C323" s="31">
        <v>1068.3</v>
      </c>
      <c r="D323" s="36">
        <v>1071.7666666666667</v>
      </c>
      <c r="E323" s="36">
        <v>1058.6333333333332</v>
      </c>
      <c r="F323" s="36">
        <v>1048.9666666666665</v>
      </c>
      <c r="G323" s="36">
        <v>1035.833333333333</v>
      </c>
      <c r="H323" s="36">
        <v>1081.4333333333334</v>
      </c>
      <c r="I323" s="36">
        <v>1094.5666666666671</v>
      </c>
      <c r="J323" s="36">
        <v>1104.2333333333336</v>
      </c>
      <c r="K323" s="31">
        <v>1084.9000000000001</v>
      </c>
      <c r="L323" s="31">
        <v>1062.0999999999999</v>
      </c>
      <c r="M323" s="31">
        <v>1.1360399999999999</v>
      </c>
      <c r="N323" s="1"/>
      <c r="O323" s="1"/>
    </row>
    <row r="324" spans="1:15" ht="12.75" customHeight="1">
      <c r="A324" s="33">
        <v>314</v>
      </c>
      <c r="B324" s="53" t="s">
        <v>175</v>
      </c>
      <c r="C324" s="31">
        <v>1790.4</v>
      </c>
      <c r="D324" s="36">
        <v>1795.45</v>
      </c>
      <c r="E324" s="36">
        <v>1773.5</v>
      </c>
      <c r="F324" s="36">
        <v>1756.6</v>
      </c>
      <c r="G324" s="36">
        <v>1734.6499999999999</v>
      </c>
      <c r="H324" s="36">
        <v>1812.3500000000001</v>
      </c>
      <c r="I324" s="36">
        <v>1834.3000000000004</v>
      </c>
      <c r="J324" s="36">
        <v>1851.2000000000003</v>
      </c>
      <c r="K324" s="31">
        <v>1817.4</v>
      </c>
      <c r="L324" s="31">
        <v>1778.55</v>
      </c>
      <c r="M324" s="31">
        <v>0.89939999999999998</v>
      </c>
      <c r="N324" s="1"/>
      <c r="O324" s="1"/>
    </row>
    <row r="325" spans="1:15" ht="12.75" customHeight="1">
      <c r="A325" s="33">
        <v>315</v>
      </c>
      <c r="B325" s="53" t="s">
        <v>837</v>
      </c>
      <c r="C325" s="31">
        <v>411.05</v>
      </c>
      <c r="D325" s="36">
        <v>412.2</v>
      </c>
      <c r="E325" s="36">
        <v>408.59999999999997</v>
      </c>
      <c r="F325" s="36">
        <v>406.15</v>
      </c>
      <c r="G325" s="36">
        <v>402.54999999999995</v>
      </c>
      <c r="H325" s="36">
        <v>414.65</v>
      </c>
      <c r="I325" s="36">
        <v>418.25</v>
      </c>
      <c r="J325" s="36">
        <v>420.7</v>
      </c>
      <c r="K325" s="31">
        <v>415.8</v>
      </c>
      <c r="L325" s="31">
        <v>409.75</v>
      </c>
      <c r="M325" s="31">
        <v>3.7270400000000001</v>
      </c>
      <c r="N325" s="1"/>
      <c r="O325" s="1"/>
    </row>
    <row r="326" spans="1:15" ht="12.75" customHeight="1">
      <c r="A326" s="33">
        <v>316</v>
      </c>
      <c r="B326" s="53" t="s">
        <v>284</v>
      </c>
      <c r="C326" s="31">
        <v>68.45</v>
      </c>
      <c r="D326" s="36">
        <v>68.533333333333331</v>
      </c>
      <c r="E326" s="36">
        <v>67.816666666666663</v>
      </c>
      <c r="F326" s="36">
        <v>67.183333333333337</v>
      </c>
      <c r="G326" s="36">
        <v>66.466666666666669</v>
      </c>
      <c r="H326" s="36">
        <v>69.166666666666657</v>
      </c>
      <c r="I326" s="36">
        <v>69.883333333333326</v>
      </c>
      <c r="J326" s="36">
        <v>70.516666666666652</v>
      </c>
      <c r="K326" s="31">
        <v>69.25</v>
      </c>
      <c r="L326" s="31">
        <v>67.900000000000006</v>
      </c>
      <c r="M326" s="31">
        <v>35.682119999999998</v>
      </c>
      <c r="N326" s="1"/>
      <c r="O326" s="1"/>
    </row>
    <row r="327" spans="1:15" ht="12.75" customHeight="1">
      <c r="A327" s="33">
        <v>317</v>
      </c>
      <c r="B327" s="53" t="s">
        <v>451</v>
      </c>
      <c r="C327" s="31">
        <v>2426.65</v>
      </c>
      <c r="D327" s="36">
        <v>2426.75</v>
      </c>
      <c r="E327" s="36">
        <v>2389.9</v>
      </c>
      <c r="F327" s="36">
        <v>2353.15</v>
      </c>
      <c r="G327" s="36">
        <v>2316.3000000000002</v>
      </c>
      <c r="H327" s="36">
        <v>2463.5</v>
      </c>
      <c r="I327" s="36">
        <v>2500.3500000000004</v>
      </c>
      <c r="J327" s="36">
        <v>2537.1</v>
      </c>
      <c r="K327" s="31">
        <v>2463.6</v>
      </c>
      <c r="L327" s="31">
        <v>2390</v>
      </c>
      <c r="M327" s="31">
        <v>2.3141500000000002</v>
      </c>
      <c r="N327" s="1"/>
      <c r="O327" s="1"/>
    </row>
    <row r="328" spans="1:15" ht="12.75" customHeight="1">
      <c r="A328" s="33">
        <v>318</v>
      </c>
      <c r="B328" s="53" t="s">
        <v>179</v>
      </c>
      <c r="C328" s="31">
        <v>2291.9</v>
      </c>
      <c r="D328" s="36">
        <v>2309.2666666666669</v>
      </c>
      <c r="E328" s="36">
        <v>2268.6333333333337</v>
      </c>
      <c r="F328" s="36">
        <v>2245.3666666666668</v>
      </c>
      <c r="G328" s="36">
        <v>2204.7333333333336</v>
      </c>
      <c r="H328" s="36">
        <v>2332.5333333333338</v>
      </c>
      <c r="I328" s="36">
        <v>2373.166666666667</v>
      </c>
      <c r="J328" s="36">
        <v>2396.4333333333338</v>
      </c>
      <c r="K328" s="31">
        <v>2349.9</v>
      </c>
      <c r="L328" s="31">
        <v>2286</v>
      </c>
      <c r="M328" s="31">
        <v>2.7030500000000002</v>
      </c>
      <c r="N328" s="1"/>
      <c r="O328" s="1"/>
    </row>
    <row r="329" spans="1:15" ht="12.75" customHeight="1">
      <c r="A329" s="33">
        <v>319</v>
      </c>
      <c r="B329" s="53" t="s">
        <v>174</v>
      </c>
      <c r="C329" s="31">
        <v>4009.45</v>
      </c>
      <c r="D329" s="36">
        <v>4039.2333333333336</v>
      </c>
      <c r="E329" s="36">
        <v>3957.3666666666668</v>
      </c>
      <c r="F329" s="36">
        <v>3905.2833333333333</v>
      </c>
      <c r="G329" s="36">
        <v>3823.4166666666665</v>
      </c>
      <c r="H329" s="36">
        <v>4091.3166666666671</v>
      </c>
      <c r="I329" s="36">
        <v>4173.1833333333343</v>
      </c>
      <c r="J329" s="36">
        <v>4225.2666666666673</v>
      </c>
      <c r="K329" s="31">
        <v>4121.1000000000004</v>
      </c>
      <c r="L329" s="31">
        <v>3987.15</v>
      </c>
      <c r="M329" s="31">
        <v>4.0848500000000003</v>
      </c>
      <c r="N329" s="1"/>
      <c r="O329" s="1"/>
    </row>
    <row r="330" spans="1:15" ht="12.75" customHeight="1">
      <c r="A330" s="33">
        <v>320</v>
      </c>
      <c r="B330" s="53" t="s">
        <v>181</v>
      </c>
      <c r="C330" s="31">
        <v>1700.95</v>
      </c>
      <c r="D330" s="36">
        <v>1709.0833333333333</v>
      </c>
      <c r="E330" s="36">
        <v>1675.8666666666666</v>
      </c>
      <c r="F330" s="36">
        <v>1650.7833333333333</v>
      </c>
      <c r="G330" s="36">
        <v>1617.5666666666666</v>
      </c>
      <c r="H330" s="36">
        <v>1734.1666666666665</v>
      </c>
      <c r="I330" s="36">
        <v>1767.3833333333332</v>
      </c>
      <c r="J330" s="36">
        <v>1792.4666666666665</v>
      </c>
      <c r="K330" s="31">
        <v>1742.3</v>
      </c>
      <c r="L330" s="31">
        <v>1684</v>
      </c>
      <c r="M330" s="31">
        <v>2.9147799999999999</v>
      </c>
      <c r="N330" s="1"/>
      <c r="O330" s="1"/>
    </row>
    <row r="331" spans="1:15" ht="12.75" customHeight="1">
      <c r="A331" s="33">
        <v>321</v>
      </c>
      <c r="B331" s="53" t="s">
        <v>452</v>
      </c>
      <c r="C331" s="31">
        <v>1034.0999999999999</v>
      </c>
      <c r="D331" s="36">
        <v>1031.1833333333334</v>
      </c>
      <c r="E331" s="36">
        <v>1016.9166666666667</v>
      </c>
      <c r="F331" s="36">
        <v>999.73333333333335</v>
      </c>
      <c r="G331" s="36">
        <v>985.4666666666667</v>
      </c>
      <c r="H331" s="36">
        <v>1048.3666666666668</v>
      </c>
      <c r="I331" s="36">
        <v>1062.6333333333332</v>
      </c>
      <c r="J331" s="36">
        <v>1079.8166666666668</v>
      </c>
      <c r="K331" s="31">
        <v>1045.45</v>
      </c>
      <c r="L331" s="31">
        <v>1014</v>
      </c>
      <c r="M331" s="31">
        <v>9.3031299999999995</v>
      </c>
      <c r="N331" s="1"/>
      <c r="O331" s="1"/>
    </row>
    <row r="332" spans="1:15" ht="12.75" customHeight="1">
      <c r="A332" s="33">
        <v>322</v>
      </c>
      <c r="B332" s="53" t="s">
        <v>453</v>
      </c>
      <c r="C332" s="31">
        <v>138.69999999999999</v>
      </c>
      <c r="D332" s="36">
        <v>138.79999999999998</v>
      </c>
      <c r="E332" s="36">
        <v>135.89999999999998</v>
      </c>
      <c r="F332" s="36">
        <v>133.1</v>
      </c>
      <c r="G332" s="36">
        <v>130.19999999999999</v>
      </c>
      <c r="H332" s="36">
        <v>141.59999999999997</v>
      </c>
      <c r="I332" s="36">
        <v>144.5</v>
      </c>
      <c r="J332" s="36">
        <v>147.29999999999995</v>
      </c>
      <c r="K332" s="31">
        <v>141.69999999999999</v>
      </c>
      <c r="L332" s="31">
        <v>136</v>
      </c>
      <c r="M332" s="31">
        <v>107.96822</v>
      </c>
      <c r="N332" s="1"/>
      <c r="O332" s="1"/>
    </row>
    <row r="333" spans="1:15" ht="12.75" customHeight="1">
      <c r="A333" s="33">
        <v>323</v>
      </c>
      <c r="B333" s="53" t="s">
        <v>454</v>
      </c>
      <c r="C333" s="31">
        <v>245.3</v>
      </c>
      <c r="D333" s="36">
        <v>246.43333333333331</v>
      </c>
      <c r="E333" s="36">
        <v>243.06666666666661</v>
      </c>
      <c r="F333" s="36">
        <v>240.83333333333329</v>
      </c>
      <c r="G333" s="36">
        <v>237.46666666666658</v>
      </c>
      <c r="H333" s="36">
        <v>248.66666666666663</v>
      </c>
      <c r="I333" s="36">
        <v>252.03333333333336</v>
      </c>
      <c r="J333" s="36">
        <v>254.26666666666665</v>
      </c>
      <c r="K333" s="31">
        <v>249.8</v>
      </c>
      <c r="L333" s="31">
        <v>244.2</v>
      </c>
      <c r="M333" s="31">
        <v>29.101289999999999</v>
      </c>
      <c r="N333" s="1"/>
      <c r="O333" s="1"/>
    </row>
    <row r="334" spans="1:15" ht="12.75" customHeight="1">
      <c r="A334" s="33">
        <v>324</v>
      </c>
      <c r="B334" s="53" t="s">
        <v>455</v>
      </c>
      <c r="C334" s="31">
        <v>99.25</v>
      </c>
      <c r="D334" s="36">
        <v>99.3</v>
      </c>
      <c r="E334" s="36">
        <v>97.25</v>
      </c>
      <c r="F334" s="36">
        <v>95.25</v>
      </c>
      <c r="G334" s="36">
        <v>93.2</v>
      </c>
      <c r="H334" s="36">
        <v>101.3</v>
      </c>
      <c r="I334" s="36">
        <v>103.34999999999998</v>
      </c>
      <c r="J334" s="36">
        <v>105.35</v>
      </c>
      <c r="K334" s="31">
        <v>101.35</v>
      </c>
      <c r="L334" s="31">
        <v>97.3</v>
      </c>
      <c r="M334" s="31">
        <v>1139.7139500000001</v>
      </c>
      <c r="N334" s="1"/>
      <c r="O334" s="1"/>
    </row>
    <row r="335" spans="1:15" ht="12.75" customHeight="1">
      <c r="A335" s="33">
        <v>325</v>
      </c>
      <c r="B335" s="53" t="s">
        <v>456</v>
      </c>
      <c r="C335" s="31">
        <v>238.65</v>
      </c>
      <c r="D335" s="36">
        <v>241.48333333333335</v>
      </c>
      <c r="E335" s="36">
        <v>232.26666666666671</v>
      </c>
      <c r="F335" s="36">
        <v>225.88333333333335</v>
      </c>
      <c r="G335" s="36">
        <v>216.66666666666671</v>
      </c>
      <c r="H335" s="36">
        <v>247.8666666666667</v>
      </c>
      <c r="I335" s="36">
        <v>257.08333333333337</v>
      </c>
      <c r="J335" s="36">
        <v>263.4666666666667</v>
      </c>
      <c r="K335" s="31">
        <v>250.7</v>
      </c>
      <c r="L335" s="31">
        <v>235.1</v>
      </c>
      <c r="M335" s="31">
        <v>63.585810000000002</v>
      </c>
      <c r="N335" s="1"/>
      <c r="O335" s="1"/>
    </row>
    <row r="336" spans="1:15" ht="12.75" customHeight="1">
      <c r="A336" s="33">
        <v>326</v>
      </c>
      <c r="B336" s="53" t="s">
        <v>186</v>
      </c>
      <c r="C336" s="31">
        <v>268.95</v>
      </c>
      <c r="D336" s="36">
        <v>265.66666666666663</v>
      </c>
      <c r="E336" s="36">
        <v>261.43333333333328</v>
      </c>
      <c r="F336" s="36">
        <v>253.91666666666663</v>
      </c>
      <c r="G336" s="36">
        <v>249.68333333333328</v>
      </c>
      <c r="H336" s="36">
        <v>273.18333333333328</v>
      </c>
      <c r="I336" s="36">
        <v>277.41666666666663</v>
      </c>
      <c r="J336" s="36">
        <v>284.93333333333328</v>
      </c>
      <c r="K336" s="31">
        <v>269.89999999999998</v>
      </c>
      <c r="L336" s="31">
        <v>258.14999999999998</v>
      </c>
      <c r="M336" s="31">
        <v>389.74666999999999</v>
      </c>
      <c r="N336" s="1"/>
      <c r="O336" s="1"/>
    </row>
    <row r="337" spans="1:15" ht="12.75" customHeight="1">
      <c r="A337" s="33">
        <v>327</v>
      </c>
      <c r="B337" s="53" t="s">
        <v>835</v>
      </c>
      <c r="C337" s="31">
        <v>66.5</v>
      </c>
      <c r="D337" s="36">
        <v>66.149999999999991</v>
      </c>
      <c r="E337" s="36">
        <v>65.149999999999977</v>
      </c>
      <c r="F337" s="36">
        <v>63.799999999999983</v>
      </c>
      <c r="G337" s="36">
        <v>62.799999999999969</v>
      </c>
      <c r="H337" s="36">
        <v>67.499999999999986</v>
      </c>
      <c r="I337" s="36">
        <v>68.500000000000014</v>
      </c>
      <c r="J337" s="36">
        <v>69.849999999999994</v>
      </c>
      <c r="K337" s="31">
        <v>67.150000000000006</v>
      </c>
      <c r="L337" s="31">
        <v>64.8</v>
      </c>
      <c r="M337" s="31">
        <v>194.24556000000001</v>
      </c>
      <c r="N337" s="1"/>
      <c r="O337" s="1"/>
    </row>
    <row r="338" spans="1:15" ht="12.75" customHeight="1">
      <c r="A338" s="33">
        <v>328</v>
      </c>
      <c r="B338" s="53" t="s">
        <v>188</v>
      </c>
      <c r="C338" s="31">
        <v>364.95</v>
      </c>
      <c r="D338" s="36">
        <v>368.56666666666661</v>
      </c>
      <c r="E338" s="36">
        <v>356.73333333333323</v>
      </c>
      <c r="F338" s="36">
        <v>348.51666666666665</v>
      </c>
      <c r="G338" s="36">
        <v>336.68333333333328</v>
      </c>
      <c r="H338" s="36">
        <v>376.78333333333319</v>
      </c>
      <c r="I338" s="36">
        <v>388.61666666666656</v>
      </c>
      <c r="J338" s="36">
        <v>396.83333333333314</v>
      </c>
      <c r="K338" s="31">
        <v>380.4</v>
      </c>
      <c r="L338" s="31">
        <v>360.35</v>
      </c>
      <c r="M338" s="31">
        <v>268.44664</v>
      </c>
      <c r="N338" s="1"/>
      <c r="O338" s="1"/>
    </row>
    <row r="339" spans="1:15" ht="12.75" customHeight="1">
      <c r="A339" s="33">
        <v>329</v>
      </c>
      <c r="B339" s="53" t="s">
        <v>458</v>
      </c>
      <c r="C339" s="31">
        <v>1249.5999999999999</v>
      </c>
      <c r="D339" s="36">
        <v>1250.0166666666667</v>
      </c>
      <c r="E339" s="36">
        <v>1235.6833333333334</v>
      </c>
      <c r="F339" s="36">
        <v>1221.7666666666667</v>
      </c>
      <c r="G339" s="36">
        <v>1207.4333333333334</v>
      </c>
      <c r="H339" s="36">
        <v>1263.9333333333334</v>
      </c>
      <c r="I339" s="36">
        <v>1278.2666666666669</v>
      </c>
      <c r="J339" s="36">
        <v>1292.1833333333334</v>
      </c>
      <c r="K339" s="31">
        <v>1264.3499999999999</v>
      </c>
      <c r="L339" s="31">
        <v>1236.0999999999999</v>
      </c>
      <c r="M339" s="31">
        <v>1.5211699999999999</v>
      </c>
      <c r="N339" s="1"/>
      <c r="O339" s="1"/>
    </row>
    <row r="340" spans="1:15" ht="12.75" customHeight="1">
      <c r="A340" s="33">
        <v>330</v>
      </c>
      <c r="B340" s="53" t="s">
        <v>182</v>
      </c>
      <c r="C340" s="31">
        <v>185.1</v>
      </c>
      <c r="D340" s="36">
        <v>185.26666666666665</v>
      </c>
      <c r="E340" s="36">
        <v>182.1333333333333</v>
      </c>
      <c r="F340" s="36">
        <v>179.16666666666666</v>
      </c>
      <c r="G340" s="36">
        <v>176.0333333333333</v>
      </c>
      <c r="H340" s="36">
        <v>188.23333333333329</v>
      </c>
      <c r="I340" s="36">
        <v>191.36666666666662</v>
      </c>
      <c r="J340" s="36">
        <v>194.33333333333329</v>
      </c>
      <c r="K340" s="31">
        <v>188.4</v>
      </c>
      <c r="L340" s="31">
        <v>182.3</v>
      </c>
      <c r="M340" s="31">
        <v>149.12478999999999</v>
      </c>
      <c r="N340" s="1"/>
      <c r="O340" s="1"/>
    </row>
    <row r="341" spans="1:15" ht="12.75" customHeight="1">
      <c r="A341" s="33">
        <v>331</v>
      </c>
      <c r="B341" s="53" t="s">
        <v>184</v>
      </c>
      <c r="C341" s="31">
        <v>3435.65</v>
      </c>
      <c r="D341" s="36">
        <v>3427.4</v>
      </c>
      <c r="E341" s="36">
        <v>3389.8</v>
      </c>
      <c r="F341" s="36">
        <v>3343.9500000000003</v>
      </c>
      <c r="G341" s="36">
        <v>3306.3500000000004</v>
      </c>
      <c r="H341" s="36">
        <v>3473.25</v>
      </c>
      <c r="I341" s="36">
        <v>3510.8499999999995</v>
      </c>
      <c r="J341" s="36">
        <v>3556.7</v>
      </c>
      <c r="K341" s="31">
        <v>3465</v>
      </c>
      <c r="L341" s="31">
        <v>3381.55</v>
      </c>
      <c r="M341" s="31">
        <v>4.9812500000000002</v>
      </c>
      <c r="N341" s="1"/>
      <c r="O341" s="1"/>
    </row>
    <row r="342" spans="1:15" ht="12.75" customHeight="1">
      <c r="A342" s="33">
        <v>332</v>
      </c>
      <c r="B342" s="53" t="s">
        <v>459</v>
      </c>
      <c r="C342" s="31">
        <v>638.29999999999995</v>
      </c>
      <c r="D342" s="36">
        <v>635.19999999999993</v>
      </c>
      <c r="E342" s="36">
        <v>628.39999999999986</v>
      </c>
      <c r="F342" s="36">
        <v>618.49999999999989</v>
      </c>
      <c r="G342" s="36">
        <v>611.69999999999982</v>
      </c>
      <c r="H342" s="36">
        <v>645.09999999999991</v>
      </c>
      <c r="I342" s="36">
        <v>651.89999999999986</v>
      </c>
      <c r="J342" s="36">
        <v>661.8</v>
      </c>
      <c r="K342" s="31">
        <v>642</v>
      </c>
      <c r="L342" s="31">
        <v>625.29999999999995</v>
      </c>
      <c r="M342" s="31">
        <v>3.1409899999999999</v>
      </c>
      <c r="N342" s="1"/>
      <c r="O342" s="1"/>
    </row>
    <row r="343" spans="1:15" ht="12.75" customHeight="1">
      <c r="A343" s="33">
        <v>333</v>
      </c>
      <c r="B343" s="53" t="s">
        <v>185</v>
      </c>
      <c r="C343" s="31">
        <v>2456.1</v>
      </c>
      <c r="D343" s="36">
        <v>2471.7999999999997</v>
      </c>
      <c r="E343" s="36">
        <v>2420.5499999999993</v>
      </c>
      <c r="F343" s="36">
        <v>2384.9999999999995</v>
      </c>
      <c r="G343" s="36">
        <v>2333.7499999999991</v>
      </c>
      <c r="H343" s="36">
        <v>2507.3499999999995</v>
      </c>
      <c r="I343" s="36">
        <v>2558.6000000000004</v>
      </c>
      <c r="J343" s="36">
        <v>2594.1499999999996</v>
      </c>
      <c r="K343" s="31">
        <v>2523.0500000000002</v>
      </c>
      <c r="L343" s="31">
        <v>2436.25</v>
      </c>
      <c r="M343" s="31">
        <v>11.2873</v>
      </c>
      <c r="N343" s="1"/>
      <c r="O343" s="1"/>
    </row>
    <row r="344" spans="1:15" ht="12.75" customHeight="1">
      <c r="A344" s="33">
        <v>334</v>
      </c>
      <c r="B344" s="53" t="s">
        <v>460</v>
      </c>
      <c r="C344" s="31">
        <v>83.7</v>
      </c>
      <c r="D344" s="36">
        <v>84.63333333333334</v>
      </c>
      <c r="E344" s="36">
        <v>81.566666666666677</v>
      </c>
      <c r="F344" s="36">
        <v>79.433333333333337</v>
      </c>
      <c r="G344" s="36">
        <v>76.366666666666674</v>
      </c>
      <c r="H344" s="36">
        <v>86.76666666666668</v>
      </c>
      <c r="I344" s="36">
        <v>89.833333333333343</v>
      </c>
      <c r="J344" s="36">
        <v>91.966666666666683</v>
      </c>
      <c r="K344" s="31">
        <v>87.7</v>
      </c>
      <c r="L344" s="31">
        <v>82.5</v>
      </c>
      <c r="M344" s="31">
        <v>22.604769999999998</v>
      </c>
      <c r="N344" s="1"/>
      <c r="O344" s="1"/>
    </row>
    <row r="345" spans="1:15" ht="12.75" customHeight="1">
      <c r="A345" s="33">
        <v>335</v>
      </c>
      <c r="B345" s="53" t="s">
        <v>285</v>
      </c>
      <c r="C345" s="31">
        <v>598.70000000000005</v>
      </c>
      <c r="D345" s="36">
        <v>595.58333333333337</v>
      </c>
      <c r="E345" s="36">
        <v>588.16666666666674</v>
      </c>
      <c r="F345" s="36">
        <v>577.63333333333333</v>
      </c>
      <c r="G345" s="36">
        <v>570.2166666666667</v>
      </c>
      <c r="H345" s="36">
        <v>606.11666666666679</v>
      </c>
      <c r="I345" s="36">
        <v>613.53333333333353</v>
      </c>
      <c r="J345" s="36">
        <v>624.06666666666683</v>
      </c>
      <c r="K345" s="31">
        <v>603</v>
      </c>
      <c r="L345" s="31">
        <v>585.04999999999995</v>
      </c>
      <c r="M345" s="31">
        <v>14.92695</v>
      </c>
      <c r="N345" s="1"/>
      <c r="O345" s="1"/>
    </row>
    <row r="346" spans="1:15" ht="12.75" customHeight="1">
      <c r="A346" s="33">
        <v>336</v>
      </c>
      <c r="B346" s="53" t="s">
        <v>461</v>
      </c>
      <c r="C346" s="31">
        <v>333.75</v>
      </c>
      <c r="D346" s="36">
        <v>333.48333333333335</v>
      </c>
      <c r="E346" s="36">
        <v>329.31666666666672</v>
      </c>
      <c r="F346" s="36">
        <v>324.88333333333338</v>
      </c>
      <c r="G346" s="36">
        <v>320.71666666666675</v>
      </c>
      <c r="H346" s="36">
        <v>337.91666666666669</v>
      </c>
      <c r="I346" s="36">
        <v>342.08333333333331</v>
      </c>
      <c r="J346" s="36">
        <v>346.51666666666665</v>
      </c>
      <c r="K346" s="31">
        <v>337.65</v>
      </c>
      <c r="L346" s="31">
        <v>329.05</v>
      </c>
      <c r="M346" s="31">
        <v>6.15435</v>
      </c>
      <c r="N346" s="1"/>
      <c r="O346" s="1"/>
    </row>
    <row r="347" spans="1:15" ht="12.75" customHeight="1">
      <c r="A347" s="33">
        <v>337</v>
      </c>
      <c r="B347" s="53" t="s">
        <v>189</v>
      </c>
      <c r="C347" s="31">
        <v>1472.45</v>
      </c>
      <c r="D347" s="36">
        <v>1494.2166666666665</v>
      </c>
      <c r="E347" s="36">
        <v>1443.4333333333329</v>
      </c>
      <c r="F347" s="36">
        <v>1414.4166666666665</v>
      </c>
      <c r="G347" s="36">
        <v>1363.633333333333</v>
      </c>
      <c r="H347" s="36">
        <v>1523.2333333333329</v>
      </c>
      <c r="I347" s="36">
        <v>1574.0166666666662</v>
      </c>
      <c r="J347" s="36">
        <v>1603.0333333333328</v>
      </c>
      <c r="K347" s="31">
        <v>1545</v>
      </c>
      <c r="L347" s="31">
        <v>1465.2</v>
      </c>
      <c r="M347" s="31">
        <v>5.8162000000000003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286.10000000000002</v>
      </c>
      <c r="D348" s="36">
        <v>287.68333333333334</v>
      </c>
      <c r="E348" s="36">
        <v>282.41666666666669</v>
      </c>
      <c r="F348" s="36">
        <v>278.73333333333335</v>
      </c>
      <c r="G348" s="36">
        <v>273.4666666666667</v>
      </c>
      <c r="H348" s="36">
        <v>291.36666666666667</v>
      </c>
      <c r="I348" s="36">
        <v>296.63333333333333</v>
      </c>
      <c r="J348" s="36">
        <v>300.31666666666666</v>
      </c>
      <c r="K348" s="31">
        <v>292.95</v>
      </c>
      <c r="L348" s="31">
        <v>284</v>
      </c>
      <c r="M348" s="31">
        <v>289.13015999999999</v>
      </c>
      <c r="N348" s="1"/>
      <c r="O348" s="1"/>
    </row>
    <row r="349" spans="1:15" ht="12.75" customHeight="1">
      <c r="A349" s="33">
        <v>339</v>
      </c>
      <c r="B349" s="53" t="s">
        <v>286</v>
      </c>
      <c r="C349" s="31">
        <v>630.65</v>
      </c>
      <c r="D349" s="36">
        <v>631.5</v>
      </c>
      <c r="E349" s="36">
        <v>620</v>
      </c>
      <c r="F349" s="36">
        <v>609.35</v>
      </c>
      <c r="G349" s="36">
        <v>597.85</v>
      </c>
      <c r="H349" s="36">
        <v>642.15</v>
      </c>
      <c r="I349" s="36">
        <v>653.65</v>
      </c>
      <c r="J349" s="36">
        <v>664.3</v>
      </c>
      <c r="K349" s="31">
        <v>643</v>
      </c>
      <c r="L349" s="31">
        <v>620.85</v>
      </c>
      <c r="M349" s="31">
        <v>42.788730000000001</v>
      </c>
      <c r="N349" s="1"/>
      <c r="O349" s="1"/>
    </row>
    <row r="350" spans="1:15" ht="12.75" customHeight="1">
      <c r="A350" s="33">
        <v>340</v>
      </c>
      <c r="B350" s="53" t="s">
        <v>462</v>
      </c>
      <c r="C350" s="31">
        <v>1710.1</v>
      </c>
      <c r="D350" s="36">
        <v>1718.0333333333335</v>
      </c>
      <c r="E350" s="36">
        <v>1694.0666666666671</v>
      </c>
      <c r="F350" s="36">
        <v>1678.0333333333335</v>
      </c>
      <c r="G350" s="36">
        <v>1654.0666666666671</v>
      </c>
      <c r="H350" s="36">
        <v>1734.0666666666671</v>
      </c>
      <c r="I350" s="36">
        <v>1758.0333333333338</v>
      </c>
      <c r="J350" s="36">
        <v>1774.0666666666671</v>
      </c>
      <c r="K350" s="31">
        <v>1742</v>
      </c>
      <c r="L350" s="31">
        <v>1702</v>
      </c>
      <c r="M350" s="31">
        <v>4.2049799999999999</v>
      </c>
      <c r="N350" s="1"/>
      <c r="O350" s="1"/>
    </row>
    <row r="351" spans="1:15" ht="12.75" customHeight="1">
      <c r="A351" s="33">
        <v>341</v>
      </c>
      <c r="B351" s="53" t="s">
        <v>287</v>
      </c>
      <c r="C351" s="31">
        <v>369.9</v>
      </c>
      <c r="D351" s="36">
        <v>371.15000000000003</v>
      </c>
      <c r="E351" s="36">
        <v>366.80000000000007</v>
      </c>
      <c r="F351" s="36">
        <v>363.70000000000005</v>
      </c>
      <c r="G351" s="36">
        <v>359.35000000000008</v>
      </c>
      <c r="H351" s="36">
        <v>374.25000000000006</v>
      </c>
      <c r="I351" s="36">
        <v>378.60000000000008</v>
      </c>
      <c r="J351" s="36">
        <v>381.70000000000005</v>
      </c>
      <c r="K351" s="31">
        <v>375.5</v>
      </c>
      <c r="L351" s="31">
        <v>368.05</v>
      </c>
      <c r="M351" s="31">
        <v>9.8385200000000008</v>
      </c>
      <c r="N351" s="1"/>
      <c r="O351" s="1"/>
    </row>
    <row r="352" spans="1:15" ht="12.75" customHeight="1">
      <c r="A352" s="33">
        <v>342</v>
      </c>
      <c r="B352" s="53" t="s">
        <v>190</v>
      </c>
      <c r="C352" s="31">
        <v>7780.7</v>
      </c>
      <c r="D352" s="36">
        <v>7778.2333333333336</v>
      </c>
      <c r="E352" s="36">
        <v>7712.4666666666672</v>
      </c>
      <c r="F352" s="36">
        <v>7644.2333333333336</v>
      </c>
      <c r="G352" s="36">
        <v>7578.4666666666672</v>
      </c>
      <c r="H352" s="36">
        <v>7846.4666666666672</v>
      </c>
      <c r="I352" s="36">
        <v>7912.2333333333336</v>
      </c>
      <c r="J352" s="36">
        <v>7980.4666666666672</v>
      </c>
      <c r="K352" s="31">
        <v>7844</v>
      </c>
      <c r="L352" s="31">
        <v>7710</v>
      </c>
      <c r="M352" s="31">
        <v>3.3972199999999999</v>
      </c>
      <c r="N352" s="1"/>
      <c r="O352" s="1"/>
    </row>
    <row r="353" spans="1:15" ht="12.75" customHeight="1">
      <c r="A353" s="33">
        <v>343</v>
      </c>
      <c r="B353" s="53" t="s">
        <v>463</v>
      </c>
      <c r="C353" s="31">
        <v>229.5</v>
      </c>
      <c r="D353" s="36">
        <v>227.16666666666666</v>
      </c>
      <c r="E353" s="36">
        <v>222.33333333333331</v>
      </c>
      <c r="F353" s="36">
        <v>215.16666666666666</v>
      </c>
      <c r="G353" s="36">
        <v>210.33333333333331</v>
      </c>
      <c r="H353" s="36">
        <v>234.33333333333331</v>
      </c>
      <c r="I353" s="36">
        <v>239.16666666666663</v>
      </c>
      <c r="J353" s="36">
        <v>246.33333333333331</v>
      </c>
      <c r="K353" s="31">
        <v>232</v>
      </c>
      <c r="L353" s="31">
        <v>220</v>
      </c>
      <c r="M353" s="31">
        <v>12.086399999999999</v>
      </c>
      <c r="N353" s="1"/>
      <c r="O353" s="1"/>
    </row>
    <row r="354" spans="1:15" ht="12.75" customHeight="1">
      <c r="A354" s="33">
        <v>344</v>
      </c>
      <c r="B354" s="53" t="s">
        <v>288</v>
      </c>
      <c r="C354" s="31">
        <v>1293.8499999999999</v>
      </c>
      <c r="D354" s="36">
        <v>1286.2</v>
      </c>
      <c r="E354" s="36">
        <v>1261.7</v>
      </c>
      <c r="F354" s="36">
        <v>1229.55</v>
      </c>
      <c r="G354" s="36">
        <v>1205.05</v>
      </c>
      <c r="H354" s="36">
        <v>1318.3500000000001</v>
      </c>
      <c r="I354" s="36">
        <v>1342.8500000000001</v>
      </c>
      <c r="J354" s="36">
        <v>1375.0000000000002</v>
      </c>
      <c r="K354" s="31">
        <v>1310.7</v>
      </c>
      <c r="L354" s="31">
        <v>1254.05</v>
      </c>
      <c r="M354" s="31">
        <v>8.7472700000000003</v>
      </c>
      <c r="N354" s="1"/>
      <c r="O354" s="1"/>
    </row>
    <row r="355" spans="1:15" ht="12.75" customHeight="1">
      <c r="A355" s="33">
        <v>345</v>
      </c>
      <c r="B355" s="53" t="s">
        <v>464</v>
      </c>
      <c r="C355" s="31">
        <v>264.25</v>
      </c>
      <c r="D355" s="36">
        <v>266.45</v>
      </c>
      <c r="E355" s="36">
        <v>261.5</v>
      </c>
      <c r="F355" s="36">
        <v>258.75</v>
      </c>
      <c r="G355" s="36">
        <v>253.8</v>
      </c>
      <c r="H355" s="36">
        <v>269.2</v>
      </c>
      <c r="I355" s="36">
        <v>274.14999999999992</v>
      </c>
      <c r="J355" s="36">
        <v>276.89999999999998</v>
      </c>
      <c r="K355" s="31">
        <v>271.39999999999998</v>
      </c>
      <c r="L355" s="31">
        <v>263.7</v>
      </c>
      <c r="M355" s="31">
        <v>12.25877</v>
      </c>
      <c r="N355" s="1"/>
      <c r="O355" s="1"/>
    </row>
    <row r="356" spans="1:15" ht="12.75" customHeight="1">
      <c r="A356" s="33">
        <v>346</v>
      </c>
      <c r="B356" s="53" t="s">
        <v>198</v>
      </c>
      <c r="C356" s="31">
        <v>3594.25</v>
      </c>
      <c r="D356" s="36">
        <v>3603.4</v>
      </c>
      <c r="E356" s="36">
        <v>3550.8500000000004</v>
      </c>
      <c r="F356" s="36">
        <v>3507.4500000000003</v>
      </c>
      <c r="G356" s="36">
        <v>3454.9000000000005</v>
      </c>
      <c r="H356" s="36">
        <v>3646.8</v>
      </c>
      <c r="I356" s="36">
        <v>3699.3500000000004</v>
      </c>
      <c r="J356" s="36">
        <v>3742.75</v>
      </c>
      <c r="K356" s="31">
        <v>3655.95</v>
      </c>
      <c r="L356" s="31">
        <v>3560</v>
      </c>
      <c r="M356" s="31">
        <v>3.1893400000000001</v>
      </c>
      <c r="N356" s="1"/>
      <c r="O356" s="1"/>
    </row>
    <row r="357" spans="1:15" ht="12.75" customHeight="1">
      <c r="A357" s="33">
        <v>347</v>
      </c>
      <c r="B357" s="53" t="s">
        <v>465</v>
      </c>
      <c r="C357" s="31">
        <v>796.3</v>
      </c>
      <c r="D357" s="36">
        <v>797.6</v>
      </c>
      <c r="E357" s="36">
        <v>790.7</v>
      </c>
      <c r="F357" s="36">
        <v>785.1</v>
      </c>
      <c r="G357" s="36">
        <v>778.2</v>
      </c>
      <c r="H357" s="36">
        <v>803.2</v>
      </c>
      <c r="I357" s="36">
        <v>810.09999999999991</v>
      </c>
      <c r="J357" s="36">
        <v>815.7</v>
      </c>
      <c r="K357" s="31">
        <v>804.5</v>
      </c>
      <c r="L357" s="31">
        <v>792</v>
      </c>
      <c r="M357" s="31">
        <v>2.8908900000000002</v>
      </c>
      <c r="N357" s="1"/>
      <c r="O357" s="1"/>
    </row>
    <row r="358" spans="1:15" ht="12.75" customHeight="1">
      <c r="A358" s="33">
        <v>348</v>
      </c>
      <c r="B358" s="53" t="s">
        <v>466</v>
      </c>
      <c r="C358" s="31">
        <v>439.8</v>
      </c>
      <c r="D358" s="36">
        <v>440.93333333333339</v>
      </c>
      <c r="E358" s="36">
        <v>434.96666666666681</v>
      </c>
      <c r="F358" s="36">
        <v>430.13333333333344</v>
      </c>
      <c r="G358" s="36">
        <v>424.16666666666686</v>
      </c>
      <c r="H358" s="36">
        <v>445.76666666666677</v>
      </c>
      <c r="I358" s="36">
        <v>451.73333333333335</v>
      </c>
      <c r="J358" s="36">
        <v>456.56666666666672</v>
      </c>
      <c r="K358" s="31">
        <v>446.9</v>
      </c>
      <c r="L358" s="31">
        <v>436.1</v>
      </c>
      <c r="M358" s="31">
        <v>4.0701799999999997</v>
      </c>
      <c r="N358" s="1"/>
      <c r="O358" s="1"/>
    </row>
    <row r="359" spans="1:15" ht="12.75" customHeight="1">
      <c r="A359" s="33">
        <v>349</v>
      </c>
      <c r="B359" s="53" t="s">
        <v>203</v>
      </c>
      <c r="C359" s="31">
        <v>1321.2</v>
      </c>
      <c r="D359" s="36">
        <v>1328.05</v>
      </c>
      <c r="E359" s="36">
        <v>1306.1499999999999</v>
      </c>
      <c r="F359" s="36">
        <v>1291.0999999999999</v>
      </c>
      <c r="G359" s="36">
        <v>1269.1999999999998</v>
      </c>
      <c r="H359" s="36">
        <v>1343.1</v>
      </c>
      <c r="I359" s="36">
        <v>1365</v>
      </c>
      <c r="J359" s="36">
        <v>1380.05</v>
      </c>
      <c r="K359" s="31">
        <v>1349.95</v>
      </c>
      <c r="L359" s="31">
        <v>1313</v>
      </c>
      <c r="M359" s="31">
        <v>4.2477</v>
      </c>
      <c r="N359" s="1"/>
      <c r="O359" s="1"/>
    </row>
    <row r="360" spans="1:15" ht="12.75" customHeight="1">
      <c r="A360" s="33">
        <v>350</v>
      </c>
      <c r="B360" s="53" t="s">
        <v>192</v>
      </c>
      <c r="C360" s="31">
        <v>34792.9</v>
      </c>
      <c r="D360" s="36">
        <v>34822.316666666666</v>
      </c>
      <c r="E360" s="36">
        <v>34494.633333333331</v>
      </c>
      <c r="F360" s="36">
        <v>34196.366666666669</v>
      </c>
      <c r="G360" s="36">
        <v>33868.683333333334</v>
      </c>
      <c r="H360" s="36">
        <v>35120.583333333328</v>
      </c>
      <c r="I360" s="36">
        <v>35448.266666666663</v>
      </c>
      <c r="J360" s="36">
        <v>35746.533333333326</v>
      </c>
      <c r="K360" s="31">
        <v>35150</v>
      </c>
      <c r="L360" s="31">
        <v>34524.050000000003</v>
      </c>
      <c r="M360" s="31">
        <v>0.17696000000000001</v>
      </c>
      <c r="N360" s="1"/>
      <c r="O360" s="1"/>
    </row>
    <row r="361" spans="1:15" ht="12.75" customHeight="1">
      <c r="A361" s="33">
        <v>351</v>
      </c>
      <c r="B361" s="53" t="s">
        <v>289</v>
      </c>
      <c r="C361" s="31">
        <v>1447.4</v>
      </c>
      <c r="D361" s="36">
        <v>1445.4666666666665</v>
      </c>
      <c r="E361" s="36">
        <v>1425.9333333333329</v>
      </c>
      <c r="F361" s="36">
        <v>1404.4666666666665</v>
      </c>
      <c r="G361" s="36">
        <v>1384.9333333333329</v>
      </c>
      <c r="H361" s="36">
        <v>1466.9333333333329</v>
      </c>
      <c r="I361" s="36">
        <v>1486.4666666666662</v>
      </c>
      <c r="J361" s="36">
        <v>1507.9333333333329</v>
      </c>
      <c r="K361" s="31">
        <v>1465</v>
      </c>
      <c r="L361" s="31">
        <v>1424</v>
      </c>
      <c r="M361" s="31">
        <v>5.0057799999999997</v>
      </c>
      <c r="N361" s="1"/>
      <c r="O361" s="1"/>
    </row>
    <row r="362" spans="1:15" ht="12.75" customHeight="1">
      <c r="A362" s="33">
        <v>352</v>
      </c>
      <c r="B362" s="53" t="s">
        <v>194</v>
      </c>
      <c r="C362" s="31">
        <v>3366.85</v>
      </c>
      <c r="D362" s="36">
        <v>3391.0666666666671</v>
      </c>
      <c r="E362" s="36">
        <v>3336.7833333333342</v>
      </c>
      <c r="F362" s="36">
        <v>3306.7166666666672</v>
      </c>
      <c r="G362" s="36">
        <v>3252.4333333333343</v>
      </c>
      <c r="H362" s="36">
        <v>3421.1333333333341</v>
      </c>
      <c r="I362" s="36">
        <v>3475.416666666667</v>
      </c>
      <c r="J362" s="36">
        <v>3505.483333333334</v>
      </c>
      <c r="K362" s="31">
        <v>3445.35</v>
      </c>
      <c r="L362" s="31">
        <v>3361</v>
      </c>
      <c r="M362" s="31">
        <v>3.4529100000000001</v>
      </c>
      <c r="N362" s="1"/>
      <c r="O362" s="1"/>
    </row>
    <row r="363" spans="1:15" ht="12.75" customHeight="1">
      <c r="A363" s="33">
        <v>353</v>
      </c>
      <c r="B363" s="53" t="s">
        <v>195</v>
      </c>
      <c r="C363" s="31">
        <v>313.8</v>
      </c>
      <c r="D363" s="36">
        <v>315.91666666666669</v>
      </c>
      <c r="E363" s="36">
        <v>308.68333333333339</v>
      </c>
      <c r="F363" s="36">
        <v>303.56666666666672</v>
      </c>
      <c r="G363" s="36">
        <v>296.33333333333343</v>
      </c>
      <c r="H363" s="36">
        <v>321.03333333333336</v>
      </c>
      <c r="I363" s="36">
        <v>328.26666666666659</v>
      </c>
      <c r="J363" s="36">
        <v>333.38333333333333</v>
      </c>
      <c r="K363" s="31">
        <v>323.14999999999998</v>
      </c>
      <c r="L363" s="31">
        <v>310.8</v>
      </c>
      <c r="M363" s="31">
        <v>80.793989999999994</v>
      </c>
      <c r="N363" s="1"/>
      <c r="O363" s="1"/>
    </row>
    <row r="364" spans="1:15" ht="12.75" customHeight="1">
      <c r="A364" s="33">
        <v>354</v>
      </c>
      <c r="B364" s="53" t="s">
        <v>467</v>
      </c>
      <c r="C364" s="31">
        <v>4210.8999999999996</v>
      </c>
      <c r="D364" s="36">
        <v>4240.3</v>
      </c>
      <c r="E364" s="36">
        <v>4165.6000000000004</v>
      </c>
      <c r="F364" s="36">
        <v>4120.3</v>
      </c>
      <c r="G364" s="36">
        <v>4045.6000000000004</v>
      </c>
      <c r="H364" s="36">
        <v>4285.6000000000004</v>
      </c>
      <c r="I364" s="36">
        <v>4360.2999999999993</v>
      </c>
      <c r="J364" s="36">
        <v>4405.6000000000004</v>
      </c>
      <c r="K364" s="31">
        <v>4315</v>
      </c>
      <c r="L364" s="31">
        <v>4195</v>
      </c>
      <c r="M364" s="31">
        <v>0.10857</v>
      </c>
      <c r="N364" s="1"/>
      <c r="O364" s="1"/>
    </row>
    <row r="365" spans="1:15" ht="12.75" customHeight="1">
      <c r="A365" s="33">
        <v>355</v>
      </c>
      <c r="B365" s="53" t="s">
        <v>468</v>
      </c>
      <c r="C365" s="31">
        <v>3063.3</v>
      </c>
      <c r="D365" s="36">
        <v>3095.4166666666665</v>
      </c>
      <c r="E365" s="36">
        <v>3014.8833333333332</v>
      </c>
      <c r="F365" s="36">
        <v>2966.4666666666667</v>
      </c>
      <c r="G365" s="36">
        <v>2885.9333333333334</v>
      </c>
      <c r="H365" s="36">
        <v>3143.833333333333</v>
      </c>
      <c r="I365" s="36">
        <v>3224.3666666666668</v>
      </c>
      <c r="J365" s="36">
        <v>3272.7833333333328</v>
      </c>
      <c r="K365" s="31">
        <v>3175.95</v>
      </c>
      <c r="L365" s="31">
        <v>3047</v>
      </c>
      <c r="M365" s="31">
        <v>3.7914599999999998</v>
      </c>
      <c r="N365" s="1"/>
      <c r="O365" s="1"/>
    </row>
    <row r="366" spans="1:15" ht="12.75" customHeight="1">
      <c r="A366" s="33">
        <v>356</v>
      </c>
      <c r="B366" s="53" t="s">
        <v>197</v>
      </c>
      <c r="C366" s="31">
        <v>2952.8</v>
      </c>
      <c r="D366" s="36">
        <v>2971.1</v>
      </c>
      <c r="E366" s="36">
        <v>2918.7</v>
      </c>
      <c r="F366" s="36">
        <v>2884.6</v>
      </c>
      <c r="G366" s="36">
        <v>2832.2</v>
      </c>
      <c r="H366" s="36">
        <v>3005.2</v>
      </c>
      <c r="I366" s="36">
        <v>3057.6000000000004</v>
      </c>
      <c r="J366" s="36">
        <v>3091.7</v>
      </c>
      <c r="K366" s="31">
        <v>3023.5</v>
      </c>
      <c r="L366" s="31">
        <v>2937</v>
      </c>
      <c r="M366" s="31">
        <v>3.2737500000000002</v>
      </c>
      <c r="N366" s="1"/>
      <c r="O366" s="1"/>
    </row>
    <row r="367" spans="1:15" ht="12.75" customHeight="1">
      <c r="A367" s="33">
        <v>357</v>
      </c>
      <c r="B367" s="53" t="s">
        <v>193</v>
      </c>
      <c r="C367" s="31">
        <v>962.2</v>
      </c>
      <c r="D367" s="36">
        <v>957.30000000000007</v>
      </c>
      <c r="E367" s="36">
        <v>948.60000000000014</v>
      </c>
      <c r="F367" s="36">
        <v>935.00000000000011</v>
      </c>
      <c r="G367" s="36">
        <v>926.30000000000018</v>
      </c>
      <c r="H367" s="36">
        <v>970.90000000000009</v>
      </c>
      <c r="I367" s="36">
        <v>979.60000000000014</v>
      </c>
      <c r="J367" s="36">
        <v>993.2</v>
      </c>
      <c r="K367" s="31">
        <v>966</v>
      </c>
      <c r="L367" s="31">
        <v>943.7</v>
      </c>
      <c r="M367" s="31">
        <v>26.895140000000001</v>
      </c>
      <c r="N367" s="1"/>
      <c r="O367" s="1"/>
    </row>
    <row r="368" spans="1:15" ht="12.75" customHeight="1">
      <c r="A368" s="33">
        <v>358</v>
      </c>
      <c r="B368" s="53" t="s">
        <v>469</v>
      </c>
      <c r="C368" s="31">
        <v>151.05000000000001</v>
      </c>
      <c r="D368" s="36">
        <v>149.4</v>
      </c>
      <c r="E368" s="36">
        <v>144.9</v>
      </c>
      <c r="F368" s="36">
        <v>138.75</v>
      </c>
      <c r="G368" s="36">
        <v>134.25</v>
      </c>
      <c r="H368" s="36">
        <v>155.55000000000001</v>
      </c>
      <c r="I368" s="36">
        <v>160.05000000000001</v>
      </c>
      <c r="J368" s="36">
        <v>166.20000000000002</v>
      </c>
      <c r="K368" s="31">
        <v>153.9</v>
      </c>
      <c r="L368" s="31">
        <v>143.25</v>
      </c>
      <c r="M368" s="31">
        <v>266.93218000000002</v>
      </c>
      <c r="N368" s="1"/>
      <c r="O368" s="1"/>
    </row>
    <row r="369" spans="1:15" ht="12.75" customHeight="1">
      <c r="A369" s="33">
        <v>359</v>
      </c>
      <c r="B369" s="53" t="s">
        <v>470</v>
      </c>
      <c r="C369" s="31">
        <v>1683.5</v>
      </c>
      <c r="D369" s="36">
        <v>1672.1666666666667</v>
      </c>
      <c r="E369" s="36">
        <v>1649.3333333333335</v>
      </c>
      <c r="F369" s="36">
        <v>1615.1666666666667</v>
      </c>
      <c r="G369" s="36">
        <v>1592.3333333333335</v>
      </c>
      <c r="H369" s="36">
        <v>1706.3333333333335</v>
      </c>
      <c r="I369" s="36">
        <v>1729.166666666667</v>
      </c>
      <c r="J369" s="36">
        <v>1763.3333333333335</v>
      </c>
      <c r="K369" s="31">
        <v>1695</v>
      </c>
      <c r="L369" s="31">
        <v>1638</v>
      </c>
      <c r="M369" s="31">
        <v>0.60829</v>
      </c>
      <c r="N369" s="1"/>
      <c r="O369" s="1"/>
    </row>
    <row r="370" spans="1:15" ht="12.75" customHeight="1">
      <c r="A370" s="33">
        <v>360</v>
      </c>
      <c r="B370" s="53" t="s">
        <v>200</v>
      </c>
      <c r="C370" s="31">
        <v>5832.15</v>
      </c>
      <c r="D370" s="36">
        <v>5817.6833333333334</v>
      </c>
      <c r="E370" s="36">
        <v>5765.4666666666672</v>
      </c>
      <c r="F370" s="36">
        <v>5698.7833333333338</v>
      </c>
      <c r="G370" s="36">
        <v>5646.5666666666675</v>
      </c>
      <c r="H370" s="36">
        <v>5884.3666666666668</v>
      </c>
      <c r="I370" s="36">
        <v>5936.5833333333321</v>
      </c>
      <c r="J370" s="36">
        <v>6003.2666666666664</v>
      </c>
      <c r="K370" s="31">
        <v>5869.9</v>
      </c>
      <c r="L370" s="31">
        <v>5751</v>
      </c>
      <c r="M370" s="31">
        <v>3.1217700000000002</v>
      </c>
      <c r="N370" s="1"/>
      <c r="O370" s="1"/>
    </row>
    <row r="371" spans="1:15" ht="12.75" customHeight="1">
      <c r="A371" s="33">
        <v>361</v>
      </c>
      <c r="B371" s="53" t="s">
        <v>471</v>
      </c>
      <c r="C371" s="31">
        <v>905.05</v>
      </c>
      <c r="D371" s="36">
        <v>902.9</v>
      </c>
      <c r="E371" s="36">
        <v>893.8</v>
      </c>
      <c r="F371" s="36">
        <v>882.55</v>
      </c>
      <c r="G371" s="36">
        <v>873.44999999999993</v>
      </c>
      <c r="H371" s="36">
        <v>914.15</v>
      </c>
      <c r="I371" s="36">
        <v>923.25000000000011</v>
      </c>
      <c r="J371" s="36">
        <v>934.5</v>
      </c>
      <c r="K371" s="31">
        <v>912</v>
      </c>
      <c r="L371" s="31">
        <v>891.65</v>
      </c>
      <c r="M371" s="31">
        <v>0.76658999999999999</v>
      </c>
      <c r="N371" s="1"/>
      <c r="O371" s="1"/>
    </row>
    <row r="372" spans="1:15" ht="12.75" customHeight="1">
      <c r="A372" s="33">
        <v>362</v>
      </c>
      <c r="B372" s="53" t="s">
        <v>290</v>
      </c>
      <c r="C372" s="31">
        <v>483.7</v>
      </c>
      <c r="D372" s="36">
        <v>487.06666666666666</v>
      </c>
      <c r="E372" s="36">
        <v>478.13333333333333</v>
      </c>
      <c r="F372" s="36">
        <v>472.56666666666666</v>
      </c>
      <c r="G372" s="36">
        <v>463.63333333333333</v>
      </c>
      <c r="H372" s="36">
        <v>492.63333333333333</v>
      </c>
      <c r="I372" s="36">
        <v>501.56666666666661</v>
      </c>
      <c r="J372" s="36">
        <v>507.13333333333333</v>
      </c>
      <c r="K372" s="31">
        <v>496</v>
      </c>
      <c r="L372" s="31">
        <v>481.5</v>
      </c>
      <c r="M372" s="31">
        <v>12.466559999999999</v>
      </c>
      <c r="N372" s="1"/>
      <c r="O372" s="1"/>
    </row>
    <row r="373" spans="1:15" ht="12.75" customHeight="1">
      <c r="A373" s="33">
        <v>363</v>
      </c>
      <c r="B373" s="53" t="s">
        <v>196</v>
      </c>
      <c r="C373" s="31">
        <v>480.45</v>
      </c>
      <c r="D373" s="36">
        <v>478.0333333333333</v>
      </c>
      <c r="E373" s="36">
        <v>470.56666666666661</v>
      </c>
      <c r="F373" s="36">
        <v>460.68333333333328</v>
      </c>
      <c r="G373" s="36">
        <v>453.21666666666658</v>
      </c>
      <c r="H373" s="36">
        <v>487.91666666666663</v>
      </c>
      <c r="I373" s="36">
        <v>495.38333333333333</v>
      </c>
      <c r="J373" s="36">
        <v>505.26666666666665</v>
      </c>
      <c r="K373" s="31">
        <v>485.5</v>
      </c>
      <c r="L373" s="31">
        <v>468.15</v>
      </c>
      <c r="M373" s="31">
        <v>289.96179999999998</v>
      </c>
      <c r="N373" s="1"/>
      <c r="O373" s="1"/>
    </row>
    <row r="374" spans="1:15" ht="12.75" customHeight="1">
      <c r="A374" s="33">
        <v>364</v>
      </c>
      <c r="B374" s="53" t="s">
        <v>201</v>
      </c>
      <c r="C374" s="31">
        <v>310.85000000000002</v>
      </c>
      <c r="D374" s="36">
        <v>311.73333333333335</v>
      </c>
      <c r="E374" s="36">
        <v>307.36666666666667</v>
      </c>
      <c r="F374" s="36">
        <v>303.88333333333333</v>
      </c>
      <c r="G374" s="36">
        <v>299.51666666666665</v>
      </c>
      <c r="H374" s="36">
        <v>315.2166666666667</v>
      </c>
      <c r="I374" s="36">
        <v>319.58333333333337</v>
      </c>
      <c r="J374" s="36">
        <v>323.06666666666672</v>
      </c>
      <c r="K374" s="31">
        <v>316.10000000000002</v>
      </c>
      <c r="L374" s="31">
        <v>308.25</v>
      </c>
      <c r="M374" s="31">
        <v>270.74446999999998</v>
      </c>
      <c r="N374" s="1"/>
      <c r="O374" s="1"/>
    </row>
    <row r="375" spans="1:15" ht="12.75" customHeight="1">
      <c r="A375" s="33">
        <v>365</v>
      </c>
      <c r="B375" s="53" t="s">
        <v>472</v>
      </c>
      <c r="C375" s="31">
        <v>540.95000000000005</v>
      </c>
      <c r="D375" s="36">
        <v>543.28333333333342</v>
      </c>
      <c r="E375" s="36">
        <v>533.71666666666681</v>
      </c>
      <c r="F375" s="36">
        <v>526.48333333333335</v>
      </c>
      <c r="G375" s="36">
        <v>516.91666666666674</v>
      </c>
      <c r="H375" s="36">
        <v>550.51666666666688</v>
      </c>
      <c r="I375" s="36">
        <v>560.08333333333348</v>
      </c>
      <c r="J375" s="36">
        <v>567.31666666666695</v>
      </c>
      <c r="K375" s="31">
        <v>552.85</v>
      </c>
      <c r="L375" s="31">
        <v>536.04999999999995</v>
      </c>
      <c r="M375" s="31">
        <v>4.1682800000000002</v>
      </c>
      <c r="N375" s="1"/>
      <c r="O375" s="1"/>
    </row>
    <row r="376" spans="1:15" ht="12.75" customHeight="1">
      <c r="A376" s="33">
        <v>366</v>
      </c>
      <c r="B376" s="53" t="s">
        <v>291</v>
      </c>
      <c r="C376" s="31">
        <v>1460.6</v>
      </c>
      <c r="D376" s="36">
        <v>1446.45</v>
      </c>
      <c r="E376" s="36">
        <v>1414.65</v>
      </c>
      <c r="F376" s="36">
        <v>1368.7</v>
      </c>
      <c r="G376" s="36">
        <v>1336.9</v>
      </c>
      <c r="H376" s="36">
        <v>1492.4</v>
      </c>
      <c r="I376" s="36">
        <v>1524.1999999999998</v>
      </c>
      <c r="J376" s="36">
        <v>1570.15</v>
      </c>
      <c r="K376" s="31">
        <v>1478.25</v>
      </c>
      <c r="L376" s="31">
        <v>1400.5</v>
      </c>
      <c r="M376" s="31">
        <v>26.279019999999999</v>
      </c>
      <c r="N376" s="1"/>
      <c r="O376" s="1"/>
    </row>
    <row r="377" spans="1:15" ht="12.75" customHeight="1">
      <c r="A377" s="33">
        <v>367</v>
      </c>
      <c r="B377" s="53" t="s">
        <v>473</v>
      </c>
      <c r="C377" s="31">
        <v>631.5</v>
      </c>
      <c r="D377" s="36">
        <v>632.75</v>
      </c>
      <c r="E377" s="36">
        <v>624.54999999999995</v>
      </c>
      <c r="F377" s="36">
        <v>617.59999999999991</v>
      </c>
      <c r="G377" s="36">
        <v>609.39999999999986</v>
      </c>
      <c r="H377" s="36">
        <v>639.70000000000005</v>
      </c>
      <c r="I377" s="36">
        <v>647.90000000000009</v>
      </c>
      <c r="J377" s="36">
        <v>654.85000000000014</v>
      </c>
      <c r="K377" s="31">
        <v>640.95000000000005</v>
      </c>
      <c r="L377" s="31">
        <v>625.79999999999995</v>
      </c>
      <c r="M377" s="31">
        <v>0.85818000000000005</v>
      </c>
      <c r="N377" s="1"/>
      <c r="O377" s="1"/>
    </row>
    <row r="378" spans="1:15" ht="12.75" customHeight="1">
      <c r="A378" s="33">
        <v>368</v>
      </c>
      <c r="B378" s="53" t="s">
        <v>474</v>
      </c>
      <c r="C378" s="31">
        <v>160.65</v>
      </c>
      <c r="D378" s="36">
        <v>161.66666666666666</v>
      </c>
      <c r="E378" s="36">
        <v>158.33333333333331</v>
      </c>
      <c r="F378" s="36">
        <v>156.01666666666665</v>
      </c>
      <c r="G378" s="36">
        <v>152.68333333333331</v>
      </c>
      <c r="H378" s="36">
        <v>163.98333333333332</v>
      </c>
      <c r="I378" s="36">
        <v>167.31666666666663</v>
      </c>
      <c r="J378" s="36">
        <v>169.63333333333333</v>
      </c>
      <c r="K378" s="31">
        <v>165</v>
      </c>
      <c r="L378" s="31">
        <v>159.35</v>
      </c>
      <c r="M378" s="31">
        <v>1.95905</v>
      </c>
      <c r="N378" s="1"/>
      <c r="O378" s="1"/>
    </row>
    <row r="379" spans="1:15" ht="12.75" customHeight="1">
      <c r="A379" s="33">
        <v>369</v>
      </c>
      <c r="B379" s="53" t="s">
        <v>872</v>
      </c>
      <c r="C379" s="31">
        <v>4750.6000000000004</v>
      </c>
      <c r="D379" s="36">
        <v>4743.2166666666672</v>
      </c>
      <c r="E379" s="36">
        <v>4690.3833333333341</v>
      </c>
      <c r="F379" s="36">
        <v>4630.166666666667</v>
      </c>
      <c r="G379" s="36">
        <v>4577.3333333333339</v>
      </c>
      <c r="H379" s="36">
        <v>4803.4333333333343</v>
      </c>
      <c r="I379" s="36">
        <v>4856.2666666666664</v>
      </c>
      <c r="J379" s="36">
        <v>4916.4833333333345</v>
      </c>
      <c r="K379" s="31">
        <v>4796.05</v>
      </c>
      <c r="L379" s="31">
        <v>4683</v>
      </c>
      <c r="M379" s="31">
        <v>0.32440000000000002</v>
      </c>
      <c r="N379" s="1"/>
      <c r="O379" s="1"/>
    </row>
    <row r="380" spans="1:15" ht="12.75" customHeight="1">
      <c r="A380" s="33">
        <v>370</v>
      </c>
      <c r="B380" s="53" t="s">
        <v>292</v>
      </c>
      <c r="C380" s="31">
        <v>15905.25</v>
      </c>
      <c r="D380" s="36">
        <v>15931.9</v>
      </c>
      <c r="E380" s="36">
        <v>15773.349999999999</v>
      </c>
      <c r="F380" s="36">
        <v>15641.449999999999</v>
      </c>
      <c r="G380" s="36">
        <v>15482.899999999998</v>
      </c>
      <c r="H380" s="36">
        <v>16063.8</v>
      </c>
      <c r="I380" s="36">
        <v>16222.349999999999</v>
      </c>
      <c r="J380" s="36">
        <v>16354.25</v>
      </c>
      <c r="K380" s="31">
        <v>16090.45</v>
      </c>
      <c r="L380" s="31">
        <v>15800</v>
      </c>
      <c r="M380" s="31">
        <v>3.2070000000000001E-2</v>
      </c>
      <c r="N380" s="1"/>
      <c r="O380" s="1"/>
    </row>
    <row r="381" spans="1:15" ht="12.75" customHeight="1">
      <c r="A381" s="33">
        <v>371</v>
      </c>
      <c r="B381" s="53" t="s">
        <v>199</v>
      </c>
      <c r="C381" s="31">
        <v>135.80000000000001</v>
      </c>
      <c r="D381" s="36">
        <v>136.45000000000002</v>
      </c>
      <c r="E381" s="36">
        <v>133.60000000000002</v>
      </c>
      <c r="F381" s="36">
        <v>131.4</v>
      </c>
      <c r="G381" s="36">
        <v>128.55000000000001</v>
      </c>
      <c r="H381" s="36">
        <v>138.65000000000003</v>
      </c>
      <c r="I381" s="36">
        <v>141.5</v>
      </c>
      <c r="J381" s="36">
        <v>143.70000000000005</v>
      </c>
      <c r="K381" s="31">
        <v>139.30000000000001</v>
      </c>
      <c r="L381" s="31">
        <v>134.25</v>
      </c>
      <c r="M381" s="31">
        <v>613.53686000000005</v>
      </c>
      <c r="N381" s="1"/>
      <c r="O381" s="1"/>
    </row>
    <row r="382" spans="1:15" ht="12.75" customHeight="1">
      <c r="A382" s="33">
        <v>372</v>
      </c>
      <c r="B382" s="53" t="s">
        <v>475</v>
      </c>
      <c r="C382" s="31">
        <v>630.04999999999995</v>
      </c>
      <c r="D382" s="36">
        <v>631.73333333333323</v>
      </c>
      <c r="E382" s="36">
        <v>623.46666666666647</v>
      </c>
      <c r="F382" s="36">
        <v>616.88333333333321</v>
      </c>
      <c r="G382" s="36">
        <v>608.61666666666645</v>
      </c>
      <c r="H382" s="36">
        <v>638.31666666666649</v>
      </c>
      <c r="I382" s="36">
        <v>646.58333333333314</v>
      </c>
      <c r="J382" s="36">
        <v>653.16666666666652</v>
      </c>
      <c r="K382" s="31">
        <v>640</v>
      </c>
      <c r="L382" s="31">
        <v>625.15</v>
      </c>
      <c r="M382" s="31">
        <v>0.96564000000000005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264.55</v>
      </c>
      <c r="D383" s="36">
        <v>266.31666666666666</v>
      </c>
      <c r="E383" s="36">
        <v>260.58333333333331</v>
      </c>
      <c r="F383" s="36">
        <v>256.61666666666667</v>
      </c>
      <c r="G383" s="36">
        <v>250.88333333333333</v>
      </c>
      <c r="H383" s="36">
        <v>270.2833333333333</v>
      </c>
      <c r="I383" s="36">
        <v>276.01666666666665</v>
      </c>
      <c r="J383" s="36">
        <v>279.98333333333329</v>
      </c>
      <c r="K383" s="31">
        <v>272.05</v>
      </c>
      <c r="L383" s="31">
        <v>262.35000000000002</v>
      </c>
      <c r="M383" s="31">
        <v>115.61485999999999</v>
      </c>
      <c r="N383" s="1"/>
      <c r="O383" s="1"/>
    </row>
    <row r="384" spans="1:15" ht="12.75" customHeight="1">
      <c r="A384" s="33">
        <v>374</v>
      </c>
      <c r="B384" s="53" t="s">
        <v>207</v>
      </c>
      <c r="C384" s="31">
        <v>557.79999999999995</v>
      </c>
      <c r="D384" s="36">
        <v>559.43333333333328</v>
      </c>
      <c r="E384" s="36">
        <v>551.71666666666658</v>
      </c>
      <c r="F384" s="36">
        <v>545.63333333333333</v>
      </c>
      <c r="G384" s="36">
        <v>537.91666666666663</v>
      </c>
      <c r="H384" s="36">
        <v>565.51666666666654</v>
      </c>
      <c r="I384" s="36">
        <v>573.23333333333323</v>
      </c>
      <c r="J384" s="36">
        <v>579.31666666666649</v>
      </c>
      <c r="K384" s="31">
        <v>567.15</v>
      </c>
      <c r="L384" s="31">
        <v>553.35</v>
      </c>
      <c r="M384" s="31">
        <v>451.05471</v>
      </c>
      <c r="N384" s="1"/>
      <c r="O384" s="1"/>
    </row>
    <row r="385" spans="1:15" ht="12.75" customHeight="1">
      <c r="A385" s="33">
        <v>375</v>
      </c>
      <c r="B385" s="53" t="s">
        <v>476</v>
      </c>
      <c r="C385" s="31">
        <v>642.85</v>
      </c>
      <c r="D385" s="36">
        <v>643.2833333333333</v>
      </c>
      <c r="E385" s="36">
        <v>634.56666666666661</v>
      </c>
      <c r="F385" s="36">
        <v>626.2833333333333</v>
      </c>
      <c r="G385" s="36">
        <v>617.56666666666661</v>
      </c>
      <c r="H385" s="36">
        <v>651.56666666666661</v>
      </c>
      <c r="I385" s="36">
        <v>660.2833333333333</v>
      </c>
      <c r="J385" s="36">
        <v>668.56666666666661</v>
      </c>
      <c r="K385" s="31">
        <v>652</v>
      </c>
      <c r="L385" s="31">
        <v>635</v>
      </c>
      <c r="M385" s="31">
        <v>0.57547999999999999</v>
      </c>
      <c r="N385" s="1"/>
      <c r="O385" s="1"/>
    </row>
    <row r="386" spans="1:15" ht="12.75" customHeight="1">
      <c r="A386" s="33">
        <v>376</v>
      </c>
      <c r="B386" s="53" t="s">
        <v>477</v>
      </c>
      <c r="C386" s="31">
        <v>693.05</v>
      </c>
      <c r="D386" s="36">
        <v>697.0333333333333</v>
      </c>
      <c r="E386" s="36">
        <v>682.11666666666656</v>
      </c>
      <c r="F386" s="36">
        <v>671.18333333333328</v>
      </c>
      <c r="G386" s="36">
        <v>656.26666666666654</v>
      </c>
      <c r="H386" s="36">
        <v>707.96666666666658</v>
      </c>
      <c r="I386" s="36">
        <v>722.88333333333333</v>
      </c>
      <c r="J386" s="36">
        <v>733.81666666666661</v>
      </c>
      <c r="K386" s="31">
        <v>711.95</v>
      </c>
      <c r="L386" s="31">
        <v>686.1</v>
      </c>
      <c r="M386" s="31">
        <v>12.21833</v>
      </c>
      <c r="N386" s="1"/>
      <c r="O386" s="1"/>
    </row>
    <row r="387" spans="1:15" ht="12.75" customHeight="1">
      <c r="A387" s="33">
        <v>377</v>
      </c>
      <c r="B387" s="53" t="s">
        <v>478</v>
      </c>
      <c r="C387" s="31">
        <v>1775.7</v>
      </c>
      <c r="D387" s="36">
        <v>1785.2333333333333</v>
      </c>
      <c r="E387" s="36">
        <v>1725.4666666666667</v>
      </c>
      <c r="F387" s="36">
        <v>1675.2333333333333</v>
      </c>
      <c r="G387" s="36">
        <v>1615.4666666666667</v>
      </c>
      <c r="H387" s="36">
        <v>1835.4666666666667</v>
      </c>
      <c r="I387" s="36">
        <v>1895.2333333333336</v>
      </c>
      <c r="J387" s="36">
        <v>1945.4666666666667</v>
      </c>
      <c r="K387" s="31">
        <v>1845</v>
      </c>
      <c r="L387" s="31">
        <v>1735</v>
      </c>
      <c r="M387" s="31">
        <v>6.1437200000000001</v>
      </c>
      <c r="N387" s="1"/>
      <c r="O387" s="1"/>
    </row>
    <row r="388" spans="1:15" ht="12.75" customHeight="1">
      <c r="A388" s="33">
        <v>378</v>
      </c>
      <c r="B388" s="53" t="s">
        <v>479</v>
      </c>
      <c r="C388" s="31">
        <v>284.10000000000002</v>
      </c>
      <c r="D388" s="36">
        <v>285.40000000000003</v>
      </c>
      <c r="E388" s="36">
        <v>280.30000000000007</v>
      </c>
      <c r="F388" s="36">
        <v>276.50000000000006</v>
      </c>
      <c r="G388" s="36">
        <v>271.40000000000009</v>
      </c>
      <c r="H388" s="36">
        <v>289.20000000000005</v>
      </c>
      <c r="I388" s="36">
        <v>294.30000000000007</v>
      </c>
      <c r="J388" s="36">
        <v>298.10000000000002</v>
      </c>
      <c r="K388" s="31">
        <v>290.5</v>
      </c>
      <c r="L388" s="31">
        <v>281.60000000000002</v>
      </c>
      <c r="M388" s="31">
        <v>92.830770000000001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172.2</v>
      </c>
      <c r="D389" s="36">
        <v>173.63333333333335</v>
      </c>
      <c r="E389" s="36">
        <v>169.6166666666667</v>
      </c>
      <c r="F389" s="36">
        <v>167.03333333333336</v>
      </c>
      <c r="G389" s="36">
        <v>163.01666666666671</v>
      </c>
      <c r="H389" s="36">
        <v>176.2166666666667</v>
      </c>
      <c r="I389" s="36">
        <v>180.23333333333335</v>
      </c>
      <c r="J389" s="36">
        <v>182.81666666666669</v>
      </c>
      <c r="K389" s="31">
        <v>177.65</v>
      </c>
      <c r="L389" s="31">
        <v>171.05</v>
      </c>
      <c r="M389" s="31">
        <v>24.53736</v>
      </c>
      <c r="N389" s="1"/>
      <c r="O389" s="1"/>
    </row>
    <row r="390" spans="1:15" ht="12.75" customHeight="1">
      <c r="A390" s="33">
        <v>380</v>
      </c>
      <c r="B390" s="53" t="s">
        <v>480</v>
      </c>
      <c r="C390" s="31">
        <v>1464</v>
      </c>
      <c r="D390" s="36">
        <v>1450</v>
      </c>
      <c r="E390" s="36">
        <v>1410</v>
      </c>
      <c r="F390" s="36">
        <v>1356</v>
      </c>
      <c r="G390" s="36">
        <v>1316</v>
      </c>
      <c r="H390" s="36">
        <v>1504</v>
      </c>
      <c r="I390" s="36">
        <v>1544</v>
      </c>
      <c r="J390" s="36">
        <v>1598</v>
      </c>
      <c r="K390" s="31">
        <v>1490</v>
      </c>
      <c r="L390" s="31">
        <v>1396</v>
      </c>
      <c r="M390" s="31">
        <v>5.1202399999999999</v>
      </c>
      <c r="N390" s="1"/>
      <c r="O390" s="1"/>
    </row>
    <row r="391" spans="1:15" ht="12.75" customHeight="1">
      <c r="A391" s="33">
        <v>381</v>
      </c>
      <c r="B391" s="53" t="s">
        <v>481</v>
      </c>
      <c r="C391" s="31">
        <v>309.60000000000002</v>
      </c>
      <c r="D391" s="36">
        <v>310.9666666666667</v>
      </c>
      <c r="E391" s="36">
        <v>306.88333333333338</v>
      </c>
      <c r="F391" s="36">
        <v>304.16666666666669</v>
      </c>
      <c r="G391" s="36">
        <v>300.08333333333337</v>
      </c>
      <c r="H391" s="36">
        <v>313.68333333333339</v>
      </c>
      <c r="I391" s="36">
        <v>317.76666666666665</v>
      </c>
      <c r="J391" s="36">
        <v>320.48333333333341</v>
      </c>
      <c r="K391" s="31">
        <v>315.05</v>
      </c>
      <c r="L391" s="31">
        <v>308.25</v>
      </c>
      <c r="M391" s="31">
        <v>3.2618</v>
      </c>
      <c r="N391" s="1"/>
      <c r="O391" s="1"/>
    </row>
    <row r="392" spans="1:15" ht="12.75" customHeight="1">
      <c r="A392" s="33">
        <v>382</v>
      </c>
      <c r="B392" s="53" t="s">
        <v>482</v>
      </c>
      <c r="C392" s="31">
        <v>272.25</v>
      </c>
      <c r="D392" s="36">
        <v>272.7</v>
      </c>
      <c r="E392" s="36">
        <v>269.54999999999995</v>
      </c>
      <c r="F392" s="36">
        <v>266.84999999999997</v>
      </c>
      <c r="G392" s="36">
        <v>263.69999999999993</v>
      </c>
      <c r="H392" s="36">
        <v>275.39999999999998</v>
      </c>
      <c r="I392" s="36">
        <v>278.54999999999995</v>
      </c>
      <c r="J392" s="36">
        <v>281.25</v>
      </c>
      <c r="K392" s="31">
        <v>275.85000000000002</v>
      </c>
      <c r="L392" s="31">
        <v>270</v>
      </c>
      <c r="M392" s="31">
        <v>10.389609999999999</v>
      </c>
      <c r="N392" s="1"/>
      <c r="O392" s="1"/>
    </row>
    <row r="393" spans="1:15" ht="12.75" customHeight="1">
      <c r="A393" s="33">
        <v>383</v>
      </c>
      <c r="B393" s="53" t="s">
        <v>483</v>
      </c>
      <c r="C393" s="31">
        <v>151</v>
      </c>
      <c r="D393" s="36">
        <v>151.71666666666667</v>
      </c>
      <c r="E393" s="36">
        <v>148.58333333333334</v>
      </c>
      <c r="F393" s="36">
        <v>146.16666666666669</v>
      </c>
      <c r="G393" s="36">
        <v>143.03333333333336</v>
      </c>
      <c r="H393" s="36">
        <v>154.13333333333333</v>
      </c>
      <c r="I393" s="36">
        <v>157.26666666666665</v>
      </c>
      <c r="J393" s="36">
        <v>159.68333333333331</v>
      </c>
      <c r="K393" s="31">
        <v>154.85</v>
      </c>
      <c r="L393" s="31">
        <v>149.30000000000001</v>
      </c>
      <c r="M393" s="31">
        <v>20.67841</v>
      </c>
      <c r="N393" s="1"/>
      <c r="O393" s="1"/>
    </row>
    <row r="394" spans="1:15" ht="12.75" customHeight="1">
      <c r="A394" s="33">
        <v>384</v>
      </c>
      <c r="B394" s="53" t="s">
        <v>484</v>
      </c>
      <c r="C394" s="31">
        <v>3199</v>
      </c>
      <c r="D394" s="36">
        <v>3188.2833333333333</v>
      </c>
      <c r="E394" s="36">
        <v>3160.7166666666667</v>
      </c>
      <c r="F394" s="36">
        <v>3122.4333333333334</v>
      </c>
      <c r="G394" s="36">
        <v>3094.8666666666668</v>
      </c>
      <c r="H394" s="36">
        <v>3226.5666666666666</v>
      </c>
      <c r="I394" s="36">
        <v>3254.1333333333332</v>
      </c>
      <c r="J394" s="36">
        <v>3292.4166666666665</v>
      </c>
      <c r="K394" s="31">
        <v>3215.85</v>
      </c>
      <c r="L394" s="31">
        <v>3150</v>
      </c>
      <c r="M394" s="31">
        <v>2.0681699999999998</v>
      </c>
      <c r="N394" s="1"/>
      <c r="O394" s="1"/>
    </row>
    <row r="395" spans="1:15" ht="12.75" customHeight="1">
      <c r="A395" s="33">
        <v>385</v>
      </c>
      <c r="B395" s="53" t="s">
        <v>485</v>
      </c>
      <c r="C395" s="31">
        <v>74.3</v>
      </c>
      <c r="D395" s="36">
        <v>73.833333333333329</v>
      </c>
      <c r="E395" s="36">
        <v>72.716666666666654</v>
      </c>
      <c r="F395" s="36">
        <v>71.133333333333326</v>
      </c>
      <c r="G395" s="36">
        <v>70.016666666666652</v>
      </c>
      <c r="H395" s="36">
        <v>75.416666666666657</v>
      </c>
      <c r="I395" s="36">
        <v>76.533333333333331</v>
      </c>
      <c r="J395" s="36">
        <v>78.11666666666666</v>
      </c>
      <c r="K395" s="31">
        <v>74.95</v>
      </c>
      <c r="L395" s="31">
        <v>72.25</v>
      </c>
      <c r="M395" s="31">
        <v>42.788939999999997</v>
      </c>
      <c r="N395" s="1"/>
      <c r="O395" s="1"/>
    </row>
    <row r="396" spans="1:15" ht="12.75" customHeight="1">
      <c r="A396" s="33">
        <v>386</v>
      </c>
      <c r="B396" s="53" t="s">
        <v>486</v>
      </c>
      <c r="C396" s="31">
        <v>2227.6</v>
      </c>
      <c r="D396" s="36">
        <v>2246.0833333333335</v>
      </c>
      <c r="E396" s="36">
        <v>2174.666666666667</v>
      </c>
      <c r="F396" s="36">
        <v>2121.7333333333336</v>
      </c>
      <c r="G396" s="36">
        <v>2050.3166666666671</v>
      </c>
      <c r="H396" s="36">
        <v>2299.0166666666669</v>
      </c>
      <c r="I396" s="36">
        <v>2370.4333333333338</v>
      </c>
      <c r="J396" s="36">
        <v>2423.3666666666668</v>
      </c>
      <c r="K396" s="31">
        <v>2317.5</v>
      </c>
      <c r="L396" s="31">
        <v>2193.15</v>
      </c>
      <c r="M396" s="31">
        <v>13.386839999999999</v>
      </c>
      <c r="N396" s="1"/>
      <c r="O396" s="1"/>
    </row>
    <row r="397" spans="1:15" ht="12.75" customHeight="1">
      <c r="A397" s="33">
        <v>387</v>
      </c>
      <c r="B397" s="53" t="s">
        <v>487</v>
      </c>
      <c r="C397" s="31">
        <v>218.35</v>
      </c>
      <c r="D397" s="36">
        <v>217.88333333333333</v>
      </c>
      <c r="E397" s="36">
        <v>215.56666666666666</v>
      </c>
      <c r="F397" s="36">
        <v>212.78333333333333</v>
      </c>
      <c r="G397" s="36">
        <v>210.46666666666667</v>
      </c>
      <c r="H397" s="36">
        <v>220.66666666666666</v>
      </c>
      <c r="I397" s="36">
        <v>222.98333333333332</v>
      </c>
      <c r="J397" s="36">
        <v>225.76666666666665</v>
      </c>
      <c r="K397" s="31">
        <v>220.2</v>
      </c>
      <c r="L397" s="31">
        <v>215.1</v>
      </c>
      <c r="M397" s="31">
        <v>18.47758</v>
      </c>
      <c r="N397" s="1"/>
      <c r="O397" s="1"/>
    </row>
    <row r="398" spans="1:15" ht="12.75" customHeight="1">
      <c r="A398" s="33">
        <v>388</v>
      </c>
      <c r="B398" s="53" t="s">
        <v>488</v>
      </c>
      <c r="C398" s="31">
        <v>825.45</v>
      </c>
      <c r="D398" s="36">
        <v>825.98333333333323</v>
      </c>
      <c r="E398" s="36">
        <v>817.51666666666642</v>
      </c>
      <c r="F398" s="36">
        <v>809.58333333333314</v>
      </c>
      <c r="G398" s="36">
        <v>801.11666666666633</v>
      </c>
      <c r="H398" s="36">
        <v>833.91666666666652</v>
      </c>
      <c r="I398" s="36">
        <v>842.38333333333344</v>
      </c>
      <c r="J398" s="36">
        <v>850.31666666666661</v>
      </c>
      <c r="K398" s="31">
        <v>834.45</v>
      </c>
      <c r="L398" s="31">
        <v>818.05</v>
      </c>
      <c r="M398" s="31">
        <v>0.40122999999999998</v>
      </c>
      <c r="N398" s="1"/>
      <c r="O398" s="1"/>
    </row>
    <row r="399" spans="1:15" ht="12.75" customHeight="1">
      <c r="A399" s="33">
        <v>389</v>
      </c>
      <c r="B399" s="53" t="s">
        <v>208</v>
      </c>
      <c r="C399" s="31">
        <v>2868</v>
      </c>
      <c r="D399" s="36">
        <v>2883.4</v>
      </c>
      <c r="E399" s="36">
        <v>2816.9</v>
      </c>
      <c r="F399" s="36">
        <v>2765.8</v>
      </c>
      <c r="G399" s="36">
        <v>2699.3</v>
      </c>
      <c r="H399" s="36">
        <v>2934.5</v>
      </c>
      <c r="I399" s="36">
        <v>3001</v>
      </c>
      <c r="J399" s="36">
        <v>3052.1</v>
      </c>
      <c r="K399" s="31">
        <v>2949.9</v>
      </c>
      <c r="L399" s="31">
        <v>2832.3</v>
      </c>
      <c r="M399" s="31">
        <v>86.134789999999995</v>
      </c>
      <c r="N399" s="1"/>
      <c r="O399" s="1"/>
    </row>
    <row r="400" spans="1:15" ht="12.75" customHeight="1">
      <c r="A400" s="33">
        <v>390</v>
      </c>
      <c r="B400" s="53" t="s">
        <v>489</v>
      </c>
      <c r="C400" s="31">
        <v>105.1</v>
      </c>
      <c r="D400" s="36">
        <v>103.26666666666667</v>
      </c>
      <c r="E400" s="36">
        <v>100.83333333333333</v>
      </c>
      <c r="F400" s="36">
        <v>96.566666666666663</v>
      </c>
      <c r="G400" s="36">
        <v>94.133333333333326</v>
      </c>
      <c r="H400" s="36">
        <v>107.53333333333333</v>
      </c>
      <c r="I400" s="36">
        <v>109.96666666666667</v>
      </c>
      <c r="J400" s="36">
        <v>114.23333333333333</v>
      </c>
      <c r="K400" s="31">
        <v>105.7</v>
      </c>
      <c r="L400" s="31">
        <v>99</v>
      </c>
      <c r="M400" s="31">
        <v>56.679630000000003</v>
      </c>
      <c r="N400" s="1"/>
      <c r="O400" s="1"/>
    </row>
    <row r="401" spans="1:15" ht="12.75" customHeight="1">
      <c r="A401" s="33">
        <v>391</v>
      </c>
      <c r="B401" s="53" t="s">
        <v>490</v>
      </c>
      <c r="C401" s="31">
        <v>727.45</v>
      </c>
      <c r="D401" s="36">
        <v>728.9</v>
      </c>
      <c r="E401" s="36">
        <v>717.59999999999991</v>
      </c>
      <c r="F401" s="36">
        <v>707.74999999999989</v>
      </c>
      <c r="G401" s="36">
        <v>696.44999999999982</v>
      </c>
      <c r="H401" s="36">
        <v>738.75</v>
      </c>
      <c r="I401" s="36">
        <v>750.05</v>
      </c>
      <c r="J401" s="36">
        <v>759.90000000000009</v>
      </c>
      <c r="K401" s="31">
        <v>740.2</v>
      </c>
      <c r="L401" s="31">
        <v>719.05</v>
      </c>
      <c r="M401" s="31">
        <v>1.1390800000000001</v>
      </c>
      <c r="N401" s="1"/>
      <c r="O401" s="1"/>
    </row>
    <row r="402" spans="1:15" ht="12.75" customHeight="1">
      <c r="A402" s="33">
        <v>392</v>
      </c>
      <c r="B402" s="53" t="s">
        <v>491</v>
      </c>
      <c r="C402" s="31">
        <v>1525.5</v>
      </c>
      <c r="D402" s="36">
        <v>1533.2</v>
      </c>
      <c r="E402" s="36">
        <v>1513.3000000000002</v>
      </c>
      <c r="F402" s="36">
        <v>1501.1000000000001</v>
      </c>
      <c r="G402" s="36">
        <v>1481.2000000000003</v>
      </c>
      <c r="H402" s="36">
        <v>1545.4</v>
      </c>
      <c r="I402" s="36">
        <v>1565.3000000000002</v>
      </c>
      <c r="J402" s="36">
        <v>1577.5</v>
      </c>
      <c r="K402" s="31">
        <v>1553.1</v>
      </c>
      <c r="L402" s="31">
        <v>1521</v>
      </c>
      <c r="M402" s="31">
        <v>0.45900000000000002</v>
      </c>
      <c r="N402" s="1"/>
      <c r="O402" s="1"/>
    </row>
    <row r="403" spans="1:15" ht="12.75" customHeight="1">
      <c r="A403" s="33">
        <v>393</v>
      </c>
      <c r="B403" s="53" t="s">
        <v>210</v>
      </c>
      <c r="C403" s="31">
        <v>722.25</v>
      </c>
      <c r="D403" s="36">
        <v>725.68333333333339</v>
      </c>
      <c r="E403" s="36">
        <v>716.41666666666674</v>
      </c>
      <c r="F403" s="36">
        <v>710.58333333333337</v>
      </c>
      <c r="G403" s="36">
        <v>701.31666666666672</v>
      </c>
      <c r="H403" s="36">
        <v>731.51666666666677</v>
      </c>
      <c r="I403" s="36">
        <v>740.78333333333342</v>
      </c>
      <c r="J403" s="36">
        <v>746.61666666666679</v>
      </c>
      <c r="K403" s="31">
        <v>734.95</v>
      </c>
      <c r="L403" s="31">
        <v>719.85</v>
      </c>
      <c r="M403" s="31">
        <v>8.6752300000000009</v>
      </c>
      <c r="N403" s="1"/>
      <c r="O403" s="1"/>
    </row>
    <row r="404" spans="1:15" ht="12.75" customHeight="1">
      <c r="A404" s="33">
        <v>394</v>
      </c>
      <c r="B404" s="53" t="s">
        <v>211</v>
      </c>
      <c r="C404" s="31">
        <v>1443.25</v>
      </c>
      <c r="D404" s="36">
        <v>1451.45</v>
      </c>
      <c r="E404" s="36">
        <v>1430.2</v>
      </c>
      <c r="F404" s="36">
        <v>1417.15</v>
      </c>
      <c r="G404" s="36">
        <v>1395.9</v>
      </c>
      <c r="H404" s="36">
        <v>1464.5</v>
      </c>
      <c r="I404" s="36">
        <v>1485.75</v>
      </c>
      <c r="J404" s="36">
        <v>1498.8</v>
      </c>
      <c r="K404" s="31">
        <v>1472.7</v>
      </c>
      <c r="L404" s="31">
        <v>1438.4</v>
      </c>
      <c r="M404" s="31">
        <v>13.55425</v>
      </c>
      <c r="N404" s="1"/>
      <c r="O404" s="1"/>
    </row>
    <row r="405" spans="1:15" ht="12.75" customHeight="1">
      <c r="A405" s="33">
        <v>395</v>
      </c>
      <c r="B405" s="53" t="s">
        <v>492</v>
      </c>
      <c r="C405" s="31">
        <v>135.15</v>
      </c>
      <c r="D405" s="36">
        <v>135.96666666666667</v>
      </c>
      <c r="E405" s="36">
        <v>132.18333333333334</v>
      </c>
      <c r="F405" s="36">
        <v>129.21666666666667</v>
      </c>
      <c r="G405" s="36">
        <v>125.43333333333334</v>
      </c>
      <c r="H405" s="36">
        <v>138.93333333333334</v>
      </c>
      <c r="I405" s="36">
        <v>142.7166666666667</v>
      </c>
      <c r="J405" s="36">
        <v>145.68333333333334</v>
      </c>
      <c r="K405" s="31">
        <v>139.75</v>
      </c>
      <c r="L405" s="31">
        <v>133</v>
      </c>
      <c r="M405" s="31">
        <v>192.93037000000001</v>
      </c>
      <c r="N405" s="1"/>
      <c r="O405" s="1"/>
    </row>
    <row r="406" spans="1:15" ht="12.75" customHeight="1">
      <c r="A406" s="33">
        <v>396</v>
      </c>
      <c r="B406" s="53" t="s">
        <v>493</v>
      </c>
      <c r="C406" s="31">
        <v>4631.2</v>
      </c>
      <c r="D406" s="36">
        <v>4667.333333333333</v>
      </c>
      <c r="E406" s="36">
        <v>4579.7166666666662</v>
      </c>
      <c r="F406" s="36">
        <v>4528.2333333333336</v>
      </c>
      <c r="G406" s="36">
        <v>4440.6166666666668</v>
      </c>
      <c r="H406" s="36">
        <v>4718.8166666666657</v>
      </c>
      <c r="I406" s="36">
        <v>4806.4333333333325</v>
      </c>
      <c r="J406" s="36">
        <v>4857.9166666666652</v>
      </c>
      <c r="K406" s="31">
        <v>4754.95</v>
      </c>
      <c r="L406" s="31">
        <v>4615.8500000000004</v>
      </c>
      <c r="M406" s="31">
        <v>0.17968999999999999</v>
      </c>
      <c r="N406" s="1"/>
      <c r="O406" s="1"/>
    </row>
    <row r="407" spans="1:15" ht="12.75" customHeight="1">
      <c r="A407" s="33">
        <v>397</v>
      </c>
      <c r="B407" s="53" t="s">
        <v>215</v>
      </c>
      <c r="C407" s="31">
        <v>2567.65</v>
      </c>
      <c r="D407" s="36">
        <v>2598.8666666666668</v>
      </c>
      <c r="E407" s="36">
        <v>2503.7833333333338</v>
      </c>
      <c r="F407" s="36">
        <v>2439.916666666667</v>
      </c>
      <c r="G407" s="36">
        <v>2344.8333333333339</v>
      </c>
      <c r="H407" s="36">
        <v>2662.7333333333336</v>
      </c>
      <c r="I407" s="36">
        <v>2757.8166666666666</v>
      </c>
      <c r="J407" s="36">
        <v>2821.6833333333334</v>
      </c>
      <c r="K407" s="31">
        <v>2693.95</v>
      </c>
      <c r="L407" s="31">
        <v>2535</v>
      </c>
      <c r="M407" s="31">
        <v>6.4088599999999998</v>
      </c>
      <c r="N407" s="1"/>
      <c r="O407" s="1"/>
    </row>
    <row r="408" spans="1:15" ht="12.75" customHeight="1">
      <c r="A408" s="33">
        <v>398</v>
      </c>
      <c r="B408" s="53" t="s">
        <v>873</v>
      </c>
      <c r="C408" s="31">
        <v>2029.7</v>
      </c>
      <c r="D408" s="36">
        <v>2042.8166666666666</v>
      </c>
      <c r="E408" s="36">
        <v>1990.6333333333332</v>
      </c>
      <c r="F408" s="36">
        <v>1951.5666666666666</v>
      </c>
      <c r="G408" s="36">
        <v>1899.3833333333332</v>
      </c>
      <c r="H408" s="36">
        <v>2081.8833333333332</v>
      </c>
      <c r="I408" s="36">
        <v>2134.0666666666666</v>
      </c>
      <c r="J408" s="36">
        <v>2173.1333333333332</v>
      </c>
      <c r="K408" s="31">
        <v>2095</v>
      </c>
      <c r="L408" s="31">
        <v>2003.75</v>
      </c>
      <c r="M408" s="31">
        <v>0.33998</v>
      </c>
      <c r="N408" s="1"/>
      <c r="O408" s="1"/>
    </row>
    <row r="409" spans="1:15" ht="12.75" customHeight="1">
      <c r="A409" s="33">
        <v>399</v>
      </c>
      <c r="B409" s="53" t="s">
        <v>178</v>
      </c>
      <c r="C409" s="31">
        <v>131.19999999999999</v>
      </c>
      <c r="D409" s="36">
        <v>131.03333333333333</v>
      </c>
      <c r="E409" s="36">
        <v>129.81666666666666</v>
      </c>
      <c r="F409" s="36">
        <v>128.43333333333334</v>
      </c>
      <c r="G409" s="36">
        <v>127.21666666666667</v>
      </c>
      <c r="H409" s="36">
        <v>132.41666666666666</v>
      </c>
      <c r="I409" s="36">
        <v>133.6333333333333</v>
      </c>
      <c r="J409" s="36">
        <v>135.01666666666665</v>
      </c>
      <c r="K409" s="31">
        <v>132.25</v>
      </c>
      <c r="L409" s="31">
        <v>129.65</v>
      </c>
      <c r="M409" s="31">
        <v>97.488190000000003</v>
      </c>
      <c r="N409" s="1"/>
      <c r="O409" s="1"/>
    </row>
    <row r="410" spans="1:15" ht="12.75" customHeight="1">
      <c r="A410" s="33">
        <v>400</v>
      </c>
      <c r="B410" s="53" t="s">
        <v>494</v>
      </c>
      <c r="C410" s="31">
        <v>8624.25</v>
      </c>
      <c r="D410" s="36">
        <v>8605.4166666666661</v>
      </c>
      <c r="E410" s="36">
        <v>8519.8333333333321</v>
      </c>
      <c r="F410" s="36">
        <v>8415.4166666666661</v>
      </c>
      <c r="G410" s="36">
        <v>8329.8333333333321</v>
      </c>
      <c r="H410" s="36">
        <v>8709.8333333333321</v>
      </c>
      <c r="I410" s="36">
        <v>8795.4166666666642</v>
      </c>
      <c r="J410" s="36">
        <v>8899.8333333333321</v>
      </c>
      <c r="K410" s="31">
        <v>8691</v>
      </c>
      <c r="L410" s="31">
        <v>8501</v>
      </c>
      <c r="M410" s="31">
        <v>0.31769999999999998</v>
      </c>
      <c r="N410" s="1"/>
      <c r="O410" s="1"/>
    </row>
    <row r="411" spans="1:15" ht="12.75" customHeight="1">
      <c r="A411" s="33">
        <v>401</v>
      </c>
      <c r="B411" s="53" t="s">
        <v>495</v>
      </c>
      <c r="C411" s="31">
        <v>1414.1</v>
      </c>
      <c r="D411" s="36">
        <v>1407.9833333333333</v>
      </c>
      <c r="E411" s="36">
        <v>1392.1166666666668</v>
      </c>
      <c r="F411" s="36">
        <v>1370.1333333333334</v>
      </c>
      <c r="G411" s="36">
        <v>1354.2666666666669</v>
      </c>
      <c r="H411" s="36">
        <v>1429.9666666666667</v>
      </c>
      <c r="I411" s="36">
        <v>1445.833333333333</v>
      </c>
      <c r="J411" s="36">
        <v>1467.8166666666666</v>
      </c>
      <c r="K411" s="31">
        <v>1423.85</v>
      </c>
      <c r="L411" s="31">
        <v>1386</v>
      </c>
      <c r="M411" s="31">
        <v>0.99926999999999999</v>
      </c>
      <c r="N411" s="1"/>
      <c r="O411" s="1"/>
    </row>
    <row r="412" spans="1:15" ht="12.75" customHeight="1">
      <c r="A412" s="33">
        <v>402</v>
      </c>
      <c r="B412" t="s">
        <v>874</v>
      </c>
      <c r="C412" s="31">
        <v>426.45</v>
      </c>
      <c r="D412" s="36">
        <v>426.7833333333333</v>
      </c>
      <c r="E412" s="36">
        <v>420.76666666666659</v>
      </c>
      <c r="F412" s="36">
        <v>415.08333333333331</v>
      </c>
      <c r="G412" s="36">
        <v>409.06666666666661</v>
      </c>
      <c r="H412" s="36">
        <v>432.46666666666658</v>
      </c>
      <c r="I412" s="36">
        <v>438.48333333333323</v>
      </c>
      <c r="J412" s="36">
        <v>444.16666666666657</v>
      </c>
      <c r="K412" s="31">
        <v>432.8</v>
      </c>
      <c r="L412" s="31">
        <v>421.1</v>
      </c>
      <c r="M412" s="31">
        <v>2.7715000000000001</v>
      </c>
      <c r="N412" s="1"/>
      <c r="O412" s="1"/>
    </row>
    <row r="413" spans="1:15" ht="12.75" customHeight="1">
      <c r="A413" s="33">
        <v>403</v>
      </c>
      <c r="B413" s="53" t="s">
        <v>496</v>
      </c>
      <c r="C413" s="31">
        <v>3776.1</v>
      </c>
      <c r="D413" s="36">
        <v>3781.4499999999994</v>
      </c>
      <c r="E413" s="36">
        <v>3723.0999999999985</v>
      </c>
      <c r="F413" s="36">
        <v>3670.099999999999</v>
      </c>
      <c r="G413" s="36">
        <v>3611.7499999999982</v>
      </c>
      <c r="H413" s="36">
        <v>3834.4499999999989</v>
      </c>
      <c r="I413" s="36">
        <v>3892.8</v>
      </c>
      <c r="J413" s="36">
        <v>3945.7999999999993</v>
      </c>
      <c r="K413" s="31">
        <v>3839.8</v>
      </c>
      <c r="L413" s="31">
        <v>3728.45</v>
      </c>
      <c r="M413" s="31">
        <v>1.1506000000000001</v>
      </c>
      <c r="N413" s="1"/>
      <c r="O413" s="1"/>
    </row>
    <row r="414" spans="1:15" ht="12.75" customHeight="1">
      <c r="A414" s="33">
        <v>404</v>
      </c>
      <c r="B414" s="53" t="s">
        <v>497</v>
      </c>
      <c r="C414" s="31">
        <v>365.65</v>
      </c>
      <c r="D414" s="36">
        <v>365.8</v>
      </c>
      <c r="E414" s="36">
        <v>361.85</v>
      </c>
      <c r="F414" s="36">
        <v>358.05</v>
      </c>
      <c r="G414" s="36">
        <v>354.1</v>
      </c>
      <c r="H414" s="36">
        <v>369.6</v>
      </c>
      <c r="I414" s="36">
        <v>373.54999999999995</v>
      </c>
      <c r="J414" s="36">
        <v>377.35</v>
      </c>
      <c r="K414" s="31">
        <v>369.75</v>
      </c>
      <c r="L414" s="31">
        <v>362</v>
      </c>
      <c r="M414" s="31">
        <v>0.53580000000000005</v>
      </c>
      <c r="N414" s="1"/>
      <c r="O414" s="1"/>
    </row>
    <row r="415" spans="1:15" ht="12.75" customHeight="1">
      <c r="A415" s="33">
        <v>405</v>
      </c>
      <c r="B415" s="53" t="s">
        <v>875</v>
      </c>
      <c r="C415" s="31">
        <v>906.5</v>
      </c>
      <c r="D415" s="36">
        <v>908.66666666666663</v>
      </c>
      <c r="E415" s="36">
        <v>899.33333333333326</v>
      </c>
      <c r="F415" s="36">
        <v>892.16666666666663</v>
      </c>
      <c r="G415" s="36">
        <v>882.83333333333326</v>
      </c>
      <c r="H415" s="36">
        <v>915.83333333333326</v>
      </c>
      <c r="I415" s="36">
        <v>925.16666666666652</v>
      </c>
      <c r="J415" s="36">
        <v>932.33333333333326</v>
      </c>
      <c r="K415" s="31">
        <v>918</v>
      </c>
      <c r="L415" s="31">
        <v>901.5</v>
      </c>
      <c r="M415" s="31">
        <v>0.51212000000000002</v>
      </c>
      <c r="N415" s="1"/>
      <c r="O415" s="1"/>
    </row>
    <row r="416" spans="1:15" ht="12.75" customHeight="1">
      <c r="A416" s="33">
        <v>406</v>
      </c>
      <c r="B416" s="53" t="s">
        <v>498</v>
      </c>
      <c r="C416" s="31">
        <v>731.75</v>
      </c>
      <c r="D416" s="36">
        <v>736.0333333333333</v>
      </c>
      <c r="E416" s="36">
        <v>722.06666666666661</v>
      </c>
      <c r="F416" s="36">
        <v>712.38333333333333</v>
      </c>
      <c r="G416" s="36">
        <v>698.41666666666663</v>
      </c>
      <c r="H416" s="36">
        <v>745.71666666666658</v>
      </c>
      <c r="I416" s="36">
        <v>759.68333333333328</v>
      </c>
      <c r="J416" s="36">
        <v>769.36666666666656</v>
      </c>
      <c r="K416" s="31">
        <v>750</v>
      </c>
      <c r="L416" s="31">
        <v>726.35</v>
      </c>
      <c r="M416" s="31">
        <v>0.45106000000000002</v>
      </c>
      <c r="N416" s="1"/>
      <c r="O416" s="1"/>
    </row>
    <row r="417" spans="1:15" ht="12.75" customHeight="1">
      <c r="A417" s="33">
        <v>407</v>
      </c>
      <c r="B417" s="53" t="s">
        <v>213</v>
      </c>
      <c r="C417" s="31">
        <v>25746.55</v>
      </c>
      <c r="D417" s="36">
        <v>25523.416666666668</v>
      </c>
      <c r="E417" s="36">
        <v>25151.033333333336</v>
      </c>
      <c r="F417" s="36">
        <v>24555.51666666667</v>
      </c>
      <c r="G417" s="36">
        <v>24183.133333333339</v>
      </c>
      <c r="H417" s="36">
        <v>26118.933333333334</v>
      </c>
      <c r="I417" s="36">
        <v>26491.316666666666</v>
      </c>
      <c r="J417" s="36">
        <v>27086.833333333332</v>
      </c>
      <c r="K417" s="31">
        <v>25895.8</v>
      </c>
      <c r="L417" s="31">
        <v>24927.9</v>
      </c>
      <c r="M417" s="31">
        <v>2.2184400000000002</v>
      </c>
      <c r="N417" s="1"/>
      <c r="O417" s="1"/>
    </row>
    <row r="418" spans="1:15" ht="12.75" customHeight="1">
      <c r="A418" s="33">
        <v>408</v>
      </c>
      <c r="B418" s="53" t="s">
        <v>499</v>
      </c>
      <c r="C418" s="31">
        <v>43.9</v>
      </c>
      <c r="D418" s="36">
        <v>44.283333333333339</v>
      </c>
      <c r="E418" s="36">
        <v>43.316666666666677</v>
      </c>
      <c r="F418" s="36">
        <v>42.733333333333341</v>
      </c>
      <c r="G418" s="36">
        <v>41.76666666666668</v>
      </c>
      <c r="H418" s="36">
        <v>44.866666666666674</v>
      </c>
      <c r="I418" s="36">
        <v>45.833333333333329</v>
      </c>
      <c r="J418" s="36">
        <v>46.416666666666671</v>
      </c>
      <c r="K418" s="31">
        <v>45.25</v>
      </c>
      <c r="L418" s="31">
        <v>43.7</v>
      </c>
      <c r="M418" s="31">
        <v>62.821840000000002</v>
      </c>
      <c r="N418" s="1"/>
      <c r="O418" s="1"/>
    </row>
    <row r="419" spans="1:15" ht="12.75" customHeight="1">
      <c r="A419" s="33">
        <v>409</v>
      </c>
      <c r="B419" s="53" t="s">
        <v>216</v>
      </c>
      <c r="C419" s="31">
        <v>2588.5500000000002</v>
      </c>
      <c r="D419" s="36">
        <v>2607.2333333333336</v>
      </c>
      <c r="E419" s="36">
        <v>2556.4666666666672</v>
      </c>
      <c r="F419" s="36">
        <v>2524.3833333333337</v>
      </c>
      <c r="G419" s="36">
        <v>2473.6166666666672</v>
      </c>
      <c r="H419" s="36">
        <v>2639.3166666666671</v>
      </c>
      <c r="I419" s="36">
        <v>2690.0833333333335</v>
      </c>
      <c r="J419" s="36">
        <v>2722.166666666667</v>
      </c>
      <c r="K419" s="31">
        <v>2658</v>
      </c>
      <c r="L419" s="31">
        <v>2575.15</v>
      </c>
      <c r="M419" s="31">
        <v>15.244289999999999</v>
      </c>
      <c r="N419" s="1"/>
      <c r="O419" s="1"/>
    </row>
    <row r="420" spans="1:15" ht="12.75" customHeight="1">
      <c r="A420" s="33">
        <v>410</v>
      </c>
      <c r="B420" s="53" t="s">
        <v>500</v>
      </c>
      <c r="C420" s="31">
        <v>614.54999999999995</v>
      </c>
      <c r="D420" s="36">
        <v>616.5</v>
      </c>
      <c r="E420" s="36">
        <v>603.15</v>
      </c>
      <c r="F420" s="36">
        <v>591.75</v>
      </c>
      <c r="G420" s="36">
        <v>578.4</v>
      </c>
      <c r="H420" s="36">
        <v>627.9</v>
      </c>
      <c r="I420" s="36">
        <v>641.24999999999989</v>
      </c>
      <c r="J420" s="36">
        <v>652.65</v>
      </c>
      <c r="K420" s="31">
        <v>629.85</v>
      </c>
      <c r="L420" s="31">
        <v>605.1</v>
      </c>
      <c r="M420" s="31">
        <v>2.4685299999999999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5928.05</v>
      </c>
      <c r="D421" s="36">
        <v>5914.1333333333341</v>
      </c>
      <c r="E421" s="36">
        <v>5880.2666666666682</v>
      </c>
      <c r="F421" s="36">
        <v>5832.4833333333345</v>
      </c>
      <c r="G421" s="36">
        <v>5798.6166666666686</v>
      </c>
      <c r="H421" s="36">
        <v>5961.9166666666679</v>
      </c>
      <c r="I421" s="36">
        <v>5995.7833333333347</v>
      </c>
      <c r="J421" s="36">
        <v>6043.5666666666675</v>
      </c>
      <c r="K421" s="31">
        <v>5948</v>
      </c>
      <c r="L421" s="31">
        <v>5866.35</v>
      </c>
      <c r="M421" s="31">
        <v>1.3591</v>
      </c>
      <c r="N421" s="1"/>
      <c r="O421" s="1"/>
    </row>
    <row r="422" spans="1:15" ht="12.75" customHeight="1">
      <c r="A422" s="33">
        <v>412</v>
      </c>
      <c r="B422" s="53" t="s">
        <v>501</v>
      </c>
      <c r="C422" s="31">
        <v>1856</v>
      </c>
      <c r="D422" s="36">
        <v>1889.3833333333332</v>
      </c>
      <c r="E422" s="36">
        <v>1809.7166666666665</v>
      </c>
      <c r="F422" s="36">
        <v>1763.4333333333332</v>
      </c>
      <c r="G422" s="36">
        <v>1683.7666666666664</v>
      </c>
      <c r="H422" s="36">
        <v>1935.6666666666665</v>
      </c>
      <c r="I422" s="36">
        <v>2015.3333333333335</v>
      </c>
      <c r="J422" s="36">
        <v>2061.6166666666668</v>
      </c>
      <c r="K422" s="31">
        <v>1969.05</v>
      </c>
      <c r="L422" s="31">
        <v>1843.1</v>
      </c>
      <c r="M422" s="31">
        <v>5.3257099999999999</v>
      </c>
      <c r="N422" s="1"/>
      <c r="O422" s="1"/>
    </row>
    <row r="423" spans="1:15" ht="12.75" customHeight="1">
      <c r="A423" s="33">
        <v>413</v>
      </c>
      <c r="B423" s="53" t="s">
        <v>502</v>
      </c>
      <c r="C423" s="31">
        <v>8999.9</v>
      </c>
      <c r="D423" s="36">
        <v>8984</v>
      </c>
      <c r="E423" s="36">
        <v>8908</v>
      </c>
      <c r="F423" s="36">
        <v>8816.1</v>
      </c>
      <c r="G423" s="36">
        <v>8740.1</v>
      </c>
      <c r="H423" s="36">
        <v>9075.9</v>
      </c>
      <c r="I423" s="36">
        <v>9151.9</v>
      </c>
      <c r="J423" s="36">
        <v>9243.7999999999993</v>
      </c>
      <c r="K423" s="31">
        <v>9060</v>
      </c>
      <c r="L423" s="31">
        <v>8892.1</v>
      </c>
      <c r="M423" s="31">
        <v>1.0981300000000001</v>
      </c>
      <c r="N423" s="1"/>
      <c r="O423" s="1"/>
    </row>
    <row r="424" spans="1:15" ht="12.75" customHeight="1">
      <c r="A424" s="33">
        <v>414</v>
      </c>
      <c r="B424" s="53" t="s">
        <v>293</v>
      </c>
      <c r="C424" s="31">
        <v>610.25</v>
      </c>
      <c r="D424" s="36">
        <v>612.7166666666667</v>
      </c>
      <c r="E424" s="36">
        <v>604.53333333333342</v>
      </c>
      <c r="F424" s="36">
        <v>598.81666666666672</v>
      </c>
      <c r="G424" s="36">
        <v>590.63333333333344</v>
      </c>
      <c r="H424" s="36">
        <v>618.43333333333339</v>
      </c>
      <c r="I424" s="36">
        <v>626.61666666666679</v>
      </c>
      <c r="J424" s="36">
        <v>632.33333333333337</v>
      </c>
      <c r="K424" s="31">
        <v>620.9</v>
      </c>
      <c r="L424" s="31">
        <v>607</v>
      </c>
      <c r="M424" s="31">
        <v>22.267600000000002</v>
      </c>
      <c r="N424" s="1"/>
      <c r="O424" s="1"/>
    </row>
    <row r="425" spans="1:15" ht="12.75" customHeight="1">
      <c r="A425" s="33">
        <v>415</v>
      </c>
      <c r="B425" s="53" t="s">
        <v>503</v>
      </c>
      <c r="C425" s="31">
        <v>672.25</v>
      </c>
      <c r="D425" s="36">
        <v>674.56666666666672</v>
      </c>
      <c r="E425" s="36">
        <v>664.13333333333344</v>
      </c>
      <c r="F425" s="36">
        <v>656.01666666666677</v>
      </c>
      <c r="G425" s="36">
        <v>645.58333333333348</v>
      </c>
      <c r="H425" s="36">
        <v>682.68333333333339</v>
      </c>
      <c r="I425" s="36">
        <v>693.11666666666656</v>
      </c>
      <c r="J425" s="36">
        <v>701.23333333333335</v>
      </c>
      <c r="K425" s="31">
        <v>685</v>
      </c>
      <c r="L425" s="31">
        <v>666.45</v>
      </c>
      <c r="M425" s="31">
        <v>2.0067400000000002</v>
      </c>
      <c r="N425" s="1"/>
      <c r="O425" s="1"/>
    </row>
    <row r="426" spans="1:15" ht="12.75" customHeight="1">
      <c r="A426" s="33">
        <v>416</v>
      </c>
      <c r="B426" s="53" t="s">
        <v>504</v>
      </c>
      <c r="C426" s="31">
        <v>557.25</v>
      </c>
      <c r="D426" s="36">
        <v>558.7833333333333</v>
      </c>
      <c r="E426" s="36">
        <v>549.56666666666661</v>
      </c>
      <c r="F426" s="36">
        <v>541.88333333333333</v>
      </c>
      <c r="G426" s="36">
        <v>532.66666666666663</v>
      </c>
      <c r="H426" s="36">
        <v>566.46666666666658</v>
      </c>
      <c r="I426" s="36">
        <v>575.68333333333328</v>
      </c>
      <c r="J426" s="36">
        <v>583.36666666666656</v>
      </c>
      <c r="K426" s="31">
        <v>568</v>
      </c>
      <c r="L426" s="31">
        <v>551.1</v>
      </c>
      <c r="M426" s="31">
        <v>2.3303799999999999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831.45</v>
      </c>
      <c r="D427" s="36">
        <v>829.2166666666667</v>
      </c>
      <c r="E427" s="36">
        <v>822.23333333333335</v>
      </c>
      <c r="F427" s="36">
        <v>813.01666666666665</v>
      </c>
      <c r="G427" s="36">
        <v>806.0333333333333</v>
      </c>
      <c r="H427" s="36">
        <v>838.43333333333339</v>
      </c>
      <c r="I427" s="36">
        <v>845.41666666666674</v>
      </c>
      <c r="J427" s="36">
        <v>854.63333333333344</v>
      </c>
      <c r="K427" s="31">
        <v>836.2</v>
      </c>
      <c r="L427" s="31">
        <v>820</v>
      </c>
      <c r="M427" s="31">
        <v>226.67634000000001</v>
      </c>
      <c r="N427" s="1"/>
      <c r="O427" s="1"/>
    </row>
    <row r="428" spans="1:15" ht="12.75" customHeight="1">
      <c r="A428" s="33">
        <v>418</v>
      </c>
      <c r="B428" s="53" t="s">
        <v>209</v>
      </c>
      <c r="C428" s="31">
        <v>167.95</v>
      </c>
      <c r="D428" s="36">
        <v>167.83333333333334</v>
      </c>
      <c r="E428" s="36">
        <v>164.7166666666667</v>
      </c>
      <c r="F428" s="36">
        <v>161.48333333333335</v>
      </c>
      <c r="G428" s="36">
        <v>158.3666666666667</v>
      </c>
      <c r="H428" s="36">
        <v>171.06666666666669</v>
      </c>
      <c r="I428" s="36">
        <v>174.18333333333331</v>
      </c>
      <c r="J428" s="36">
        <v>177.41666666666669</v>
      </c>
      <c r="K428" s="31">
        <v>170.95</v>
      </c>
      <c r="L428" s="31">
        <v>164.6</v>
      </c>
      <c r="M428" s="31">
        <v>717.34933000000001</v>
      </c>
      <c r="N428" s="1"/>
      <c r="O428" s="1"/>
    </row>
    <row r="429" spans="1:15" ht="12.75" customHeight="1">
      <c r="A429" s="33">
        <v>419</v>
      </c>
      <c r="B429" s="53" t="s">
        <v>505</v>
      </c>
      <c r="C429" s="31">
        <v>680.85</v>
      </c>
      <c r="D429" s="36">
        <v>669.86666666666667</v>
      </c>
      <c r="E429" s="36">
        <v>658.88333333333333</v>
      </c>
      <c r="F429" s="36">
        <v>636.91666666666663</v>
      </c>
      <c r="G429" s="36">
        <v>625.93333333333328</v>
      </c>
      <c r="H429" s="36">
        <v>691.83333333333337</v>
      </c>
      <c r="I429" s="36">
        <v>702.81666666666672</v>
      </c>
      <c r="J429" s="36">
        <v>724.78333333333342</v>
      </c>
      <c r="K429" s="31">
        <v>680.85</v>
      </c>
      <c r="L429" s="31">
        <v>647.9</v>
      </c>
      <c r="M429" s="31">
        <v>17.21396</v>
      </c>
      <c r="N429" s="1"/>
      <c r="O429" s="1"/>
    </row>
    <row r="430" spans="1:15" ht="12.75" customHeight="1">
      <c r="A430" s="33">
        <v>420</v>
      </c>
      <c r="B430" s="53" t="s">
        <v>506</v>
      </c>
      <c r="C430" s="31">
        <v>139.05000000000001</v>
      </c>
      <c r="D430" s="36">
        <v>138.63333333333333</v>
      </c>
      <c r="E430" s="36">
        <v>134.91666666666666</v>
      </c>
      <c r="F430" s="36">
        <v>130.78333333333333</v>
      </c>
      <c r="G430" s="36">
        <v>127.06666666666666</v>
      </c>
      <c r="H430" s="36">
        <v>142.76666666666665</v>
      </c>
      <c r="I430" s="36">
        <v>146.48333333333335</v>
      </c>
      <c r="J430" s="36">
        <v>150.61666666666665</v>
      </c>
      <c r="K430" s="31">
        <v>142.35</v>
      </c>
      <c r="L430" s="31">
        <v>134.5</v>
      </c>
      <c r="M430" s="31">
        <v>42.203600000000002</v>
      </c>
      <c r="N430" s="1"/>
      <c r="O430" s="1"/>
    </row>
    <row r="431" spans="1:15" ht="12.75" customHeight="1">
      <c r="A431" s="33">
        <v>421</v>
      </c>
      <c r="B431" s="53" t="s">
        <v>507</v>
      </c>
      <c r="C431" s="31">
        <v>403.15</v>
      </c>
      <c r="D431" s="36">
        <v>400.26666666666671</v>
      </c>
      <c r="E431" s="36">
        <v>396.23333333333341</v>
      </c>
      <c r="F431" s="36">
        <v>389.31666666666672</v>
      </c>
      <c r="G431" s="36">
        <v>385.28333333333342</v>
      </c>
      <c r="H431" s="36">
        <v>407.18333333333339</v>
      </c>
      <c r="I431" s="36">
        <v>411.2166666666667</v>
      </c>
      <c r="J431" s="36">
        <v>418.13333333333338</v>
      </c>
      <c r="K431" s="31">
        <v>404.3</v>
      </c>
      <c r="L431" s="31">
        <v>393.35</v>
      </c>
      <c r="M431" s="31">
        <v>2.9625499999999998</v>
      </c>
      <c r="N431" s="1"/>
      <c r="O431" s="1"/>
    </row>
    <row r="432" spans="1:15" ht="12.75" customHeight="1">
      <c r="A432" s="33">
        <v>422</v>
      </c>
      <c r="B432" s="53" t="s">
        <v>508</v>
      </c>
      <c r="C432" s="31">
        <v>225.5</v>
      </c>
      <c r="D432" s="36">
        <v>230.16666666666666</v>
      </c>
      <c r="E432" s="36">
        <v>220.83333333333331</v>
      </c>
      <c r="F432" s="36">
        <v>216.16666666666666</v>
      </c>
      <c r="G432" s="36">
        <v>206.83333333333331</v>
      </c>
      <c r="H432" s="36">
        <v>234.83333333333331</v>
      </c>
      <c r="I432" s="36">
        <v>244.16666666666663</v>
      </c>
      <c r="J432" s="36">
        <v>248.83333333333331</v>
      </c>
      <c r="K432" s="31">
        <v>239.5</v>
      </c>
      <c r="L432" s="31">
        <v>225.5</v>
      </c>
      <c r="M432" s="31">
        <v>24.36</v>
      </c>
      <c r="N432" s="1"/>
      <c r="O432" s="1"/>
    </row>
    <row r="433" spans="1:15" ht="12.75" customHeight="1">
      <c r="A433" s="33">
        <v>423</v>
      </c>
      <c r="B433" s="53" t="s">
        <v>217</v>
      </c>
      <c r="C433" s="31">
        <v>1511.15</v>
      </c>
      <c r="D433" s="36">
        <v>1516.55</v>
      </c>
      <c r="E433" s="36">
        <v>1496.1</v>
      </c>
      <c r="F433" s="36">
        <v>1481.05</v>
      </c>
      <c r="G433" s="36">
        <v>1460.6</v>
      </c>
      <c r="H433" s="36">
        <v>1531.6</v>
      </c>
      <c r="I433" s="36">
        <v>1552.0500000000002</v>
      </c>
      <c r="J433" s="36">
        <v>1567.1</v>
      </c>
      <c r="K433" s="31">
        <v>1537</v>
      </c>
      <c r="L433" s="31">
        <v>1501.5</v>
      </c>
      <c r="M433" s="31">
        <v>31.832260000000002</v>
      </c>
      <c r="N433" s="1"/>
      <c r="O433" s="1"/>
    </row>
    <row r="434" spans="1:15" ht="12.75" customHeight="1">
      <c r="A434" s="33">
        <v>424</v>
      </c>
      <c r="B434" s="53" t="s">
        <v>218</v>
      </c>
      <c r="C434" s="31">
        <v>655.95</v>
      </c>
      <c r="D434" s="36">
        <v>654.54999999999995</v>
      </c>
      <c r="E434" s="36">
        <v>644.19999999999993</v>
      </c>
      <c r="F434" s="36">
        <v>632.44999999999993</v>
      </c>
      <c r="G434" s="36">
        <v>622.09999999999991</v>
      </c>
      <c r="H434" s="36">
        <v>666.3</v>
      </c>
      <c r="I434" s="36">
        <v>676.64999999999986</v>
      </c>
      <c r="J434" s="36">
        <v>688.4</v>
      </c>
      <c r="K434" s="31">
        <v>664.9</v>
      </c>
      <c r="L434" s="31">
        <v>642.79999999999995</v>
      </c>
      <c r="M434" s="31">
        <v>5.8775700000000004</v>
      </c>
      <c r="N434" s="1"/>
      <c r="O434" s="1"/>
    </row>
    <row r="435" spans="1:15" ht="12.75" customHeight="1">
      <c r="A435" s="33">
        <v>425</v>
      </c>
      <c r="B435" s="53" t="s">
        <v>509</v>
      </c>
      <c r="C435" s="31">
        <v>4830</v>
      </c>
      <c r="D435" s="36">
        <v>4846.583333333333</v>
      </c>
      <c r="E435" s="36">
        <v>4793.1666666666661</v>
      </c>
      <c r="F435" s="36">
        <v>4756.333333333333</v>
      </c>
      <c r="G435" s="36">
        <v>4702.9166666666661</v>
      </c>
      <c r="H435" s="36">
        <v>4883.4166666666661</v>
      </c>
      <c r="I435" s="36">
        <v>4936.8333333333321</v>
      </c>
      <c r="J435" s="36">
        <v>4973.6666666666661</v>
      </c>
      <c r="K435" s="31">
        <v>4900</v>
      </c>
      <c r="L435" s="31">
        <v>4809.75</v>
      </c>
      <c r="M435" s="31">
        <v>1.1476299999999999</v>
      </c>
      <c r="N435" s="1"/>
      <c r="O435" s="1"/>
    </row>
    <row r="436" spans="1:15" ht="12.75" customHeight="1">
      <c r="A436" s="33">
        <v>426</v>
      </c>
      <c r="B436" s="53" t="s">
        <v>510</v>
      </c>
      <c r="C436" s="31">
        <v>1135.5999999999999</v>
      </c>
      <c r="D436" s="36">
        <v>1134.9166666666667</v>
      </c>
      <c r="E436" s="36">
        <v>1125.6833333333334</v>
      </c>
      <c r="F436" s="36">
        <v>1115.7666666666667</v>
      </c>
      <c r="G436" s="36">
        <v>1106.5333333333333</v>
      </c>
      <c r="H436" s="36">
        <v>1144.8333333333335</v>
      </c>
      <c r="I436" s="36">
        <v>1154.0666666666666</v>
      </c>
      <c r="J436" s="36">
        <v>1163.9833333333336</v>
      </c>
      <c r="K436" s="31">
        <v>1144.1500000000001</v>
      </c>
      <c r="L436" s="31">
        <v>1125</v>
      </c>
      <c r="M436" s="31">
        <v>1.1798999999999999</v>
      </c>
      <c r="N436" s="1"/>
      <c r="O436" s="1"/>
    </row>
    <row r="437" spans="1:15" ht="12.75" customHeight="1">
      <c r="A437" s="33">
        <v>427</v>
      </c>
      <c r="B437" s="53" t="s">
        <v>511</v>
      </c>
      <c r="C437" s="31">
        <v>430.75</v>
      </c>
      <c r="D437" s="36">
        <v>431.05</v>
      </c>
      <c r="E437" s="36">
        <v>425.20000000000005</v>
      </c>
      <c r="F437" s="36">
        <v>419.65000000000003</v>
      </c>
      <c r="G437" s="36">
        <v>413.80000000000007</v>
      </c>
      <c r="H437" s="36">
        <v>436.6</v>
      </c>
      <c r="I437" s="36">
        <v>442.45000000000005</v>
      </c>
      <c r="J437" s="36">
        <v>448</v>
      </c>
      <c r="K437" s="31">
        <v>436.9</v>
      </c>
      <c r="L437" s="31">
        <v>425.5</v>
      </c>
      <c r="M437" s="31">
        <v>1.4476199999999999</v>
      </c>
      <c r="N437" s="1"/>
      <c r="O437" s="1"/>
    </row>
    <row r="438" spans="1:15" ht="12.75" customHeight="1">
      <c r="A438" s="33">
        <v>428</v>
      </c>
      <c r="B438" s="53" t="s">
        <v>512</v>
      </c>
      <c r="C438" s="31">
        <v>418</v>
      </c>
      <c r="D438" s="36">
        <v>417.31666666666666</v>
      </c>
      <c r="E438" s="36">
        <v>413.68333333333334</v>
      </c>
      <c r="F438" s="36">
        <v>409.36666666666667</v>
      </c>
      <c r="G438" s="36">
        <v>405.73333333333335</v>
      </c>
      <c r="H438" s="36">
        <v>421.63333333333333</v>
      </c>
      <c r="I438" s="36">
        <v>425.26666666666665</v>
      </c>
      <c r="J438" s="36">
        <v>429.58333333333331</v>
      </c>
      <c r="K438" s="31">
        <v>420.95</v>
      </c>
      <c r="L438" s="31">
        <v>413</v>
      </c>
      <c r="M438" s="31">
        <v>1.3345</v>
      </c>
      <c r="N438" s="1"/>
      <c r="O438" s="1"/>
    </row>
    <row r="439" spans="1:15" ht="12.75" customHeight="1">
      <c r="A439" s="33">
        <v>429</v>
      </c>
      <c r="B439" s="53" t="s">
        <v>513</v>
      </c>
      <c r="C439" s="31">
        <v>4957.55</v>
      </c>
      <c r="D439" s="36">
        <v>4969.5166666666664</v>
      </c>
      <c r="E439" s="36">
        <v>4790.0333333333328</v>
      </c>
      <c r="F439" s="36">
        <v>4622.5166666666664</v>
      </c>
      <c r="G439" s="36">
        <v>4443.0333333333328</v>
      </c>
      <c r="H439" s="36">
        <v>5137.0333333333328</v>
      </c>
      <c r="I439" s="36">
        <v>5316.5166666666664</v>
      </c>
      <c r="J439" s="36">
        <v>5484.0333333333328</v>
      </c>
      <c r="K439" s="31">
        <v>5149</v>
      </c>
      <c r="L439" s="31">
        <v>4802</v>
      </c>
      <c r="M439" s="31">
        <v>9.4343299999999992</v>
      </c>
      <c r="N439" s="1"/>
      <c r="O439" s="1"/>
    </row>
    <row r="440" spans="1:15" ht="12.75" customHeight="1">
      <c r="A440" s="33">
        <v>430</v>
      </c>
      <c r="B440" s="53" t="s">
        <v>514</v>
      </c>
      <c r="C440" s="31">
        <v>672.1</v>
      </c>
      <c r="D440" s="36">
        <v>668</v>
      </c>
      <c r="E440" s="36">
        <v>661.1</v>
      </c>
      <c r="F440" s="36">
        <v>650.1</v>
      </c>
      <c r="G440" s="36">
        <v>643.20000000000005</v>
      </c>
      <c r="H440" s="36">
        <v>679</v>
      </c>
      <c r="I440" s="36">
        <v>685.90000000000009</v>
      </c>
      <c r="J440" s="36">
        <v>696.9</v>
      </c>
      <c r="K440" s="31">
        <v>674.9</v>
      </c>
      <c r="L440" s="31">
        <v>657</v>
      </c>
      <c r="M440" s="31">
        <v>1.57209</v>
      </c>
      <c r="N440" s="1"/>
      <c r="O440" s="1"/>
    </row>
    <row r="441" spans="1:15" ht="12.75" customHeight="1">
      <c r="A441" s="33">
        <v>431</v>
      </c>
      <c r="B441" s="53" t="s">
        <v>515</v>
      </c>
      <c r="C441" s="31">
        <v>41.35</v>
      </c>
      <c r="D441" s="36">
        <v>41.56666666666667</v>
      </c>
      <c r="E441" s="36">
        <v>40.833333333333343</v>
      </c>
      <c r="F441" s="36">
        <v>40.31666666666667</v>
      </c>
      <c r="G441" s="36">
        <v>39.583333333333343</v>
      </c>
      <c r="H441" s="36">
        <v>42.083333333333343</v>
      </c>
      <c r="I441" s="36">
        <v>42.816666666666677</v>
      </c>
      <c r="J441" s="36">
        <v>43.333333333333343</v>
      </c>
      <c r="K441" s="31">
        <v>42.3</v>
      </c>
      <c r="L441" s="31">
        <v>41.05</v>
      </c>
      <c r="M441" s="31">
        <v>237.25164000000001</v>
      </c>
      <c r="N441" s="1"/>
      <c r="O441" s="1"/>
    </row>
    <row r="442" spans="1:15" ht="12.75" customHeight="1">
      <c r="A442" s="33">
        <v>432</v>
      </c>
      <c r="B442" s="53" t="s">
        <v>516</v>
      </c>
      <c r="C442" s="31">
        <v>593.65</v>
      </c>
      <c r="D442" s="36">
        <v>595.91666666666663</v>
      </c>
      <c r="E442" s="36">
        <v>577.98333333333323</v>
      </c>
      <c r="F442" s="36">
        <v>562.31666666666661</v>
      </c>
      <c r="G442" s="36">
        <v>544.38333333333321</v>
      </c>
      <c r="H442" s="36">
        <v>611.58333333333326</v>
      </c>
      <c r="I442" s="36">
        <v>629.51666666666665</v>
      </c>
      <c r="J442" s="36">
        <v>645.18333333333328</v>
      </c>
      <c r="K442" s="31">
        <v>613.85</v>
      </c>
      <c r="L442" s="31">
        <v>580.25</v>
      </c>
      <c r="M442" s="31">
        <v>19.391909999999999</v>
      </c>
      <c r="N442" s="1"/>
      <c r="O442" s="1"/>
    </row>
    <row r="443" spans="1:15" ht="12.75" customHeight="1">
      <c r="A443" s="33">
        <v>433</v>
      </c>
      <c r="B443" s="53" t="s">
        <v>876</v>
      </c>
      <c r="C443" s="31">
        <v>965.6</v>
      </c>
      <c r="D443" s="36">
        <v>975.6</v>
      </c>
      <c r="E443" s="36">
        <v>950.7</v>
      </c>
      <c r="F443" s="36">
        <v>935.80000000000007</v>
      </c>
      <c r="G443" s="36">
        <v>910.90000000000009</v>
      </c>
      <c r="H443" s="36">
        <v>990.5</v>
      </c>
      <c r="I443" s="36">
        <v>1015.3999999999999</v>
      </c>
      <c r="J443" s="36">
        <v>1030.3</v>
      </c>
      <c r="K443" s="31">
        <v>1000.5</v>
      </c>
      <c r="L443" s="31">
        <v>960.7</v>
      </c>
      <c r="M443" s="31">
        <v>2.8466499999999999</v>
      </c>
      <c r="N443" s="1"/>
      <c r="O443" s="1"/>
    </row>
    <row r="444" spans="1:15" ht="12.75" customHeight="1">
      <c r="A444" s="33">
        <v>434</v>
      </c>
      <c r="B444" s="53" t="s">
        <v>219</v>
      </c>
      <c r="C444" s="31">
        <v>680.5</v>
      </c>
      <c r="D444" s="36">
        <v>684.26666666666677</v>
      </c>
      <c r="E444" s="36">
        <v>670.53333333333353</v>
      </c>
      <c r="F444" s="36">
        <v>660.56666666666672</v>
      </c>
      <c r="G444" s="36">
        <v>646.83333333333348</v>
      </c>
      <c r="H444" s="36">
        <v>694.23333333333358</v>
      </c>
      <c r="I444" s="36">
        <v>707.96666666666692</v>
      </c>
      <c r="J444" s="36">
        <v>717.93333333333362</v>
      </c>
      <c r="K444" s="31">
        <v>698</v>
      </c>
      <c r="L444" s="31">
        <v>674.3</v>
      </c>
      <c r="M444" s="31">
        <v>5.9974999999999996</v>
      </c>
      <c r="N444" s="1"/>
      <c r="O444" s="1"/>
    </row>
    <row r="445" spans="1:15" ht="12.75" customHeight="1">
      <c r="A445" s="33">
        <v>435</v>
      </c>
      <c r="B445" s="53" t="s">
        <v>877</v>
      </c>
      <c r="C445" s="31">
        <v>487.9</v>
      </c>
      <c r="D445" s="36">
        <v>493.0333333333333</v>
      </c>
      <c r="E445" s="36">
        <v>480.06666666666661</v>
      </c>
      <c r="F445" s="36">
        <v>472.23333333333329</v>
      </c>
      <c r="G445" s="36">
        <v>459.26666666666659</v>
      </c>
      <c r="H445" s="36">
        <v>500.86666666666662</v>
      </c>
      <c r="I445" s="36">
        <v>513.83333333333326</v>
      </c>
      <c r="J445" s="36">
        <v>521.66666666666663</v>
      </c>
      <c r="K445" s="31">
        <v>506</v>
      </c>
      <c r="L445" s="31">
        <v>485.2</v>
      </c>
      <c r="M445" s="31">
        <v>5.5865499999999999</v>
      </c>
      <c r="N445" s="1"/>
      <c r="O445" s="1"/>
    </row>
    <row r="446" spans="1:15" ht="12.75" customHeight="1">
      <c r="A446" s="33">
        <v>436</v>
      </c>
      <c r="B446" s="53" t="s">
        <v>517</v>
      </c>
      <c r="C446" s="31">
        <v>700.6</v>
      </c>
      <c r="D446" s="36">
        <v>701.69999999999993</v>
      </c>
      <c r="E446" s="36">
        <v>692.39999999999986</v>
      </c>
      <c r="F446" s="36">
        <v>684.19999999999993</v>
      </c>
      <c r="G446" s="36">
        <v>674.89999999999986</v>
      </c>
      <c r="H446" s="36">
        <v>709.89999999999986</v>
      </c>
      <c r="I446" s="36">
        <v>719.19999999999982</v>
      </c>
      <c r="J446" s="36">
        <v>727.39999999999986</v>
      </c>
      <c r="K446" s="31">
        <v>711</v>
      </c>
      <c r="L446" s="31">
        <v>693.5</v>
      </c>
      <c r="M446" s="31">
        <v>4.8769900000000002</v>
      </c>
      <c r="N446" s="1"/>
      <c r="O446" s="1"/>
    </row>
    <row r="447" spans="1:15" ht="12.75" customHeight="1">
      <c r="A447" s="33">
        <v>437</v>
      </c>
      <c r="B447" s="53" t="s">
        <v>518</v>
      </c>
      <c r="C447" s="31">
        <v>44.65</v>
      </c>
      <c r="D447" s="36">
        <v>44.816666666666663</v>
      </c>
      <c r="E447" s="36">
        <v>43.933333333333323</v>
      </c>
      <c r="F447" s="36">
        <v>43.216666666666661</v>
      </c>
      <c r="G447" s="36">
        <v>42.333333333333321</v>
      </c>
      <c r="H447" s="36">
        <v>45.533333333333324</v>
      </c>
      <c r="I447" s="36">
        <v>46.416666666666664</v>
      </c>
      <c r="J447" s="36">
        <v>47.133333333333326</v>
      </c>
      <c r="K447" s="31">
        <v>45.7</v>
      </c>
      <c r="L447" s="31">
        <v>44.1</v>
      </c>
      <c r="M447" s="31">
        <v>33.769010000000002</v>
      </c>
      <c r="N447" s="1"/>
      <c r="O447" s="1"/>
    </row>
    <row r="448" spans="1:15" ht="12.75" customHeight="1">
      <c r="A448" s="33">
        <v>438</v>
      </c>
      <c r="B448" s="53" t="s">
        <v>231</v>
      </c>
      <c r="C448" s="31">
        <v>2052.75</v>
      </c>
      <c r="D448" s="36">
        <v>2058.15</v>
      </c>
      <c r="E448" s="36">
        <v>2030.4500000000003</v>
      </c>
      <c r="F448" s="36">
        <v>2008.15</v>
      </c>
      <c r="G448" s="36">
        <v>1980.4500000000003</v>
      </c>
      <c r="H448" s="36">
        <v>2080.4500000000003</v>
      </c>
      <c r="I448" s="36">
        <v>2108.15</v>
      </c>
      <c r="J448" s="36">
        <v>2130.4500000000003</v>
      </c>
      <c r="K448" s="31">
        <v>2085.85</v>
      </c>
      <c r="L448" s="31">
        <v>2035.85</v>
      </c>
      <c r="M448" s="31">
        <v>5.2706799999999996</v>
      </c>
      <c r="N448" s="1"/>
      <c r="O448" s="1"/>
    </row>
    <row r="449" spans="1:15" ht="12.75" customHeight="1">
      <c r="A449" s="33">
        <v>439</v>
      </c>
      <c r="B449" s="53" t="s">
        <v>519</v>
      </c>
      <c r="C449" s="31">
        <v>893.2</v>
      </c>
      <c r="D449" s="36">
        <v>898.41666666666663</v>
      </c>
      <c r="E449" s="36">
        <v>882.2833333333333</v>
      </c>
      <c r="F449" s="36">
        <v>871.36666666666667</v>
      </c>
      <c r="G449" s="36">
        <v>855.23333333333335</v>
      </c>
      <c r="H449" s="36">
        <v>909.33333333333326</v>
      </c>
      <c r="I449" s="36">
        <v>925.4666666666667</v>
      </c>
      <c r="J449" s="36">
        <v>936.38333333333321</v>
      </c>
      <c r="K449" s="31">
        <v>914.55</v>
      </c>
      <c r="L449" s="31">
        <v>887.5</v>
      </c>
      <c r="M449" s="31">
        <v>3.2902300000000002</v>
      </c>
      <c r="N449" s="1"/>
      <c r="O449" s="1"/>
    </row>
    <row r="450" spans="1:15" ht="12.75" customHeight="1">
      <c r="A450" s="33">
        <v>440</v>
      </c>
      <c r="B450" s="53" t="s">
        <v>220</v>
      </c>
      <c r="C450" s="31">
        <v>1090.8</v>
      </c>
      <c r="D450" s="36">
        <v>1094.2</v>
      </c>
      <c r="E450" s="36">
        <v>1079</v>
      </c>
      <c r="F450" s="36">
        <v>1067.2</v>
      </c>
      <c r="G450" s="36">
        <v>1052</v>
      </c>
      <c r="H450" s="36">
        <v>1106</v>
      </c>
      <c r="I450" s="36">
        <v>1121.2000000000003</v>
      </c>
      <c r="J450" s="36">
        <v>1133</v>
      </c>
      <c r="K450" s="31">
        <v>1109.4000000000001</v>
      </c>
      <c r="L450" s="31">
        <v>1082.4000000000001</v>
      </c>
      <c r="M450" s="31">
        <v>10.26369</v>
      </c>
      <c r="N450" s="1"/>
      <c r="O450" s="1"/>
    </row>
    <row r="451" spans="1:15" ht="12.75" customHeight="1">
      <c r="A451" s="33">
        <v>441</v>
      </c>
      <c r="B451" s="53" t="s">
        <v>221</v>
      </c>
      <c r="C451" s="31">
        <v>1721.75</v>
      </c>
      <c r="D451" s="36">
        <v>1730.8166666666666</v>
      </c>
      <c r="E451" s="36">
        <v>1703.1333333333332</v>
      </c>
      <c r="F451" s="36">
        <v>1684.5166666666667</v>
      </c>
      <c r="G451" s="36">
        <v>1656.8333333333333</v>
      </c>
      <c r="H451" s="36">
        <v>1749.4333333333332</v>
      </c>
      <c r="I451" s="36">
        <v>1777.1166666666666</v>
      </c>
      <c r="J451" s="36">
        <v>1795.7333333333331</v>
      </c>
      <c r="K451" s="31">
        <v>1758.5</v>
      </c>
      <c r="L451" s="31">
        <v>1712.2</v>
      </c>
      <c r="M451" s="31">
        <v>3.4321000000000002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3843.4</v>
      </c>
      <c r="D452" s="36">
        <v>3844.8666666666668</v>
      </c>
      <c r="E452" s="36">
        <v>3796.1333333333337</v>
      </c>
      <c r="F452" s="36">
        <v>3748.8666666666668</v>
      </c>
      <c r="G452" s="36">
        <v>3700.1333333333337</v>
      </c>
      <c r="H452" s="36">
        <v>3892.1333333333337</v>
      </c>
      <c r="I452" s="36">
        <v>3940.8666666666672</v>
      </c>
      <c r="J452" s="36">
        <v>3988.1333333333337</v>
      </c>
      <c r="K452" s="31">
        <v>3893.6</v>
      </c>
      <c r="L452" s="31">
        <v>3797.6</v>
      </c>
      <c r="M452" s="31">
        <v>29.622340000000001</v>
      </c>
      <c r="N452" s="1"/>
      <c r="O452" s="1"/>
    </row>
    <row r="453" spans="1:15" ht="12.75" customHeight="1">
      <c r="A453" s="33">
        <v>443</v>
      </c>
      <c r="B453" s="53" t="s">
        <v>222</v>
      </c>
      <c r="C453" s="31">
        <v>1094.3</v>
      </c>
      <c r="D453" s="36">
        <v>1099.6666666666667</v>
      </c>
      <c r="E453" s="36">
        <v>1084.4333333333334</v>
      </c>
      <c r="F453" s="36">
        <v>1074.5666666666666</v>
      </c>
      <c r="G453" s="36">
        <v>1059.3333333333333</v>
      </c>
      <c r="H453" s="36">
        <v>1109.5333333333335</v>
      </c>
      <c r="I453" s="36">
        <v>1124.7666666666667</v>
      </c>
      <c r="J453" s="36">
        <v>1134.6333333333337</v>
      </c>
      <c r="K453" s="31">
        <v>1114.9000000000001</v>
      </c>
      <c r="L453" s="31">
        <v>1089.8</v>
      </c>
      <c r="M453" s="31">
        <v>29.358129999999999</v>
      </c>
      <c r="N453" s="1"/>
      <c r="O453" s="1"/>
    </row>
    <row r="454" spans="1:15" ht="12.75" customHeight="1">
      <c r="A454" s="33">
        <v>444</v>
      </c>
      <c r="B454" s="53" t="s">
        <v>294</v>
      </c>
      <c r="C454" s="31">
        <v>7111.75</v>
      </c>
      <c r="D454" s="36">
        <v>7129.916666666667</v>
      </c>
      <c r="E454" s="36">
        <v>7061.8333333333339</v>
      </c>
      <c r="F454" s="36">
        <v>7011.916666666667</v>
      </c>
      <c r="G454" s="36">
        <v>6943.8333333333339</v>
      </c>
      <c r="H454" s="36">
        <v>7179.8333333333339</v>
      </c>
      <c r="I454" s="36">
        <v>7247.9166666666679</v>
      </c>
      <c r="J454" s="36">
        <v>7297.8333333333339</v>
      </c>
      <c r="K454" s="31">
        <v>7198</v>
      </c>
      <c r="L454" s="31">
        <v>7080</v>
      </c>
      <c r="M454" s="31">
        <v>0.82962000000000002</v>
      </c>
      <c r="N454" s="1"/>
      <c r="O454" s="1"/>
    </row>
    <row r="455" spans="1:15" ht="12.75" customHeight="1">
      <c r="A455" s="33">
        <v>445</v>
      </c>
      <c r="B455" s="53" t="s">
        <v>520</v>
      </c>
      <c r="C455" s="31">
        <v>6518.95</v>
      </c>
      <c r="D455" s="36">
        <v>6542.6500000000005</v>
      </c>
      <c r="E455" s="36">
        <v>6456.3000000000011</v>
      </c>
      <c r="F455" s="36">
        <v>6393.6500000000005</v>
      </c>
      <c r="G455" s="36">
        <v>6307.3000000000011</v>
      </c>
      <c r="H455" s="36">
        <v>6605.3000000000011</v>
      </c>
      <c r="I455" s="36">
        <v>6691.6500000000015</v>
      </c>
      <c r="J455" s="36">
        <v>6754.3000000000011</v>
      </c>
      <c r="K455" s="31">
        <v>6629</v>
      </c>
      <c r="L455" s="31">
        <v>6480</v>
      </c>
      <c r="M455" s="31">
        <v>0.17249999999999999</v>
      </c>
      <c r="N455" s="1"/>
      <c r="O455" s="1"/>
    </row>
    <row r="456" spans="1:15" ht="12.75" customHeight="1">
      <c r="A456" s="33">
        <v>446</v>
      </c>
      <c r="B456" s="53" t="s">
        <v>521</v>
      </c>
      <c r="C456" s="31">
        <v>684.4</v>
      </c>
      <c r="D456" s="36">
        <v>685.75</v>
      </c>
      <c r="E456" s="36">
        <v>671.5</v>
      </c>
      <c r="F456" s="36">
        <v>658.6</v>
      </c>
      <c r="G456" s="36">
        <v>644.35</v>
      </c>
      <c r="H456" s="36">
        <v>698.65</v>
      </c>
      <c r="I456" s="36">
        <v>712.9</v>
      </c>
      <c r="J456" s="36">
        <v>725.8</v>
      </c>
      <c r="K456" s="31">
        <v>700</v>
      </c>
      <c r="L456" s="31">
        <v>672.85</v>
      </c>
      <c r="M456" s="31">
        <v>11.06465</v>
      </c>
      <c r="N456" s="1"/>
      <c r="O456" s="1"/>
    </row>
    <row r="457" spans="1:15" ht="12.75" customHeight="1">
      <c r="A457" s="33">
        <v>447</v>
      </c>
      <c r="B457" s="53" t="s">
        <v>223</v>
      </c>
      <c r="C457" s="31">
        <v>1013.4</v>
      </c>
      <c r="D457" s="36">
        <v>1016.5333333333333</v>
      </c>
      <c r="E457" s="36">
        <v>992.86666666666656</v>
      </c>
      <c r="F457" s="36">
        <v>972.33333333333326</v>
      </c>
      <c r="G457" s="36">
        <v>948.66666666666652</v>
      </c>
      <c r="H457" s="36">
        <v>1037.0666666666666</v>
      </c>
      <c r="I457" s="36">
        <v>1060.7333333333336</v>
      </c>
      <c r="J457" s="36">
        <v>1081.2666666666667</v>
      </c>
      <c r="K457" s="31">
        <v>1040.2</v>
      </c>
      <c r="L457" s="31">
        <v>996</v>
      </c>
      <c r="M457" s="31">
        <v>118.71773</v>
      </c>
      <c r="N457" s="1"/>
      <c r="O457" s="1"/>
    </row>
    <row r="458" spans="1:15" ht="12.75" customHeight="1">
      <c r="A458" s="33">
        <v>448</v>
      </c>
      <c r="B458" s="53" t="s">
        <v>224</v>
      </c>
      <c r="C458" s="31">
        <v>454.75</v>
      </c>
      <c r="D458" s="36">
        <v>455.81666666666666</v>
      </c>
      <c r="E458" s="36">
        <v>447.43333333333334</v>
      </c>
      <c r="F458" s="36">
        <v>440.11666666666667</v>
      </c>
      <c r="G458" s="36">
        <v>431.73333333333335</v>
      </c>
      <c r="H458" s="36">
        <v>463.13333333333333</v>
      </c>
      <c r="I458" s="36">
        <v>471.51666666666665</v>
      </c>
      <c r="J458" s="36">
        <v>478.83333333333331</v>
      </c>
      <c r="K458" s="31">
        <v>464.2</v>
      </c>
      <c r="L458" s="31">
        <v>448.5</v>
      </c>
      <c r="M458" s="31">
        <v>168.25775999999999</v>
      </c>
      <c r="N458" s="1"/>
      <c r="O458" s="1"/>
    </row>
    <row r="459" spans="1:15" ht="12.75" customHeight="1">
      <c r="A459" s="33">
        <v>449</v>
      </c>
      <c r="B459" s="53" t="s">
        <v>225</v>
      </c>
      <c r="C459" s="31">
        <v>166.5</v>
      </c>
      <c r="D459" s="36">
        <v>167.46666666666667</v>
      </c>
      <c r="E459" s="36">
        <v>164.18333333333334</v>
      </c>
      <c r="F459" s="36">
        <v>161.86666666666667</v>
      </c>
      <c r="G459" s="36">
        <v>158.58333333333334</v>
      </c>
      <c r="H459" s="36">
        <v>169.78333333333333</v>
      </c>
      <c r="I459" s="36">
        <v>173.06666666666669</v>
      </c>
      <c r="J459" s="36">
        <v>175.38333333333333</v>
      </c>
      <c r="K459" s="31">
        <v>170.75</v>
      </c>
      <c r="L459" s="31">
        <v>165.15</v>
      </c>
      <c r="M459" s="31">
        <v>625.73586</v>
      </c>
      <c r="N459" s="1"/>
      <c r="O459" s="1"/>
    </row>
    <row r="460" spans="1:15" ht="12.75" customHeight="1">
      <c r="A460" s="33">
        <v>450</v>
      </c>
      <c r="B460" s="53" t="s">
        <v>295</v>
      </c>
      <c r="C460" s="31">
        <v>80.75</v>
      </c>
      <c r="D460" s="36">
        <v>81.25</v>
      </c>
      <c r="E460" s="36">
        <v>79.7</v>
      </c>
      <c r="F460" s="36">
        <v>78.650000000000006</v>
      </c>
      <c r="G460" s="36">
        <v>77.100000000000009</v>
      </c>
      <c r="H460" s="36">
        <v>82.3</v>
      </c>
      <c r="I460" s="36">
        <v>83.850000000000009</v>
      </c>
      <c r="J460" s="36">
        <v>84.899999999999991</v>
      </c>
      <c r="K460" s="31">
        <v>82.8</v>
      </c>
      <c r="L460" s="31">
        <v>80.2</v>
      </c>
      <c r="M460" s="31">
        <v>19.71022</v>
      </c>
      <c r="N460" s="1"/>
      <c r="O460" s="1"/>
    </row>
    <row r="461" spans="1:15" ht="12.75" customHeight="1">
      <c r="A461" s="33">
        <v>451</v>
      </c>
      <c r="B461" s="53" t="s">
        <v>522</v>
      </c>
      <c r="C461" s="31">
        <v>3173.85</v>
      </c>
      <c r="D461" s="36">
        <v>3183.4500000000003</v>
      </c>
      <c r="E461" s="36">
        <v>3140.4000000000005</v>
      </c>
      <c r="F461" s="36">
        <v>3106.9500000000003</v>
      </c>
      <c r="G461" s="36">
        <v>3063.9000000000005</v>
      </c>
      <c r="H461" s="36">
        <v>3216.9000000000005</v>
      </c>
      <c r="I461" s="36">
        <v>3259.9500000000007</v>
      </c>
      <c r="J461" s="36">
        <v>3293.4000000000005</v>
      </c>
      <c r="K461" s="31">
        <v>3226.5</v>
      </c>
      <c r="L461" s="31">
        <v>3150</v>
      </c>
      <c r="M461" s="31">
        <v>0.35452</v>
      </c>
      <c r="N461" s="1"/>
      <c r="O461" s="1"/>
    </row>
    <row r="462" spans="1:15" ht="12.75" customHeight="1">
      <c r="A462" s="33">
        <v>452</v>
      </c>
      <c r="B462" s="53" t="s">
        <v>227</v>
      </c>
      <c r="C462" s="31">
        <v>1250.45</v>
      </c>
      <c r="D462" s="36">
        <v>1255.1666666666667</v>
      </c>
      <c r="E462" s="36">
        <v>1238.3333333333335</v>
      </c>
      <c r="F462" s="36">
        <v>1226.2166666666667</v>
      </c>
      <c r="G462" s="36">
        <v>1209.3833333333334</v>
      </c>
      <c r="H462" s="36">
        <v>1267.2833333333335</v>
      </c>
      <c r="I462" s="36">
        <v>1284.116666666667</v>
      </c>
      <c r="J462" s="36">
        <v>1296.2333333333336</v>
      </c>
      <c r="K462" s="31">
        <v>1272</v>
      </c>
      <c r="L462" s="31">
        <v>1243.05</v>
      </c>
      <c r="M462" s="31">
        <v>23.224550000000001</v>
      </c>
      <c r="N462" s="1"/>
      <c r="O462" s="1"/>
    </row>
    <row r="463" spans="1:15" ht="12.75" customHeight="1">
      <c r="A463" s="33">
        <v>453</v>
      </c>
      <c r="B463" s="53" t="s">
        <v>523</v>
      </c>
      <c r="C463" s="31">
        <v>1090.5</v>
      </c>
      <c r="D463" s="36">
        <v>1101.05</v>
      </c>
      <c r="E463" s="36">
        <v>1069.4499999999998</v>
      </c>
      <c r="F463" s="36">
        <v>1048.3999999999999</v>
      </c>
      <c r="G463" s="36">
        <v>1016.7999999999997</v>
      </c>
      <c r="H463" s="36">
        <v>1122.0999999999999</v>
      </c>
      <c r="I463" s="36">
        <v>1153.6999999999998</v>
      </c>
      <c r="J463" s="36">
        <v>1174.75</v>
      </c>
      <c r="K463" s="31">
        <v>1132.6500000000001</v>
      </c>
      <c r="L463" s="31">
        <v>1080</v>
      </c>
      <c r="M463" s="31">
        <v>5.2505300000000004</v>
      </c>
      <c r="N463" s="1"/>
      <c r="O463" s="1"/>
    </row>
    <row r="464" spans="1:15" ht="12.75" customHeight="1">
      <c r="A464" s="33">
        <v>454</v>
      </c>
      <c r="B464" s="53" t="s">
        <v>524</v>
      </c>
      <c r="C464" s="31">
        <v>232</v>
      </c>
      <c r="D464" s="36">
        <v>234.41666666666666</v>
      </c>
      <c r="E464" s="36">
        <v>225.13333333333333</v>
      </c>
      <c r="F464" s="36">
        <v>218.26666666666668</v>
      </c>
      <c r="G464" s="36">
        <v>208.98333333333335</v>
      </c>
      <c r="H464" s="36">
        <v>241.2833333333333</v>
      </c>
      <c r="I464" s="36">
        <v>250.56666666666666</v>
      </c>
      <c r="J464" s="36">
        <v>257.43333333333328</v>
      </c>
      <c r="K464" s="31">
        <v>243.7</v>
      </c>
      <c r="L464" s="31">
        <v>227.55</v>
      </c>
      <c r="M464" s="31">
        <v>24.650179999999999</v>
      </c>
      <c r="N464" s="1"/>
      <c r="O464" s="1"/>
    </row>
    <row r="465" spans="1:15" ht="12.75" customHeight="1">
      <c r="A465" s="33">
        <v>455</v>
      </c>
      <c r="B465" s="53" t="s">
        <v>205</v>
      </c>
      <c r="C465" s="31">
        <v>772.3</v>
      </c>
      <c r="D465" s="36">
        <v>777.63333333333333</v>
      </c>
      <c r="E465" s="36">
        <v>765.31666666666661</v>
      </c>
      <c r="F465" s="36">
        <v>758.33333333333326</v>
      </c>
      <c r="G465" s="36">
        <v>746.01666666666654</v>
      </c>
      <c r="H465" s="36">
        <v>784.61666666666667</v>
      </c>
      <c r="I465" s="36">
        <v>796.93333333333351</v>
      </c>
      <c r="J465" s="36">
        <v>803.91666666666674</v>
      </c>
      <c r="K465" s="31">
        <v>789.95</v>
      </c>
      <c r="L465" s="31">
        <v>770.65</v>
      </c>
      <c r="M465" s="31">
        <v>6.2141099999999998</v>
      </c>
      <c r="N465" s="1"/>
      <c r="O465" s="1"/>
    </row>
    <row r="466" spans="1:15" ht="12.75" customHeight="1">
      <c r="A466" s="33">
        <v>456</v>
      </c>
      <c r="B466" s="53" t="s">
        <v>525</v>
      </c>
      <c r="C466" s="31">
        <v>4766.8999999999996</v>
      </c>
      <c r="D466" s="36">
        <v>4737.05</v>
      </c>
      <c r="E466" s="36">
        <v>4675.1000000000004</v>
      </c>
      <c r="F466" s="36">
        <v>4583.3</v>
      </c>
      <c r="G466" s="36">
        <v>4521.3500000000004</v>
      </c>
      <c r="H466" s="36">
        <v>4828.8500000000004</v>
      </c>
      <c r="I466" s="36">
        <v>4890.7999999999993</v>
      </c>
      <c r="J466" s="36">
        <v>4982.6000000000004</v>
      </c>
      <c r="K466" s="31">
        <v>4799</v>
      </c>
      <c r="L466" s="31">
        <v>4645.25</v>
      </c>
      <c r="M466" s="31">
        <v>1.7871699999999999</v>
      </c>
      <c r="N466" s="1"/>
      <c r="O466" s="1"/>
    </row>
    <row r="467" spans="1:15" ht="12.75" customHeight="1">
      <c r="A467" s="33">
        <v>457</v>
      </c>
      <c r="B467" s="53" t="s">
        <v>526</v>
      </c>
      <c r="C467" s="31">
        <v>3389.9</v>
      </c>
      <c r="D467" s="36">
        <v>3366.65</v>
      </c>
      <c r="E467" s="36">
        <v>3323.3</v>
      </c>
      <c r="F467" s="36">
        <v>3256.7000000000003</v>
      </c>
      <c r="G467" s="36">
        <v>3213.3500000000004</v>
      </c>
      <c r="H467" s="36">
        <v>3433.25</v>
      </c>
      <c r="I467" s="36">
        <v>3476.5999999999995</v>
      </c>
      <c r="J467" s="36">
        <v>3543.2</v>
      </c>
      <c r="K467" s="31">
        <v>3410</v>
      </c>
      <c r="L467" s="31">
        <v>3300.05</v>
      </c>
      <c r="M467" s="31">
        <v>1.69137</v>
      </c>
      <c r="N467" s="1"/>
      <c r="O467" s="1"/>
    </row>
    <row r="468" spans="1:15" ht="12.75" customHeight="1">
      <c r="A468" s="33">
        <v>458</v>
      </c>
      <c r="B468" s="53" t="s">
        <v>228</v>
      </c>
      <c r="C468" s="31">
        <v>3533.9</v>
      </c>
      <c r="D468" s="36">
        <v>3541.6333333333332</v>
      </c>
      <c r="E468" s="36">
        <v>3484.2666666666664</v>
      </c>
      <c r="F468" s="36">
        <v>3434.6333333333332</v>
      </c>
      <c r="G468" s="36">
        <v>3377.2666666666664</v>
      </c>
      <c r="H468" s="36">
        <v>3591.2666666666664</v>
      </c>
      <c r="I468" s="36">
        <v>3648.6333333333332</v>
      </c>
      <c r="J468" s="36">
        <v>3698.2666666666664</v>
      </c>
      <c r="K468" s="31">
        <v>3599</v>
      </c>
      <c r="L468" s="31">
        <v>3492</v>
      </c>
      <c r="M468" s="31">
        <v>16.815919999999998</v>
      </c>
      <c r="N468" s="1"/>
      <c r="O468" s="1"/>
    </row>
    <row r="469" spans="1:15" ht="12.75" customHeight="1">
      <c r="A469" s="33">
        <v>459</v>
      </c>
      <c r="B469" s="53" t="s">
        <v>229</v>
      </c>
      <c r="C469" s="31">
        <v>2734.7</v>
      </c>
      <c r="D469" s="36">
        <v>2729.95</v>
      </c>
      <c r="E469" s="36">
        <v>2677.0499999999997</v>
      </c>
      <c r="F469" s="36">
        <v>2619.4</v>
      </c>
      <c r="G469" s="36">
        <v>2566.5</v>
      </c>
      <c r="H469" s="36">
        <v>2787.5999999999995</v>
      </c>
      <c r="I469" s="36">
        <v>2840.4999999999991</v>
      </c>
      <c r="J469" s="36">
        <v>2898.1499999999992</v>
      </c>
      <c r="K469" s="31">
        <v>2782.85</v>
      </c>
      <c r="L469" s="31">
        <v>2672.3</v>
      </c>
      <c r="M469" s="31">
        <v>9.3989700000000003</v>
      </c>
      <c r="N469" s="1"/>
      <c r="O469" s="1"/>
    </row>
    <row r="470" spans="1:15" ht="12.75" customHeight="1">
      <c r="A470" s="33">
        <v>460</v>
      </c>
      <c r="B470" s="53" t="s">
        <v>296</v>
      </c>
      <c r="C470" s="31">
        <v>1484.25</v>
      </c>
      <c r="D470" s="36">
        <v>1494.5333333333335</v>
      </c>
      <c r="E470" s="36">
        <v>1466.0666666666671</v>
      </c>
      <c r="F470" s="36">
        <v>1447.8833333333334</v>
      </c>
      <c r="G470" s="36">
        <v>1419.416666666667</v>
      </c>
      <c r="H470" s="36">
        <v>1512.7166666666672</v>
      </c>
      <c r="I470" s="36">
        <v>1541.1833333333338</v>
      </c>
      <c r="J470" s="36">
        <v>1559.3666666666672</v>
      </c>
      <c r="K470" s="31">
        <v>1523</v>
      </c>
      <c r="L470" s="31">
        <v>1476.35</v>
      </c>
      <c r="M470" s="31">
        <v>4.6220999999999997</v>
      </c>
      <c r="N470" s="1"/>
      <c r="O470" s="1"/>
    </row>
    <row r="471" spans="1:15" ht="12.75" customHeight="1">
      <c r="A471" s="33">
        <v>461</v>
      </c>
      <c r="B471" s="53" t="s">
        <v>230</v>
      </c>
      <c r="C471" s="31">
        <v>4523.6499999999996</v>
      </c>
      <c r="D471" s="36">
        <v>4562.0666666666666</v>
      </c>
      <c r="E471" s="36">
        <v>4443.583333333333</v>
      </c>
      <c r="F471" s="36">
        <v>4363.5166666666664</v>
      </c>
      <c r="G471" s="36">
        <v>4245.0333333333328</v>
      </c>
      <c r="H471" s="36">
        <v>4642.1333333333332</v>
      </c>
      <c r="I471" s="36">
        <v>4760.6166666666668</v>
      </c>
      <c r="J471" s="36">
        <v>4840.6833333333334</v>
      </c>
      <c r="K471" s="31">
        <v>4680.55</v>
      </c>
      <c r="L471" s="31">
        <v>4482</v>
      </c>
      <c r="M471" s="31">
        <v>13.13008</v>
      </c>
      <c r="N471" s="1"/>
      <c r="O471" s="1"/>
    </row>
    <row r="472" spans="1:15" ht="12.75" customHeight="1">
      <c r="A472" s="33">
        <v>462</v>
      </c>
      <c r="B472" s="53" t="s">
        <v>297</v>
      </c>
      <c r="C472" s="31">
        <v>39.5</v>
      </c>
      <c r="D472" s="36">
        <v>39.550000000000004</v>
      </c>
      <c r="E472" s="36">
        <v>39.050000000000011</v>
      </c>
      <c r="F472" s="36">
        <v>38.600000000000009</v>
      </c>
      <c r="G472" s="36">
        <v>38.100000000000016</v>
      </c>
      <c r="H472" s="36">
        <v>40.000000000000007</v>
      </c>
      <c r="I472" s="36">
        <v>40.499999999999993</v>
      </c>
      <c r="J472" s="36">
        <v>40.950000000000003</v>
      </c>
      <c r="K472" s="31">
        <v>40.049999999999997</v>
      </c>
      <c r="L472" s="31">
        <v>39.1</v>
      </c>
      <c r="M472" s="31">
        <v>81.443070000000006</v>
      </c>
      <c r="N472" s="1"/>
      <c r="O472" s="1"/>
    </row>
    <row r="473" spans="1:15" ht="12.75" customHeight="1">
      <c r="A473" s="33">
        <v>463</v>
      </c>
      <c r="B473" s="53" t="s">
        <v>528</v>
      </c>
      <c r="C473" s="31">
        <v>355.95</v>
      </c>
      <c r="D473" s="36">
        <v>359.05</v>
      </c>
      <c r="E473" s="36">
        <v>350.85</v>
      </c>
      <c r="F473" s="36">
        <v>345.75</v>
      </c>
      <c r="G473" s="36">
        <v>337.55</v>
      </c>
      <c r="H473" s="36">
        <v>364.15000000000003</v>
      </c>
      <c r="I473" s="36">
        <v>372.34999999999997</v>
      </c>
      <c r="J473" s="36">
        <v>377.45000000000005</v>
      </c>
      <c r="K473" s="31">
        <v>367.25</v>
      </c>
      <c r="L473" s="31">
        <v>353.95</v>
      </c>
      <c r="M473" s="31">
        <v>4.3212200000000003</v>
      </c>
      <c r="N473" s="1"/>
      <c r="O473" s="1"/>
    </row>
    <row r="474" spans="1:15" ht="12.75" customHeight="1">
      <c r="A474" s="33">
        <v>464</v>
      </c>
      <c r="B474" s="53" t="s">
        <v>529</v>
      </c>
      <c r="C474" s="31">
        <v>576.15</v>
      </c>
      <c r="D474" s="36">
        <v>577.66666666666663</v>
      </c>
      <c r="E474" s="36">
        <v>558.63333333333321</v>
      </c>
      <c r="F474" s="36">
        <v>541.11666666666656</v>
      </c>
      <c r="G474" s="36">
        <v>522.08333333333314</v>
      </c>
      <c r="H474" s="36">
        <v>595.18333333333328</v>
      </c>
      <c r="I474" s="36">
        <v>614.21666666666681</v>
      </c>
      <c r="J474" s="36">
        <v>631.73333333333335</v>
      </c>
      <c r="K474" s="31">
        <v>596.70000000000005</v>
      </c>
      <c r="L474" s="31">
        <v>560.15</v>
      </c>
      <c r="M474" s="31">
        <v>25.666869999999999</v>
      </c>
      <c r="N474" s="1"/>
      <c r="O474" s="1"/>
    </row>
    <row r="475" spans="1:15" ht="12.75" customHeight="1">
      <c r="A475" s="33">
        <v>465</v>
      </c>
      <c r="B475" s="53" t="s">
        <v>298</v>
      </c>
      <c r="C475" s="31">
        <v>3819.45</v>
      </c>
      <c r="D475" s="36">
        <v>3799.4166666666665</v>
      </c>
      <c r="E475" s="36">
        <v>3773.0333333333328</v>
      </c>
      <c r="F475" s="36">
        <v>3726.6166666666663</v>
      </c>
      <c r="G475" s="36">
        <v>3700.2333333333327</v>
      </c>
      <c r="H475" s="36">
        <v>3845.833333333333</v>
      </c>
      <c r="I475" s="36">
        <v>3872.2166666666672</v>
      </c>
      <c r="J475" s="36">
        <v>3918.6333333333332</v>
      </c>
      <c r="K475" s="31">
        <v>3825.8</v>
      </c>
      <c r="L475" s="31">
        <v>3753</v>
      </c>
      <c r="M475" s="31">
        <v>1.78775</v>
      </c>
      <c r="N475" s="1"/>
      <c r="O475" s="1"/>
    </row>
    <row r="476" spans="1:15" ht="12.75" customHeight="1">
      <c r="A476" s="33">
        <v>466</v>
      </c>
      <c r="B476" s="53" t="s">
        <v>530</v>
      </c>
      <c r="C476" s="31">
        <v>55.45</v>
      </c>
      <c r="D476" s="36">
        <v>55.800000000000004</v>
      </c>
      <c r="E476" s="36">
        <v>54.800000000000011</v>
      </c>
      <c r="F476" s="36">
        <v>54.150000000000006</v>
      </c>
      <c r="G476" s="36">
        <v>53.150000000000013</v>
      </c>
      <c r="H476" s="36">
        <v>56.45000000000001</v>
      </c>
      <c r="I476" s="36">
        <v>57.449999999999996</v>
      </c>
      <c r="J476" s="36">
        <v>58.100000000000009</v>
      </c>
      <c r="K476" s="31">
        <v>56.8</v>
      </c>
      <c r="L476" s="31">
        <v>55.15</v>
      </c>
      <c r="M476" s="31">
        <v>81.977450000000005</v>
      </c>
      <c r="N476" s="1"/>
      <c r="O476" s="1"/>
    </row>
    <row r="477" spans="1:15" ht="12.75" customHeight="1">
      <c r="A477" s="33">
        <v>467</v>
      </c>
      <c r="B477" s="53" t="s">
        <v>531</v>
      </c>
      <c r="C477" s="31">
        <v>735.1</v>
      </c>
      <c r="D477" s="36">
        <v>731.23333333333323</v>
      </c>
      <c r="E477" s="36">
        <v>724.46666666666647</v>
      </c>
      <c r="F477" s="36">
        <v>713.83333333333326</v>
      </c>
      <c r="G477" s="36">
        <v>707.06666666666649</v>
      </c>
      <c r="H477" s="36">
        <v>741.86666666666645</v>
      </c>
      <c r="I477" s="36">
        <v>748.6333333333331</v>
      </c>
      <c r="J477" s="36">
        <v>759.26666666666642</v>
      </c>
      <c r="K477" s="31">
        <v>738</v>
      </c>
      <c r="L477" s="31">
        <v>720.6</v>
      </c>
      <c r="M477" s="31">
        <v>3.25847</v>
      </c>
      <c r="N477" s="1"/>
      <c r="O477" s="1"/>
    </row>
    <row r="478" spans="1:15" ht="12.75" customHeight="1">
      <c r="A478" s="33">
        <v>468</v>
      </c>
      <c r="B478" s="53" t="s">
        <v>234</v>
      </c>
      <c r="C478" s="31">
        <v>493.6</v>
      </c>
      <c r="D478" s="36">
        <v>495.86666666666662</v>
      </c>
      <c r="E478" s="36">
        <v>487.78333333333325</v>
      </c>
      <c r="F478" s="36">
        <v>481.96666666666664</v>
      </c>
      <c r="G478" s="36">
        <v>473.88333333333327</v>
      </c>
      <c r="H478" s="36">
        <v>501.68333333333322</v>
      </c>
      <c r="I478" s="36">
        <v>509.76666666666659</v>
      </c>
      <c r="J478" s="36">
        <v>515.58333333333326</v>
      </c>
      <c r="K478" s="31">
        <v>503.95</v>
      </c>
      <c r="L478" s="31">
        <v>490.05</v>
      </c>
      <c r="M478" s="31">
        <v>21.968920000000001</v>
      </c>
      <c r="N478" s="1"/>
      <c r="O478" s="1"/>
    </row>
    <row r="479" spans="1:15" ht="12.75" customHeight="1">
      <c r="A479" s="33">
        <v>469</v>
      </c>
      <c r="B479" s="53" t="s">
        <v>532</v>
      </c>
      <c r="C479" s="31">
        <v>945.45</v>
      </c>
      <c r="D479" s="36">
        <v>946.11666666666667</v>
      </c>
      <c r="E479" s="36">
        <v>935.33333333333337</v>
      </c>
      <c r="F479" s="36">
        <v>925.2166666666667</v>
      </c>
      <c r="G479" s="36">
        <v>914.43333333333339</v>
      </c>
      <c r="H479" s="36">
        <v>956.23333333333335</v>
      </c>
      <c r="I479" s="36">
        <v>967.01666666666665</v>
      </c>
      <c r="J479" s="36">
        <v>977.13333333333333</v>
      </c>
      <c r="K479" s="31">
        <v>956.9</v>
      </c>
      <c r="L479" s="31">
        <v>936</v>
      </c>
      <c r="M479" s="31">
        <v>1.1382399999999999</v>
      </c>
      <c r="N479" s="1"/>
      <c r="O479" s="1"/>
    </row>
    <row r="480" spans="1:15" ht="12.75" customHeight="1">
      <c r="A480" s="33">
        <v>470</v>
      </c>
      <c r="B480" s="53" t="s">
        <v>878</v>
      </c>
      <c r="C480" s="31">
        <v>54.5</v>
      </c>
      <c r="D480" s="36">
        <v>54.9</v>
      </c>
      <c r="E480" s="36">
        <v>53.65</v>
      </c>
      <c r="F480" s="36">
        <v>52.8</v>
      </c>
      <c r="G480" s="36">
        <v>51.55</v>
      </c>
      <c r="H480" s="36">
        <v>55.75</v>
      </c>
      <c r="I480" s="36">
        <v>57</v>
      </c>
      <c r="J480" s="36">
        <v>57.85</v>
      </c>
      <c r="K480" s="31">
        <v>56.15</v>
      </c>
      <c r="L480" s="31">
        <v>54.05</v>
      </c>
      <c r="M480" s="31">
        <v>104.58801</v>
      </c>
      <c r="N480" s="1"/>
      <c r="O480" s="1"/>
    </row>
    <row r="481" spans="1:15" ht="12.75" customHeight="1">
      <c r="A481" s="33">
        <v>471</v>
      </c>
      <c r="B481" s="31" t="s">
        <v>233</v>
      </c>
      <c r="C481" s="36">
        <v>9816.2999999999993</v>
      </c>
      <c r="D481" s="36">
        <v>9875.2166666666672</v>
      </c>
      <c r="E481" s="36">
        <v>9720.4333333333343</v>
      </c>
      <c r="F481" s="36">
        <v>9624.5666666666675</v>
      </c>
      <c r="G481" s="36">
        <v>9469.7833333333347</v>
      </c>
      <c r="H481" s="36">
        <v>9971.0833333333339</v>
      </c>
      <c r="I481" s="36">
        <v>10125.866666666667</v>
      </c>
      <c r="J481" s="31">
        <v>10221.733333333334</v>
      </c>
      <c r="K481" s="31">
        <v>10030</v>
      </c>
      <c r="L481" s="31">
        <v>9779.35</v>
      </c>
      <c r="M481" s="53">
        <v>5.1734799999999996</v>
      </c>
      <c r="N481" s="1"/>
      <c r="O481" s="1"/>
    </row>
    <row r="482" spans="1:15" ht="12.75" customHeight="1">
      <c r="A482" s="33">
        <v>472</v>
      </c>
      <c r="B482" s="31" t="s">
        <v>299</v>
      </c>
      <c r="C482" s="36">
        <v>152.5</v>
      </c>
      <c r="D482" s="36">
        <v>152.65</v>
      </c>
      <c r="E482" s="36">
        <v>149.30000000000001</v>
      </c>
      <c r="F482" s="36">
        <v>146.1</v>
      </c>
      <c r="G482" s="36">
        <v>142.75</v>
      </c>
      <c r="H482" s="36">
        <v>155.85000000000002</v>
      </c>
      <c r="I482" s="36">
        <v>159.19999999999999</v>
      </c>
      <c r="J482" s="31">
        <v>162.40000000000003</v>
      </c>
      <c r="K482" s="31">
        <v>156</v>
      </c>
      <c r="L482" s="31">
        <v>149.44999999999999</v>
      </c>
      <c r="M482" s="53">
        <v>133.10525999999999</v>
      </c>
      <c r="N482" s="1"/>
      <c r="O482" s="1"/>
    </row>
    <row r="483" spans="1:15" ht="12.75" customHeight="1">
      <c r="A483" s="33">
        <v>473</v>
      </c>
      <c r="B483" s="31" t="s">
        <v>232</v>
      </c>
      <c r="C483" s="31">
        <v>2039.1</v>
      </c>
      <c r="D483" s="36">
        <v>2033.9833333333333</v>
      </c>
      <c r="E483" s="36">
        <v>1997.4166666666665</v>
      </c>
      <c r="F483" s="36">
        <v>1955.7333333333331</v>
      </c>
      <c r="G483" s="36">
        <v>1919.1666666666663</v>
      </c>
      <c r="H483" s="36">
        <v>2075.666666666667</v>
      </c>
      <c r="I483" s="36">
        <v>2112.2333333333336</v>
      </c>
      <c r="J483" s="36">
        <v>2153.916666666667</v>
      </c>
      <c r="K483" s="31">
        <v>2070.5500000000002</v>
      </c>
      <c r="L483" s="31">
        <v>1992.3</v>
      </c>
      <c r="M483" s="31">
        <v>4.2864800000000001</v>
      </c>
      <c r="N483" s="1"/>
      <c r="O483" s="1"/>
    </row>
    <row r="484" spans="1:15" ht="12.75" customHeight="1">
      <c r="A484" s="33">
        <v>474</v>
      </c>
      <c r="B484" s="31" t="s">
        <v>173</v>
      </c>
      <c r="C484" s="36">
        <v>1208.3</v>
      </c>
      <c r="D484" s="36">
        <v>1200.6333333333332</v>
      </c>
      <c r="E484" s="36">
        <v>1188.6666666666665</v>
      </c>
      <c r="F484" s="36">
        <v>1169.0333333333333</v>
      </c>
      <c r="G484" s="36">
        <v>1157.0666666666666</v>
      </c>
      <c r="H484" s="36">
        <v>1220.2666666666664</v>
      </c>
      <c r="I484" s="36">
        <v>1232.2333333333331</v>
      </c>
      <c r="J484" s="31">
        <v>1251.8666666666663</v>
      </c>
      <c r="K484" s="31">
        <v>1212.5999999999999</v>
      </c>
      <c r="L484" s="31">
        <v>1181</v>
      </c>
      <c r="M484" s="53">
        <v>9.0513600000000007</v>
      </c>
      <c r="N484" s="1"/>
      <c r="O484" s="1"/>
    </row>
    <row r="485" spans="1:15" ht="12.75" customHeight="1">
      <c r="A485" s="33">
        <v>475</v>
      </c>
      <c r="B485" s="31" t="s">
        <v>879</v>
      </c>
      <c r="C485" s="31">
        <v>371.25</v>
      </c>
      <c r="D485" s="36">
        <v>370.41666666666669</v>
      </c>
      <c r="E485" s="36">
        <v>365.93333333333339</v>
      </c>
      <c r="F485" s="36">
        <v>360.61666666666673</v>
      </c>
      <c r="G485" s="36">
        <v>356.13333333333344</v>
      </c>
      <c r="H485" s="36">
        <v>375.73333333333335</v>
      </c>
      <c r="I485" s="36">
        <v>380.21666666666658</v>
      </c>
      <c r="J485" s="36">
        <v>385.5333333333333</v>
      </c>
      <c r="K485" s="31">
        <v>374.9</v>
      </c>
      <c r="L485" s="31">
        <v>365.1</v>
      </c>
      <c r="M485" s="31">
        <v>8.9856800000000003</v>
      </c>
      <c r="N485" s="1"/>
      <c r="O485" s="1"/>
    </row>
    <row r="486" spans="1:15" ht="12.75" customHeight="1">
      <c r="A486" s="33">
        <v>476</v>
      </c>
      <c r="B486" s="31" t="s">
        <v>533</v>
      </c>
      <c r="C486" s="36">
        <v>347.1</v>
      </c>
      <c r="D486" s="36">
        <v>347.0333333333333</v>
      </c>
      <c r="E486" s="36">
        <v>343.06666666666661</v>
      </c>
      <c r="F486" s="36">
        <v>339.0333333333333</v>
      </c>
      <c r="G486" s="36">
        <v>335.06666666666661</v>
      </c>
      <c r="H486" s="36">
        <v>351.06666666666661</v>
      </c>
      <c r="I486" s="36">
        <v>355.0333333333333</v>
      </c>
      <c r="J486" s="36">
        <v>359.06666666666661</v>
      </c>
      <c r="K486" s="31">
        <v>351</v>
      </c>
      <c r="L486" s="31">
        <v>343</v>
      </c>
      <c r="M486" s="31">
        <v>2.3936299999999999</v>
      </c>
      <c r="N486" s="1"/>
      <c r="O486" s="1"/>
    </row>
    <row r="487" spans="1:15" ht="12.75" customHeight="1">
      <c r="A487" s="33">
        <v>477</v>
      </c>
      <c r="B487" s="31" t="s">
        <v>534</v>
      </c>
      <c r="C487" s="31">
        <v>2188.25</v>
      </c>
      <c r="D487" s="36">
        <v>2188.9666666666667</v>
      </c>
      <c r="E487" s="36">
        <v>2157.9333333333334</v>
      </c>
      <c r="F487" s="36">
        <v>2127.6166666666668</v>
      </c>
      <c r="G487" s="36">
        <v>2096.5833333333335</v>
      </c>
      <c r="H487" s="36">
        <v>2219.2833333333333</v>
      </c>
      <c r="I487" s="36">
        <v>2250.3166666666671</v>
      </c>
      <c r="J487" s="36">
        <v>2280.6333333333332</v>
      </c>
      <c r="K487" s="31">
        <v>2220</v>
      </c>
      <c r="L487" s="31">
        <v>2158.65</v>
      </c>
      <c r="M487" s="31">
        <v>0.23072999999999999</v>
      </c>
      <c r="N487" s="1"/>
      <c r="O487" s="1"/>
    </row>
    <row r="488" spans="1:15" ht="12.75" customHeight="1">
      <c r="A488" s="33">
        <v>478</v>
      </c>
      <c r="B488" s="31" t="s">
        <v>535</v>
      </c>
      <c r="C488" s="36">
        <v>559.29999999999995</v>
      </c>
      <c r="D488" s="36">
        <v>556.06666666666672</v>
      </c>
      <c r="E488" s="36">
        <v>550.53333333333342</v>
      </c>
      <c r="F488" s="36">
        <v>541.76666666666665</v>
      </c>
      <c r="G488" s="36">
        <v>536.23333333333335</v>
      </c>
      <c r="H488" s="36">
        <v>564.83333333333348</v>
      </c>
      <c r="I488" s="36">
        <v>570.36666666666679</v>
      </c>
      <c r="J488" s="36">
        <v>579.13333333333355</v>
      </c>
      <c r="K488" s="31">
        <v>561.6</v>
      </c>
      <c r="L488" s="31">
        <v>547.29999999999995</v>
      </c>
      <c r="M488" s="31">
        <v>7.3447100000000001</v>
      </c>
      <c r="N488" s="1"/>
      <c r="O488" s="1"/>
    </row>
    <row r="489" spans="1:15" ht="12.75" customHeight="1">
      <c r="A489" s="33">
        <v>479</v>
      </c>
      <c r="B489" s="53" t="s">
        <v>536</v>
      </c>
      <c r="C489" s="31">
        <v>402.5</v>
      </c>
      <c r="D489" s="36">
        <v>406.56666666666666</v>
      </c>
      <c r="E489" s="36">
        <v>395.93333333333334</v>
      </c>
      <c r="F489" s="36">
        <v>389.36666666666667</v>
      </c>
      <c r="G489" s="36">
        <v>378.73333333333335</v>
      </c>
      <c r="H489" s="36">
        <v>413.13333333333333</v>
      </c>
      <c r="I489" s="36">
        <v>423.76666666666665</v>
      </c>
      <c r="J489" s="36">
        <v>430.33333333333331</v>
      </c>
      <c r="K489" s="31">
        <v>417.2</v>
      </c>
      <c r="L489" s="31">
        <v>400</v>
      </c>
      <c r="M489" s="31">
        <v>3.18893</v>
      </c>
      <c r="N489" s="1"/>
      <c r="O489" s="1"/>
    </row>
    <row r="490" spans="1:15" ht="12.75" customHeight="1">
      <c r="A490" s="33">
        <v>480</v>
      </c>
      <c r="B490" s="53" t="s">
        <v>537</v>
      </c>
      <c r="C490" s="36">
        <v>438.8</v>
      </c>
      <c r="D490" s="36">
        <v>440.34999999999997</v>
      </c>
      <c r="E490" s="36">
        <v>436.44999999999993</v>
      </c>
      <c r="F490" s="36">
        <v>434.09999999999997</v>
      </c>
      <c r="G490" s="36">
        <v>430.19999999999993</v>
      </c>
      <c r="H490" s="36">
        <v>442.69999999999993</v>
      </c>
      <c r="I490" s="36">
        <v>446.59999999999991</v>
      </c>
      <c r="J490" s="36">
        <v>448.94999999999993</v>
      </c>
      <c r="K490" s="31">
        <v>444.25</v>
      </c>
      <c r="L490" s="31">
        <v>438</v>
      </c>
      <c r="M490" s="31">
        <v>1.3782000000000001</v>
      </c>
      <c r="N490" s="1"/>
      <c r="O490" s="1"/>
    </row>
    <row r="491" spans="1:15" ht="12.75" customHeight="1">
      <c r="A491" s="33">
        <v>481</v>
      </c>
      <c r="B491" s="53" t="s">
        <v>538</v>
      </c>
      <c r="C491" s="31">
        <v>527.65</v>
      </c>
      <c r="D491" s="36">
        <v>525.69999999999993</v>
      </c>
      <c r="E491" s="36">
        <v>511.19999999999982</v>
      </c>
      <c r="F491" s="36">
        <v>494.74999999999989</v>
      </c>
      <c r="G491" s="36">
        <v>480.24999999999977</v>
      </c>
      <c r="H491" s="36">
        <v>542.14999999999986</v>
      </c>
      <c r="I491" s="36">
        <v>556.65000000000009</v>
      </c>
      <c r="J491" s="36">
        <v>573.09999999999991</v>
      </c>
      <c r="K491" s="31">
        <v>540.20000000000005</v>
      </c>
      <c r="L491" s="31">
        <v>509.25</v>
      </c>
      <c r="M491" s="31">
        <v>3.39811</v>
      </c>
      <c r="N491" s="1"/>
      <c r="O491" s="1"/>
    </row>
    <row r="492" spans="1:15" ht="12.75" customHeight="1">
      <c r="A492" s="33">
        <v>482</v>
      </c>
      <c r="B492" s="53" t="s">
        <v>300</v>
      </c>
      <c r="C492" s="36">
        <v>1506.7</v>
      </c>
      <c r="D492" s="36">
        <v>1512.3833333333332</v>
      </c>
      <c r="E492" s="36">
        <v>1497.3166666666664</v>
      </c>
      <c r="F492" s="36">
        <v>1487.9333333333332</v>
      </c>
      <c r="G492" s="36">
        <v>1472.8666666666663</v>
      </c>
      <c r="H492" s="36">
        <v>1521.7666666666664</v>
      </c>
      <c r="I492" s="36">
        <v>1536.833333333333</v>
      </c>
      <c r="J492" s="36">
        <v>1546.2166666666665</v>
      </c>
      <c r="K492" s="31">
        <v>1527.45</v>
      </c>
      <c r="L492" s="31">
        <v>1503</v>
      </c>
      <c r="M492" s="31">
        <v>17.66168</v>
      </c>
      <c r="N492" s="1"/>
      <c r="O492" s="1"/>
    </row>
    <row r="493" spans="1:15" ht="12.75" customHeight="1">
      <c r="A493" s="33">
        <v>483</v>
      </c>
      <c r="B493" s="53" t="s">
        <v>539</v>
      </c>
      <c r="C493" s="36">
        <v>932.6</v>
      </c>
      <c r="D493" s="36">
        <v>937.2833333333333</v>
      </c>
      <c r="E493" s="36">
        <v>918.31666666666661</v>
      </c>
      <c r="F493" s="36">
        <v>904.0333333333333</v>
      </c>
      <c r="G493" s="36">
        <v>885.06666666666661</v>
      </c>
      <c r="H493" s="36">
        <v>951.56666666666661</v>
      </c>
      <c r="I493" s="36">
        <v>970.5333333333333</v>
      </c>
      <c r="J493" s="36">
        <v>984.81666666666661</v>
      </c>
      <c r="K493" s="31">
        <v>956.25</v>
      </c>
      <c r="L493" s="31">
        <v>923</v>
      </c>
      <c r="M493" s="31">
        <v>2.1778200000000001</v>
      </c>
      <c r="N493" s="1"/>
      <c r="O493" s="1"/>
    </row>
    <row r="494" spans="1:15" ht="12.75" customHeight="1">
      <c r="A494" s="33">
        <v>484</v>
      </c>
      <c r="B494" s="53" t="s">
        <v>235</v>
      </c>
      <c r="C494" s="36">
        <v>415.65</v>
      </c>
      <c r="D494" s="36">
        <v>413.34999999999997</v>
      </c>
      <c r="E494" s="36">
        <v>406.69999999999993</v>
      </c>
      <c r="F494" s="36">
        <v>397.74999999999994</v>
      </c>
      <c r="G494" s="36">
        <v>391.09999999999991</v>
      </c>
      <c r="H494" s="36">
        <v>422.29999999999995</v>
      </c>
      <c r="I494" s="36">
        <v>428.94999999999993</v>
      </c>
      <c r="J494" s="36">
        <v>437.9</v>
      </c>
      <c r="K494" s="31">
        <v>420</v>
      </c>
      <c r="L494" s="31">
        <v>404.4</v>
      </c>
      <c r="M494" s="31">
        <v>143.24148</v>
      </c>
      <c r="N494" s="1"/>
      <c r="O494" s="1"/>
    </row>
    <row r="495" spans="1:15" ht="12.75" customHeight="1">
      <c r="A495" s="33">
        <v>485</v>
      </c>
      <c r="B495" s="53" t="s">
        <v>540</v>
      </c>
      <c r="C495" s="36">
        <v>681.4</v>
      </c>
      <c r="D495" s="36">
        <v>677.3</v>
      </c>
      <c r="E495" s="36">
        <v>670.3</v>
      </c>
      <c r="F495" s="36">
        <v>659.2</v>
      </c>
      <c r="G495" s="36">
        <v>652.20000000000005</v>
      </c>
      <c r="H495" s="36">
        <v>688.39999999999986</v>
      </c>
      <c r="I495" s="36">
        <v>695.39999999999986</v>
      </c>
      <c r="J495" s="36">
        <v>706.49999999999977</v>
      </c>
      <c r="K495" s="31">
        <v>684.3</v>
      </c>
      <c r="L495" s="31">
        <v>666.2</v>
      </c>
      <c r="M495" s="31">
        <v>0.73119999999999996</v>
      </c>
      <c r="N495" s="1"/>
      <c r="O495" s="1"/>
    </row>
    <row r="496" spans="1:15" ht="12.75" customHeight="1">
      <c r="A496" s="33">
        <v>486</v>
      </c>
      <c r="B496" s="53" t="s">
        <v>541</v>
      </c>
      <c r="C496" s="36">
        <v>1628.95</v>
      </c>
      <c r="D496" s="36">
        <v>1628.5833333333333</v>
      </c>
      <c r="E496" s="36">
        <v>1617.2666666666664</v>
      </c>
      <c r="F496" s="36">
        <v>1605.5833333333333</v>
      </c>
      <c r="G496" s="36">
        <v>1594.2666666666664</v>
      </c>
      <c r="H496" s="36">
        <v>1640.2666666666664</v>
      </c>
      <c r="I496" s="36">
        <v>1651.5833333333335</v>
      </c>
      <c r="J496" s="36">
        <v>1663.2666666666664</v>
      </c>
      <c r="K496" s="31">
        <v>1639.9</v>
      </c>
      <c r="L496" s="31">
        <v>1616.9</v>
      </c>
      <c r="M496" s="31">
        <v>0.30719000000000002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13.2</v>
      </c>
      <c r="D497" s="36">
        <v>13.233333333333334</v>
      </c>
      <c r="E497" s="36">
        <v>12.966666666666669</v>
      </c>
      <c r="F497" s="36">
        <v>12.733333333333334</v>
      </c>
      <c r="G497" s="36">
        <v>12.466666666666669</v>
      </c>
      <c r="H497" s="36">
        <v>13.466666666666669</v>
      </c>
      <c r="I497" s="36">
        <v>13.733333333333334</v>
      </c>
      <c r="J497" s="36">
        <v>13.966666666666669</v>
      </c>
      <c r="K497" s="31">
        <v>13.5</v>
      </c>
      <c r="L497" s="31">
        <v>13</v>
      </c>
      <c r="M497" s="31">
        <v>8441.8417599999993</v>
      </c>
      <c r="N497" s="1"/>
      <c r="O497" s="1"/>
    </row>
    <row r="498" spans="1:15" ht="12.75" customHeight="1">
      <c r="A498" s="33">
        <v>488</v>
      </c>
      <c r="B498" s="53" t="s">
        <v>236</v>
      </c>
      <c r="C498" s="36">
        <v>1491.5</v>
      </c>
      <c r="D498" s="36">
        <v>1490.8333333333333</v>
      </c>
      <c r="E498" s="36">
        <v>1480.6666666666665</v>
      </c>
      <c r="F498" s="36">
        <v>1469.8333333333333</v>
      </c>
      <c r="G498" s="36">
        <v>1459.6666666666665</v>
      </c>
      <c r="H498" s="36">
        <v>1501.6666666666665</v>
      </c>
      <c r="I498" s="36">
        <v>1511.833333333333</v>
      </c>
      <c r="J498" s="36">
        <v>1522.6666666666665</v>
      </c>
      <c r="K498" s="31">
        <v>1501</v>
      </c>
      <c r="L498" s="31">
        <v>1480</v>
      </c>
      <c r="M498" s="31">
        <v>16.887789999999999</v>
      </c>
      <c r="N498" s="1"/>
      <c r="O498" s="1"/>
    </row>
    <row r="499" spans="1:15" ht="12.75" customHeight="1">
      <c r="A499" s="33">
        <v>489</v>
      </c>
      <c r="B499" s="53" t="s">
        <v>542</v>
      </c>
      <c r="C499" s="53">
        <v>600.70000000000005</v>
      </c>
      <c r="D499" s="36">
        <v>598.5</v>
      </c>
      <c r="E499" s="36">
        <v>582.6</v>
      </c>
      <c r="F499" s="36">
        <v>564.5</v>
      </c>
      <c r="G499" s="36">
        <v>548.6</v>
      </c>
      <c r="H499" s="36">
        <v>616.6</v>
      </c>
      <c r="I499" s="36">
        <v>632.50000000000011</v>
      </c>
      <c r="J499" s="36">
        <v>650.6</v>
      </c>
      <c r="K499" s="31">
        <v>614.4</v>
      </c>
      <c r="L499" s="31">
        <v>580.4</v>
      </c>
      <c r="M499" s="31">
        <v>20.787939999999999</v>
      </c>
      <c r="N499" s="1"/>
      <c r="O499" s="1"/>
    </row>
    <row r="500" spans="1:15" ht="12.75" customHeight="1">
      <c r="A500" s="33">
        <v>490</v>
      </c>
      <c r="B500" s="53" t="s">
        <v>880</v>
      </c>
      <c r="C500" s="53">
        <v>148.6</v>
      </c>
      <c r="D500" s="36">
        <v>149.13333333333333</v>
      </c>
      <c r="E500" s="36">
        <v>146.86666666666665</v>
      </c>
      <c r="F500" s="36">
        <v>145.13333333333333</v>
      </c>
      <c r="G500" s="36">
        <v>142.86666666666665</v>
      </c>
      <c r="H500" s="36">
        <v>150.86666666666665</v>
      </c>
      <c r="I500" s="36">
        <v>153.1333333333333</v>
      </c>
      <c r="J500" s="36">
        <v>154.86666666666665</v>
      </c>
      <c r="K500" s="31">
        <v>151.4</v>
      </c>
      <c r="L500" s="31">
        <v>147.4</v>
      </c>
      <c r="M500" s="31">
        <v>9.3158899999999996</v>
      </c>
      <c r="N500" s="1"/>
      <c r="O500" s="1"/>
    </row>
    <row r="501" spans="1:15" ht="12.75" customHeight="1">
      <c r="A501" s="33">
        <v>491</v>
      </c>
      <c r="B501" s="53" t="s">
        <v>543</v>
      </c>
      <c r="C501" s="53">
        <v>842.5</v>
      </c>
      <c r="D501" s="36">
        <v>840.81666666666661</v>
      </c>
      <c r="E501" s="36">
        <v>827.63333333333321</v>
      </c>
      <c r="F501" s="36">
        <v>812.76666666666665</v>
      </c>
      <c r="G501" s="36">
        <v>799.58333333333326</v>
      </c>
      <c r="H501" s="36">
        <v>855.68333333333317</v>
      </c>
      <c r="I501" s="36">
        <v>868.86666666666656</v>
      </c>
      <c r="J501" s="36">
        <v>883.73333333333312</v>
      </c>
      <c r="K501" s="31">
        <v>854</v>
      </c>
      <c r="L501" s="31">
        <v>825.95</v>
      </c>
      <c r="M501" s="31">
        <v>0.56174999999999997</v>
      </c>
      <c r="N501" s="1"/>
      <c r="O501" s="1"/>
    </row>
    <row r="502" spans="1:15" ht="12.75" customHeight="1">
      <c r="A502" s="33">
        <v>492</v>
      </c>
      <c r="B502" s="53" t="s">
        <v>301</v>
      </c>
      <c r="C502" s="53">
        <v>1467.3</v>
      </c>
      <c r="D502" s="36">
        <v>1476.7833333333335</v>
      </c>
      <c r="E502" s="36">
        <v>1450.5666666666671</v>
      </c>
      <c r="F502" s="36">
        <v>1433.8333333333335</v>
      </c>
      <c r="G502" s="36">
        <v>1407.616666666667</v>
      </c>
      <c r="H502" s="36">
        <v>1493.5166666666671</v>
      </c>
      <c r="I502" s="36">
        <v>1519.7333333333338</v>
      </c>
      <c r="J502" s="36">
        <v>1536.4666666666672</v>
      </c>
      <c r="K502" s="31">
        <v>1503</v>
      </c>
      <c r="L502" s="31">
        <v>1460.05</v>
      </c>
      <c r="M502" s="31">
        <v>0.62060000000000004</v>
      </c>
      <c r="N502" s="1"/>
      <c r="O502" s="1"/>
    </row>
    <row r="503" spans="1:15" ht="12.75" customHeight="1">
      <c r="A503" s="33">
        <v>493</v>
      </c>
      <c r="B503" s="53" t="s">
        <v>237</v>
      </c>
      <c r="C503" s="36">
        <v>457.35</v>
      </c>
      <c r="D503" s="36">
        <v>457.51666666666665</v>
      </c>
      <c r="E503" s="36">
        <v>453.0333333333333</v>
      </c>
      <c r="F503" s="36">
        <v>448.71666666666664</v>
      </c>
      <c r="G503" s="36">
        <v>444.23333333333329</v>
      </c>
      <c r="H503" s="36">
        <v>461.83333333333331</v>
      </c>
      <c r="I503" s="36">
        <v>466.31666666666666</v>
      </c>
      <c r="J503" s="31">
        <v>470.63333333333333</v>
      </c>
      <c r="K503" s="31">
        <v>462</v>
      </c>
      <c r="L503" s="31">
        <v>453.2</v>
      </c>
      <c r="M503" s="53">
        <v>48.653129999999997</v>
      </c>
      <c r="N503" s="1"/>
      <c r="O503" s="1"/>
    </row>
    <row r="504" spans="1:15" ht="12.75" customHeight="1">
      <c r="A504" s="33">
        <v>494</v>
      </c>
      <c r="B504" s="53" t="s">
        <v>302</v>
      </c>
      <c r="C504" s="36">
        <v>24.95</v>
      </c>
      <c r="D504" s="36">
        <v>25.016666666666666</v>
      </c>
      <c r="E504" s="36">
        <v>24.18333333333333</v>
      </c>
      <c r="F504" s="36">
        <v>23.416666666666664</v>
      </c>
      <c r="G504" s="36">
        <v>22.583333333333329</v>
      </c>
      <c r="H504" s="36">
        <v>25.783333333333331</v>
      </c>
      <c r="I504" s="36">
        <v>26.616666666666667</v>
      </c>
      <c r="J504" s="31">
        <v>27.383333333333333</v>
      </c>
      <c r="K504" s="31">
        <v>25.85</v>
      </c>
      <c r="L504" s="31">
        <v>24.25</v>
      </c>
      <c r="M504" s="53">
        <v>9606.5253799999991</v>
      </c>
      <c r="N504" s="1"/>
      <c r="O504" s="1"/>
    </row>
    <row r="505" spans="1:15" ht="12.75" customHeight="1">
      <c r="A505" s="33">
        <v>495</v>
      </c>
      <c r="B505" s="53" t="s">
        <v>544</v>
      </c>
      <c r="C505" s="53">
        <v>13584.9</v>
      </c>
      <c r="D505" s="36">
        <v>13638.633333333333</v>
      </c>
      <c r="E505" s="36">
        <v>13427.266666666666</v>
      </c>
      <c r="F505" s="36">
        <v>13269.633333333333</v>
      </c>
      <c r="G505" s="36">
        <v>13058.266666666666</v>
      </c>
      <c r="H505" s="36">
        <v>13796.266666666666</v>
      </c>
      <c r="I505" s="36">
        <v>14007.633333333331</v>
      </c>
      <c r="J505" s="36">
        <v>14165.266666666666</v>
      </c>
      <c r="K505" s="31">
        <v>13850</v>
      </c>
      <c r="L505" s="31">
        <v>13481</v>
      </c>
      <c r="M505" s="31">
        <v>5.1389999999999998E-2</v>
      </c>
      <c r="N505" s="1"/>
      <c r="O505" s="1"/>
    </row>
    <row r="506" spans="1:15" ht="12.75" customHeight="1">
      <c r="A506" s="33">
        <v>496</v>
      </c>
      <c r="B506" s="53" t="s">
        <v>238</v>
      </c>
      <c r="C506" s="53">
        <v>143.1</v>
      </c>
      <c r="D506" s="36">
        <v>143.21666666666667</v>
      </c>
      <c r="E506" s="36">
        <v>140.68333333333334</v>
      </c>
      <c r="F506" s="36">
        <v>138.26666666666668</v>
      </c>
      <c r="G506" s="36">
        <v>135.73333333333335</v>
      </c>
      <c r="H506" s="36">
        <v>145.63333333333333</v>
      </c>
      <c r="I506" s="36">
        <v>148.16666666666669</v>
      </c>
      <c r="J506" s="36">
        <v>150.58333333333331</v>
      </c>
      <c r="K506" s="31">
        <v>145.75</v>
      </c>
      <c r="L506" s="31">
        <v>140.80000000000001</v>
      </c>
      <c r="M506" s="31">
        <v>116.90357</v>
      </c>
      <c r="N506" s="1"/>
      <c r="O506" s="1"/>
    </row>
    <row r="507" spans="1:15" ht="12.75" customHeight="1">
      <c r="A507" s="33">
        <v>497</v>
      </c>
      <c r="B507" s="53" t="s">
        <v>545</v>
      </c>
      <c r="C507" s="36">
        <v>636.20000000000005</v>
      </c>
      <c r="D507" s="36">
        <v>641.73333333333323</v>
      </c>
      <c r="E507" s="36">
        <v>620.81666666666649</v>
      </c>
      <c r="F507" s="36">
        <v>605.43333333333328</v>
      </c>
      <c r="G507" s="36">
        <v>584.51666666666654</v>
      </c>
      <c r="H507" s="36">
        <v>657.11666666666645</v>
      </c>
      <c r="I507" s="36">
        <v>678.03333333333319</v>
      </c>
      <c r="J507" s="31">
        <v>693.4166666666664</v>
      </c>
      <c r="K507" s="31">
        <v>662.65</v>
      </c>
      <c r="L507" s="31">
        <v>626.35</v>
      </c>
      <c r="M507" s="53">
        <v>27.696300000000001</v>
      </c>
      <c r="N507" s="1"/>
      <c r="O507" s="1"/>
    </row>
    <row r="508" spans="1:15" ht="12.75" customHeight="1">
      <c r="A508" s="33">
        <v>498</v>
      </c>
      <c r="B508" s="53" t="s">
        <v>303</v>
      </c>
      <c r="C508" s="53">
        <v>197.25</v>
      </c>
      <c r="D508" s="36">
        <v>196.9</v>
      </c>
      <c r="E508" s="36">
        <v>193.45000000000002</v>
      </c>
      <c r="F508" s="36">
        <v>189.65</v>
      </c>
      <c r="G508" s="36">
        <v>186.20000000000002</v>
      </c>
      <c r="H508" s="36">
        <v>200.70000000000002</v>
      </c>
      <c r="I508" s="36">
        <v>204.15</v>
      </c>
      <c r="J508" s="36">
        <v>207.95000000000002</v>
      </c>
      <c r="K508" s="31">
        <v>200.35</v>
      </c>
      <c r="L508" s="31">
        <v>193.1</v>
      </c>
      <c r="M508" s="31">
        <v>378.82274000000001</v>
      </c>
      <c r="N508" s="1"/>
      <c r="O508" s="1"/>
    </row>
    <row r="509" spans="1:15" ht="12.75" customHeight="1">
      <c r="A509" s="203">
        <v>499</v>
      </c>
      <c r="B509" s="204" t="s">
        <v>239</v>
      </c>
      <c r="C509" s="204">
        <v>997.4</v>
      </c>
      <c r="D509" s="205">
        <v>991.81666666666661</v>
      </c>
      <c r="E509" s="205">
        <v>983.88333333333321</v>
      </c>
      <c r="F509" s="205">
        <v>970.36666666666656</v>
      </c>
      <c r="G509" s="205">
        <v>962.43333333333317</v>
      </c>
      <c r="H509" s="205">
        <v>1005.3333333333333</v>
      </c>
      <c r="I509" s="205">
        <v>1013.2666666666667</v>
      </c>
      <c r="J509" s="205">
        <v>1026.7833333333333</v>
      </c>
      <c r="K509" s="206">
        <v>999.75</v>
      </c>
      <c r="L509" s="206">
        <v>978.3</v>
      </c>
      <c r="M509" s="206">
        <v>14.08142</v>
      </c>
      <c r="N509" s="1"/>
      <c r="O509" s="1"/>
    </row>
    <row r="510" spans="1:15" ht="12.75" customHeight="1">
      <c r="A510" s="218">
        <v>500</v>
      </c>
      <c r="B510" s="219" t="s">
        <v>546</v>
      </c>
      <c r="C510" s="219">
        <v>1670.5</v>
      </c>
      <c r="D510" s="220">
        <v>1675.7333333333333</v>
      </c>
      <c r="E510" s="220">
        <v>1656.5166666666667</v>
      </c>
      <c r="F510" s="220">
        <v>1642.5333333333333</v>
      </c>
      <c r="G510" s="220">
        <v>1623.3166666666666</v>
      </c>
      <c r="H510" s="220">
        <v>1689.7166666666667</v>
      </c>
      <c r="I510" s="220">
        <v>1708.9333333333334</v>
      </c>
      <c r="J510" s="220">
        <v>1722.9166666666667</v>
      </c>
      <c r="K510" s="218">
        <v>1694.95</v>
      </c>
      <c r="L510" s="218">
        <v>1661.75</v>
      </c>
      <c r="M510" s="218">
        <v>0.26504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547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240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251</v>
      </c>
      <c r="N527" s="1"/>
      <c r="O527" s="1"/>
    </row>
    <row r="528" spans="1:15" ht="12.75" customHeight="1">
      <c r="A528" s="64" t="s">
        <v>252</v>
      </c>
      <c r="N528" s="1"/>
      <c r="O528" s="1"/>
    </row>
    <row r="529" spans="1:15" ht="12.75" customHeight="1">
      <c r="A529" s="64" t="s">
        <v>253</v>
      </c>
      <c r="N529" s="1"/>
      <c r="O529" s="1"/>
    </row>
    <row r="530" spans="1:15" ht="12.75" customHeight="1">
      <c r="A530" s="64" t="s">
        <v>254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7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298"/>
      <c r="B5" s="299"/>
      <c r="C5" s="298"/>
      <c r="D5" s="299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548</v>
      </c>
      <c r="B7" s="300" t="s">
        <v>549</v>
      </c>
      <c r="C7" s="300"/>
      <c r="D7" s="7">
        <f>Main!B10</f>
        <v>45418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550</v>
      </c>
      <c r="B9" s="82" t="s">
        <v>551</v>
      </c>
      <c r="C9" s="82" t="s">
        <v>552</v>
      </c>
      <c r="D9" s="82" t="s">
        <v>553</v>
      </c>
      <c r="E9" s="82" t="s">
        <v>554</v>
      </c>
      <c r="F9" s="82" t="s">
        <v>555</v>
      </c>
      <c r="G9" s="82" t="s">
        <v>556</v>
      </c>
      <c r="H9" s="82" t="s">
        <v>557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45415</v>
      </c>
      <c r="B10" s="32">
        <v>543319</v>
      </c>
      <c r="C10" s="31" t="s">
        <v>912</v>
      </c>
      <c r="D10" s="31" t="s">
        <v>1013</v>
      </c>
      <c r="E10" s="31" t="s">
        <v>559</v>
      </c>
      <c r="F10" s="84">
        <v>128000</v>
      </c>
      <c r="G10" s="32">
        <v>18.399999999999999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45415</v>
      </c>
      <c r="B11" s="32">
        <v>543319</v>
      </c>
      <c r="C11" s="31" t="s">
        <v>912</v>
      </c>
      <c r="D11" s="31" t="s">
        <v>1014</v>
      </c>
      <c r="E11" s="31" t="s">
        <v>559</v>
      </c>
      <c r="F11" s="84">
        <v>80000</v>
      </c>
      <c r="G11" s="32">
        <v>17.54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45415</v>
      </c>
      <c r="B12" s="32">
        <v>543319</v>
      </c>
      <c r="C12" s="31" t="s">
        <v>912</v>
      </c>
      <c r="D12" s="31" t="s">
        <v>913</v>
      </c>
      <c r="E12" s="31" t="s">
        <v>559</v>
      </c>
      <c r="F12" s="84">
        <v>8000</v>
      </c>
      <c r="G12" s="32">
        <v>18.399999999999999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45415</v>
      </c>
      <c r="B13" s="32">
        <v>543319</v>
      </c>
      <c r="C13" s="31" t="s">
        <v>912</v>
      </c>
      <c r="D13" s="31" t="s">
        <v>959</v>
      </c>
      <c r="E13" s="31" t="s">
        <v>559</v>
      </c>
      <c r="F13" s="84">
        <v>8000</v>
      </c>
      <c r="G13" s="32">
        <v>18.399999999999999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45415</v>
      </c>
      <c r="B14" s="32">
        <v>543319</v>
      </c>
      <c r="C14" s="31" t="s">
        <v>912</v>
      </c>
      <c r="D14" s="31" t="s">
        <v>913</v>
      </c>
      <c r="E14" s="31" t="s">
        <v>558</v>
      </c>
      <c r="F14" s="84">
        <v>80000</v>
      </c>
      <c r="G14" s="32">
        <v>18.2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45415</v>
      </c>
      <c r="B15" s="32">
        <v>543319</v>
      </c>
      <c r="C15" s="31" t="s">
        <v>912</v>
      </c>
      <c r="D15" s="31" t="s">
        <v>959</v>
      </c>
      <c r="E15" s="31" t="s">
        <v>558</v>
      </c>
      <c r="F15" s="84">
        <v>376000</v>
      </c>
      <c r="G15" s="32">
        <v>18.05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45415</v>
      </c>
      <c r="B16" s="32">
        <v>543678</v>
      </c>
      <c r="C16" s="31" t="s">
        <v>1015</v>
      </c>
      <c r="D16" s="31" t="s">
        <v>1016</v>
      </c>
      <c r="E16" s="31" t="s">
        <v>558</v>
      </c>
      <c r="F16" s="84">
        <v>96000</v>
      </c>
      <c r="G16" s="32">
        <v>34.090000000000003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45415</v>
      </c>
      <c r="B17" s="32">
        <v>531300</v>
      </c>
      <c r="C17" s="31" t="s">
        <v>1017</v>
      </c>
      <c r="D17" s="31" t="s">
        <v>1018</v>
      </c>
      <c r="E17" s="31" t="s">
        <v>559</v>
      </c>
      <c r="F17" s="84">
        <v>100000</v>
      </c>
      <c r="G17" s="32">
        <v>4.0599999999999996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45415</v>
      </c>
      <c r="B18" s="32">
        <v>531300</v>
      </c>
      <c r="C18" s="31" t="s">
        <v>1017</v>
      </c>
      <c r="D18" s="31" t="s">
        <v>1019</v>
      </c>
      <c r="E18" s="31" t="s">
        <v>559</v>
      </c>
      <c r="F18" s="84">
        <v>100000</v>
      </c>
      <c r="G18" s="32">
        <v>4.0599999999999996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45415</v>
      </c>
      <c r="B19" s="32">
        <v>531300</v>
      </c>
      <c r="C19" s="31" t="s">
        <v>1017</v>
      </c>
      <c r="D19" s="31" t="s">
        <v>1020</v>
      </c>
      <c r="E19" s="31" t="s">
        <v>558</v>
      </c>
      <c r="F19" s="84">
        <v>300000</v>
      </c>
      <c r="G19" s="32">
        <v>4.0599999999999996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45415</v>
      </c>
      <c r="B20" s="32">
        <v>539662</v>
      </c>
      <c r="C20" s="31" t="s">
        <v>960</v>
      </c>
      <c r="D20" s="31" t="s">
        <v>1021</v>
      </c>
      <c r="E20" s="31" t="s">
        <v>558</v>
      </c>
      <c r="F20" s="84">
        <v>92954</v>
      </c>
      <c r="G20" s="32">
        <v>19.89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45415</v>
      </c>
      <c r="B21" s="32">
        <v>543209</v>
      </c>
      <c r="C21" s="31" t="s">
        <v>1022</v>
      </c>
      <c r="D21" s="31" t="s">
        <v>1023</v>
      </c>
      <c r="E21" s="31" t="s">
        <v>559</v>
      </c>
      <c r="F21" s="84">
        <v>51000</v>
      </c>
      <c r="G21" s="32">
        <v>50.74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45415</v>
      </c>
      <c r="B22" s="32">
        <v>539596</v>
      </c>
      <c r="C22" s="31" t="s">
        <v>963</v>
      </c>
      <c r="D22" s="31" t="s">
        <v>1024</v>
      </c>
      <c r="E22" s="31" t="s">
        <v>558</v>
      </c>
      <c r="F22" s="84">
        <v>50000</v>
      </c>
      <c r="G22" s="32">
        <v>45.03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45415</v>
      </c>
      <c r="B23" s="32">
        <v>539596</v>
      </c>
      <c r="C23" s="31" t="s">
        <v>963</v>
      </c>
      <c r="D23" s="31" t="s">
        <v>964</v>
      </c>
      <c r="E23" s="31" t="s">
        <v>559</v>
      </c>
      <c r="F23" s="84">
        <v>30000</v>
      </c>
      <c r="G23" s="32">
        <v>45.03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45415</v>
      </c>
      <c r="B24" s="32">
        <v>523732</v>
      </c>
      <c r="C24" s="31" t="s">
        <v>965</v>
      </c>
      <c r="D24" s="31" t="s">
        <v>1025</v>
      </c>
      <c r="E24" s="31" t="s">
        <v>558</v>
      </c>
      <c r="F24" s="84">
        <v>100000</v>
      </c>
      <c r="G24" s="32">
        <v>44.33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45415</v>
      </c>
      <c r="B25" s="32">
        <v>544166</v>
      </c>
      <c r="C25" s="31" t="s">
        <v>934</v>
      </c>
      <c r="D25" s="31" t="s">
        <v>932</v>
      </c>
      <c r="E25" s="31" t="s">
        <v>558</v>
      </c>
      <c r="F25" s="84">
        <v>181200</v>
      </c>
      <c r="G25" s="32">
        <v>215.5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45415</v>
      </c>
      <c r="B26" s="32">
        <v>540190</v>
      </c>
      <c r="C26" s="31" t="s">
        <v>966</v>
      </c>
      <c r="D26" s="31" t="s">
        <v>888</v>
      </c>
      <c r="E26" s="31" t="s">
        <v>559</v>
      </c>
      <c r="F26" s="84">
        <v>3703</v>
      </c>
      <c r="G26" s="32">
        <v>6.14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45415</v>
      </c>
      <c r="B27" s="32">
        <v>540190</v>
      </c>
      <c r="C27" s="31" t="s">
        <v>966</v>
      </c>
      <c r="D27" s="31" t="s">
        <v>888</v>
      </c>
      <c r="E27" s="31" t="s">
        <v>558</v>
      </c>
      <c r="F27" s="84">
        <v>427508</v>
      </c>
      <c r="G27" s="32">
        <v>6.14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45415</v>
      </c>
      <c r="B28" s="32">
        <v>531744</v>
      </c>
      <c r="C28" s="31" t="s">
        <v>1026</v>
      </c>
      <c r="D28" s="31" t="s">
        <v>1027</v>
      </c>
      <c r="E28" s="31" t="s">
        <v>559</v>
      </c>
      <c r="F28" s="84">
        <v>38623</v>
      </c>
      <c r="G28" s="32">
        <v>88.07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45415</v>
      </c>
      <c r="B29" s="32">
        <v>513309</v>
      </c>
      <c r="C29" s="31" t="s">
        <v>923</v>
      </c>
      <c r="D29" s="31" t="s">
        <v>1028</v>
      </c>
      <c r="E29" s="31" t="s">
        <v>559</v>
      </c>
      <c r="F29" s="84">
        <v>9079</v>
      </c>
      <c r="G29" s="32">
        <v>14.08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45415</v>
      </c>
      <c r="B30" s="32">
        <v>513309</v>
      </c>
      <c r="C30" s="31" t="s">
        <v>923</v>
      </c>
      <c r="D30" s="31" t="s">
        <v>1028</v>
      </c>
      <c r="E30" s="31" t="s">
        <v>558</v>
      </c>
      <c r="F30" s="84">
        <v>62634</v>
      </c>
      <c r="G30" s="32">
        <v>13.96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45415</v>
      </c>
      <c r="B31" s="32">
        <v>543546</v>
      </c>
      <c r="C31" s="31" t="s">
        <v>936</v>
      </c>
      <c r="D31" s="31" t="s">
        <v>1016</v>
      </c>
      <c r="E31" s="31" t="s">
        <v>558</v>
      </c>
      <c r="F31" s="84">
        <v>150000</v>
      </c>
      <c r="G31" s="32">
        <v>9.1999999999999993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45415</v>
      </c>
      <c r="B32" s="32">
        <v>543546</v>
      </c>
      <c r="C32" s="31" t="s">
        <v>936</v>
      </c>
      <c r="D32" s="31" t="s">
        <v>967</v>
      </c>
      <c r="E32" s="31" t="s">
        <v>559</v>
      </c>
      <c r="F32" s="84">
        <v>200000</v>
      </c>
      <c r="G32" s="32">
        <v>9.2100000000000009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45415</v>
      </c>
      <c r="B33" s="32">
        <v>543546</v>
      </c>
      <c r="C33" s="31" t="s">
        <v>936</v>
      </c>
      <c r="D33" s="31" t="s">
        <v>1029</v>
      </c>
      <c r="E33" s="31" t="s">
        <v>558</v>
      </c>
      <c r="F33" s="84">
        <v>140000</v>
      </c>
      <c r="G33" s="32">
        <v>9.2100000000000009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45415</v>
      </c>
      <c r="B34" s="32">
        <v>543546</v>
      </c>
      <c r="C34" s="31" t="s">
        <v>936</v>
      </c>
      <c r="D34" s="31" t="s">
        <v>1030</v>
      </c>
      <c r="E34" s="31" t="s">
        <v>558</v>
      </c>
      <c r="F34" s="84">
        <v>180000</v>
      </c>
      <c r="G34" s="32">
        <v>9.1999999999999993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45415</v>
      </c>
      <c r="B35" s="32">
        <v>539175</v>
      </c>
      <c r="C35" s="31" t="s">
        <v>937</v>
      </c>
      <c r="D35" s="31" t="s">
        <v>935</v>
      </c>
      <c r="E35" s="31" t="s">
        <v>558</v>
      </c>
      <c r="F35" s="84">
        <v>68721</v>
      </c>
      <c r="G35" s="32">
        <v>13.34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45415</v>
      </c>
      <c r="B36" s="32">
        <v>539175</v>
      </c>
      <c r="C36" s="31" t="s">
        <v>937</v>
      </c>
      <c r="D36" s="31" t="s">
        <v>935</v>
      </c>
      <c r="E36" s="31" t="s">
        <v>559</v>
      </c>
      <c r="F36" s="84">
        <v>100000</v>
      </c>
      <c r="G36" s="32">
        <v>13.33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45415</v>
      </c>
      <c r="B37" s="32">
        <v>539175</v>
      </c>
      <c r="C37" s="31" t="s">
        <v>937</v>
      </c>
      <c r="D37" s="31" t="s">
        <v>1031</v>
      </c>
      <c r="E37" s="31" t="s">
        <v>559</v>
      </c>
      <c r="F37" s="84">
        <v>50527</v>
      </c>
      <c r="G37" s="32">
        <v>13.33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45415</v>
      </c>
      <c r="B38" s="32">
        <v>539175</v>
      </c>
      <c r="C38" s="31" t="s">
        <v>937</v>
      </c>
      <c r="D38" s="31" t="s">
        <v>938</v>
      </c>
      <c r="E38" s="31" t="s">
        <v>558</v>
      </c>
      <c r="F38" s="84">
        <v>228230</v>
      </c>
      <c r="G38" s="32">
        <v>13.33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45415</v>
      </c>
      <c r="B39" s="32">
        <v>539175</v>
      </c>
      <c r="C39" s="31" t="s">
        <v>937</v>
      </c>
      <c r="D39" s="31" t="s">
        <v>938</v>
      </c>
      <c r="E39" s="31" t="s">
        <v>559</v>
      </c>
      <c r="F39" s="84">
        <v>262836</v>
      </c>
      <c r="G39" s="32">
        <v>13.34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45415</v>
      </c>
      <c r="B40" s="32">
        <v>539175</v>
      </c>
      <c r="C40" s="31" t="s">
        <v>937</v>
      </c>
      <c r="D40" s="31" t="s">
        <v>1032</v>
      </c>
      <c r="E40" s="31" t="s">
        <v>559</v>
      </c>
      <c r="F40" s="84">
        <v>66000</v>
      </c>
      <c r="G40" s="32">
        <v>13.33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45415</v>
      </c>
      <c r="B41" s="32">
        <v>536709</v>
      </c>
      <c r="C41" s="31" t="s">
        <v>904</v>
      </c>
      <c r="D41" s="31" t="s">
        <v>925</v>
      </c>
      <c r="E41" s="31" t="s">
        <v>559</v>
      </c>
      <c r="F41" s="84">
        <v>136662</v>
      </c>
      <c r="G41" s="32">
        <v>14.09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45415</v>
      </c>
      <c r="B42" s="32">
        <v>530145</v>
      </c>
      <c r="C42" s="31" t="s">
        <v>968</v>
      </c>
      <c r="D42" s="31" t="s">
        <v>1033</v>
      </c>
      <c r="E42" s="31" t="s">
        <v>559</v>
      </c>
      <c r="F42" s="84">
        <v>200000</v>
      </c>
      <c r="G42" s="32">
        <v>93</v>
      </c>
      <c r="H42" s="32" t="s">
        <v>329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45415</v>
      </c>
      <c r="B43" s="32">
        <v>530145</v>
      </c>
      <c r="C43" s="31" t="s">
        <v>968</v>
      </c>
      <c r="D43" s="31" t="s">
        <v>1034</v>
      </c>
      <c r="E43" s="31" t="s">
        <v>559</v>
      </c>
      <c r="F43" s="84">
        <v>260219</v>
      </c>
      <c r="G43" s="32">
        <v>93.47</v>
      </c>
      <c r="H43" s="32" t="s">
        <v>329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45415</v>
      </c>
      <c r="B44" s="32">
        <v>530145</v>
      </c>
      <c r="C44" s="31" t="s">
        <v>968</v>
      </c>
      <c r="D44" s="31" t="s">
        <v>888</v>
      </c>
      <c r="E44" s="31" t="s">
        <v>558</v>
      </c>
      <c r="F44" s="84">
        <v>450000</v>
      </c>
      <c r="G44" s="32">
        <v>93.47</v>
      </c>
      <c r="H44" s="32" t="s">
        <v>329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45415</v>
      </c>
      <c r="B45" s="32">
        <v>530145</v>
      </c>
      <c r="C45" s="31" t="s">
        <v>968</v>
      </c>
      <c r="D45" s="31" t="s">
        <v>975</v>
      </c>
      <c r="E45" s="31" t="s">
        <v>558</v>
      </c>
      <c r="F45" s="84">
        <v>200000</v>
      </c>
      <c r="G45" s="32">
        <v>93.47</v>
      </c>
      <c r="H45" s="32" t="s">
        <v>329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45415</v>
      </c>
      <c r="B46" s="32">
        <v>531494</v>
      </c>
      <c r="C46" s="31" t="s">
        <v>1035</v>
      </c>
      <c r="D46" s="31" t="s">
        <v>1036</v>
      </c>
      <c r="E46" s="31" t="s">
        <v>558</v>
      </c>
      <c r="F46" s="84">
        <v>2500000</v>
      </c>
      <c r="G46" s="32">
        <v>13.1</v>
      </c>
      <c r="H46" s="32" t="s">
        <v>329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45415</v>
      </c>
      <c r="B47" s="32">
        <v>531494</v>
      </c>
      <c r="C47" s="31" t="s">
        <v>1035</v>
      </c>
      <c r="D47" s="31" t="s">
        <v>1037</v>
      </c>
      <c r="E47" s="31" t="s">
        <v>559</v>
      </c>
      <c r="F47" s="84">
        <v>2153323</v>
      </c>
      <c r="G47" s="32">
        <v>13.1</v>
      </c>
      <c r="H47" s="32" t="s">
        <v>329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45415</v>
      </c>
      <c r="B48" s="32">
        <v>523242</v>
      </c>
      <c r="C48" s="31" t="s">
        <v>969</v>
      </c>
      <c r="D48" s="31" t="s">
        <v>970</v>
      </c>
      <c r="E48" s="31" t="s">
        <v>559</v>
      </c>
      <c r="F48" s="84">
        <v>700000</v>
      </c>
      <c r="G48" s="32">
        <v>7.44</v>
      </c>
      <c r="H48" s="32" t="s">
        <v>329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45415</v>
      </c>
      <c r="B49" s="32">
        <v>523242</v>
      </c>
      <c r="C49" s="31" t="s">
        <v>969</v>
      </c>
      <c r="D49" s="31" t="s">
        <v>971</v>
      </c>
      <c r="E49" s="31" t="s">
        <v>558</v>
      </c>
      <c r="F49" s="84">
        <v>60000</v>
      </c>
      <c r="G49" s="32">
        <v>7.36</v>
      </c>
      <c r="H49" s="32" t="s">
        <v>329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45415</v>
      </c>
      <c r="B50" s="32">
        <v>523242</v>
      </c>
      <c r="C50" s="31" t="s">
        <v>969</v>
      </c>
      <c r="D50" s="31" t="s">
        <v>971</v>
      </c>
      <c r="E50" s="31" t="s">
        <v>559</v>
      </c>
      <c r="F50" s="84">
        <v>100000</v>
      </c>
      <c r="G50" s="32">
        <v>8.07</v>
      </c>
      <c r="H50" s="32" t="s">
        <v>329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45415</v>
      </c>
      <c r="B51" s="32">
        <v>523242</v>
      </c>
      <c r="C51" s="31" t="s">
        <v>969</v>
      </c>
      <c r="D51" s="31" t="s">
        <v>1038</v>
      </c>
      <c r="E51" s="31" t="s">
        <v>558</v>
      </c>
      <c r="F51" s="84">
        <v>216200</v>
      </c>
      <c r="G51" s="32">
        <v>7.46</v>
      </c>
      <c r="H51" s="32" t="s">
        <v>329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45415</v>
      </c>
      <c r="B52" s="32">
        <v>523242</v>
      </c>
      <c r="C52" s="31" t="s">
        <v>969</v>
      </c>
      <c r="D52" s="31" t="s">
        <v>933</v>
      </c>
      <c r="E52" s="31" t="s">
        <v>559</v>
      </c>
      <c r="F52" s="84">
        <v>52000</v>
      </c>
      <c r="G52" s="32">
        <v>8.1</v>
      </c>
      <c r="H52" s="32" t="s">
        <v>329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45415</v>
      </c>
      <c r="B53" s="32">
        <v>523242</v>
      </c>
      <c r="C53" s="31" t="s">
        <v>969</v>
      </c>
      <c r="D53" s="31" t="s">
        <v>933</v>
      </c>
      <c r="E53" s="31" t="s">
        <v>558</v>
      </c>
      <c r="F53" s="84">
        <v>94300</v>
      </c>
      <c r="G53" s="32">
        <v>7.34</v>
      </c>
      <c r="H53" s="32" t="s">
        <v>329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45415</v>
      </c>
      <c r="B54" s="32">
        <v>523242</v>
      </c>
      <c r="C54" s="31" t="s">
        <v>969</v>
      </c>
      <c r="D54" s="31" t="s">
        <v>1039</v>
      </c>
      <c r="E54" s="31" t="s">
        <v>558</v>
      </c>
      <c r="F54" s="84">
        <v>75000</v>
      </c>
      <c r="G54" s="32">
        <v>8.06</v>
      </c>
      <c r="H54" s="32" t="s">
        <v>329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45415</v>
      </c>
      <c r="B55" s="32">
        <v>536659</v>
      </c>
      <c r="C55" s="31" t="s">
        <v>973</v>
      </c>
      <c r="D55" s="31" t="s">
        <v>1040</v>
      </c>
      <c r="E55" s="31" t="s">
        <v>559</v>
      </c>
      <c r="F55" s="84">
        <v>118500</v>
      </c>
      <c r="G55" s="32">
        <v>41.95</v>
      </c>
      <c r="H55" s="32" t="s">
        <v>329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45415</v>
      </c>
      <c r="B56" s="32">
        <v>536659</v>
      </c>
      <c r="C56" s="31" t="s">
        <v>973</v>
      </c>
      <c r="D56" s="31" t="s">
        <v>1041</v>
      </c>
      <c r="E56" s="31" t="s">
        <v>559</v>
      </c>
      <c r="F56" s="84">
        <v>124000</v>
      </c>
      <c r="G56" s="32">
        <v>41.64</v>
      </c>
      <c r="H56" s="32" t="s">
        <v>329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45415</v>
      </c>
      <c r="B57" s="32">
        <v>541703</v>
      </c>
      <c r="C57" s="31" t="s">
        <v>974</v>
      </c>
      <c r="D57" s="31" t="s">
        <v>1042</v>
      </c>
      <c r="E57" s="31" t="s">
        <v>559</v>
      </c>
      <c r="F57" s="84">
        <v>46400</v>
      </c>
      <c r="G57" s="32">
        <v>26.77</v>
      </c>
      <c r="H57" s="32" t="s">
        <v>329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45415</v>
      </c>
      <c r="B58" s="32">
        <v>541703</v>
      </c>
      <c r="C58" s="31" t="s">
        <v>974</v>
      </c>
      <c r="D58" s="31" t="s">
        <v>1042</v>
      </c>
      <c r="E58" s="31" t="s">
        <v>558</v>
      </c>
      <c r="F58" s="84">
        <v>46400</v>
      </c>
      <c r="G58" s="32">
        <v>26.56</v>
      </c>
      <c r="H58" s="32" t="s">
        <v>329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45415</v>
      </c>
      <c r="B59" s="32">
        <v>540590</v>
      </c>
      <c r="C59" s="31" t="s">
        <v>1043</v>
      </c>
      <c r="D59" s="31" t="s">
        <v>1044</v>
      </c>
      <c r="E59" s="31" t="s">
        <v>559</v>
      </c>
      <c r="F59" s="84">
        <v>77081</v>
      </c>
      <c r="G59" s="32">
        <v>105</v>
      </c>
      <c r="H59" s="32" t="s">
        <v>329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45415</v>
      </c>
      <c r="B60" s="32">
        <v>540590</v>
      </c>
      <c r="C60" s="31" t="s">
        <v>1043</v>
      </c>
      <c r="D60" s="31" t="s">
        <v>1045</v>
      </c>
      <c r="E60" s="31" t="s">
        <v>558</v>
      </c>
      <c r="F60" s="84">
        <v>77699</v>
      </c>
      <c r="G60" s="32">
        <v>105</v>
      </c>
      <c r="H60" s="32" t="s">
        <v>329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45415</v>
      </c>
      <c r="B61" s="32">
        <v>539584</v>
      </c>
      <c r="C61" s="31" t="s">
        <v>939</v>
      </c>
      <c r="D61" s="31" t="s">
        <v>1046</v>
      </c>
      <c r="E61" s="31" t="s">
        <v>558</v>
      </c>
      <c r="F61" s="84">
        <v>9996000</v>
      </c>
      <c r="G61" s="32">
        <v>0.94</v>
      </c>
      <c r="H61" s="32" t="s">
        <v>329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45415</v>
      </c>
      <c r="B62" s="32">
        <v>539584</v>
      </c>
      <c r="C62" s="31" t="s">
        <v>939</v>
      </c>
      <c r="D62" s="31" t="s">
        <v>913</v>
      </c>
      <c r="E62" s="31" t="s">
        <v>558</v>
      </c>
      <c r="F62" s="84">
        <v>5502600</v>
      </c>
      <c r="G62" s="32">
        <v>0.94</v>
      </c>
      <c r="H62" s="32" t="s">
        <v>329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45415</v>
      </c>
      <c r="B63" s="32">
        <v>539584</v>
      </c>
      <c r="C63" s="31" t="s">
        <v>939</v>
      </c>
      <c r="D63" s="31" t="s">
        <v>1046</v>
      </c>
      <c r="E63" s="31" t="s">
        <v>559</v>
      </c>
      <c r="F63" s="84">
        <v>10350512</v>
      </c>
      <c r="G63" s="32">
        <v>0.99</v>
      </c>
      <c r="H63" s="32" t="s">
        <v>329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45415</v>
      </c>
      <c r="B64" s="32">
        <v>539584</v>
      </c>
      <c r="C64" s="31" t="s">
        <v>939</v>
      </c>
      <c r="D64" s="31" t="s">
        <v>959</v>
      </c>
      <c r="E64" s="31" t="s">
        <v>559</v>
      </c>
      <c r="F64" s="84">
        <v>9652174</v>
      </c>
      <c r="G64" s="32">
        <v>0.94</v>
      </c>
      <c r="H64" s="32" t="s">
        <v>329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45415</v>
      </c>
      <c r="B65" s="32">
        <v>539584</v>
      </c>
      <c r="C65" s="31" t="s">
        <v>939</v>
      </c>
      <c r="D65" s="31" t="s">
        <v>1047</v>
      </c>
      <c r="E65" s="31" t="s">
        <v>559</v>
      </c>
      <c r="F65" s="84">
        <v>9300000</v>
      </c>
      <c r="G65" s="32">
        <v>0.94</v>
      </c>
      <c r="H65" s="32" t="s">
        <v>329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45415</v>
      </c>
      <c r="B66" s="32">
        <v>539584</v>
      </c>
      <c r="C66" s="31" t="s">
        <v>939</v>
      </c>
      <c r="D66" s="31" t="s">
        <v>1048</v>
      </c>
      <c r="E66" s="31" t="s">
        <v>559</v>
      </c>
      <c r="F66" s="84">
        <v>400504</v>
      </c>
      <c r="G66" s="32">
        <v>0.99</v>
      </c>
      <c r="H66" s="32" t="s">
        <v>329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45415</v>
      </c>
      <c r="B67" s="32">
        <v>539584</v>
      </c>
      <c r="C67" s="31" t="s">
        <v>939</v>
      </c>
      <c r="D67" s="31" t="s">
        <v>961</v>
      </c>
      <c r="E67" s="31" t="s">
        <v>559</v>
      </c>
      <c r="F67" s="84">
        <v>1000000</v>
      </c>
      <c r="G67" s="32">
        <v>0.94</v>
      </c>
      <c r="H67" s="32" t="s">
        <v>329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45415</v>
      </c>
      <c r="B68" s="32">
        <v>539584</v>
      </c>
      <c r="C68" s="31" t="s">
        <v>939</v>
      </c>
      <c r="D68" s="31" t="s">
        <v>888</v>
      </c>
      <c r="E68" s="31" t="s">
        <v>559</v>
      </c>
      <c r="F68" s="84">
        <v>1066715</v>
      </c>
      <c r="G68" s="32">
        <v>0.98</v>
      </c>
      <c r="H68" s="32" t="s">
        <v>329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45415</v>
      </c>
      <c r="B69" s="32">
        <v>539584</v>
      </c>
      <c r="C69" s="31" t="s">
        <v>939</v>
      </c>
      <c r="D69" s="31" t="s">
        <v>961</v>
      </c>
      <c r="E69" s="31" t="s">
        <v>558</v>
      </c>
      <c r="F69" s="84">
        <v>1000000</v>
      </c>
      <c r="G69" s="32">
        <v>0.94</v>
      </c>
      <c r="H69" s="32" t="s">
        <v>329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45415</v>
      </c>
      <c r="B70" s="32">
        <v>539584</v>
      </c>
      <c r="C70" s="31" t="s">
        <v>939</v>
      </c>
      <c r="D70" s="31" t="s">
        <v>888</v>
      </c>
      <c r="E70" s="31" t="s">
        <v>558</v>
      </c>
      <c r="F70" s="84">
        <v>6000000</v>
      </c>
      <c r="G70" s="32">
        <v>0.94</v>
      </c>
      <c r="H70" s="32" t="s">
        <v>329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45415</v>
      </c>
      <c r="B71" s="32">
        <v>539584</v>
      </c>
      <c r="C71" s="31" t="s">
        <v>939</v>
      </c>
      <c r="D71" s="31" t="s">
        <v>1048</v>
      </c>
      <c r="E71" s="31" t="s">
        <v>558</v>
      </c>
      <c r="F71" s="84">
        <v>700000</v>
      </c>
      <c r="G71" s="32">
        <v>0.97</v>
      </c>
      <c r="H71" s="32" t="s">
        <v>329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45415</v>
      </c>
      <c r="B72" s="32">
        <v>543924</v>
      </c>
      <c r="C72" s="31" t="s">
        <v>1049</v>
      </c>
      <c r="D72" s="31" t="s">
        <v>935</v>
      </c>
      <c r="E72" s="31" t="s">
        <v>558</v>
      </c>
      <c r="F72" s="84">
        <v>14000</v>
      </c>
      <c r="G72" s="32">
        <v>69.790000000000006</v>
      </c>
      <c r="H72" s="32" t="s">
        <v>329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45415</v>
      </c>
      <c r="B73" s="32">
        <v>543924</v>
      </c>
      <c r="C73" s="31" t="s">
        <v>1049</v>
      </c>
      <c r="D73" s="31" t="s">
        <v>935</v>
      </c>
      <c r="E73" s="31" t="s">
        <v>559</v>
      </c>
      <c r="F73" s="84">
        <v>12000</v>
      </c>
      <c r="G73" s="32">
        <v>69.790000000000006</v>
      </c>
      <c r="H73" s="32" t="s">
        <v>329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45415</v>
      </c>
      <c r="B74" s="32">
        <v>543924</v>
      </c>
      <c r="C74" s="31" t="s">
        <v>1049</v>
      </c>
      <c r="D74" s="31" t="s">
        <v>1050</v>
      </c>
      <c r="E74" s="31" t="s">
        <v>559</v>
      </c>
      <c r="F74" s="84">
        <v>18000</v>
      </c>
      <c r="G74" s="32">
        <v>69.790000000000006</v>
      </c>
      <c r="H74" s="32" t="s">
        <v>329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45415</v>
      </c>
      <c r="B75" s="32">
        <v>543924</v>
      </c>
      <c r="C75" s="31" t="s">
        <v>1049</v>
      </c>
      <c r="D75" s="31" t="s">
        <v>1051</v>
      </c>
      <c r="E75" s="31" t="s">
        <v>558</v>
      </c>
      <c r="F75" s="84">
        <v>10000</v>
      </c>
      <c r="G75" s="32">
        <v>69.790000000000006</v>
      </c>
      <c r="H75" s="32" t="s">
        <v>329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45415</v>
      </c>
      <c r="B76" s="32">
        <v>543924</v>
      </c>
      <c r="C76" s="31" t="s">
        <v>1049</v>
      </c>
      <c r="D76" s="31" t="s">
        <v>1050</v>
      </c>
      <c r="E76" s="31" t="s">
        <v>558</v>
      </c>
      <c r="F76" s="84">
        <v>24000</v>
      </c>
      <c r="G76" s="32">
        <v>69.790000000000006</v>
      </c>
      <c r="H76" s="32" t="s">
        <v>329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45415</v>
      </c>
      <c r="B77" s="32">
        <v>543924</v>
      </c>
      <c r="C77" s="31" t="s">
        <v>1049</v>
      </c>
      <c r="D77" s="31" t="s">
        <v>1052</v>
      </c>
      <c r="E77" s="31" t="s">
        <v>558</v>
      </c>
      <c r="F77" s="84">
        <v>22000</v>
      </c>
      <c r="G77" s="32">
        <v>69.790000000000006</v>
      </c>
      <c r="H77" s="32" t="s">
        <v>329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45415</v>
      </c>
      <c r="B78" s="32">
        <v>543924</v>
      </c>
      <c r="C78" s="31" t="s">
        <v>1049</v>
      </c>
      <c r="D78" s="31" t="s">
        <v>1053</v>
      </c>
      <c r="E78" s="31" t="s">
        <v>559</v>
      </c>
      <c r="F78" s="84">
        <v>20000</v>
      </c>
      <c r="G78" s="32">
        <v>69.790000000000006</v>
      </c>
      <c r="H78" s="32" t="s">
        <v>329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45415</v>
      </c>
      <c r="B79" s="32">
        <v>543924</v>
      </c>
      <c r="C79" s="31" t="s">
        <v>1049</v>
      </c>
      <c r="D79" s="31" t="s">
        <v>1054</v>
      </c>
      <c r="E79" s="31" t="s">
        <v>559</v>
      </c>
      <c r="F79" s="84">
        <v>22000</v>
      </c>
      <c r="G79" s="32">
        <v>69.19</v>
      </c>
      <c r="H79" s="32" t="s">
        <v>329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45415</v>
      </c>
      <c r="B80" s="32">
        <v>543924</v>
      </c>
      <c r="C80" s="31" t="s">
        <v>1049</v>
      </c>
      <c r="D80" s="31" t="s">
        <v>1054</v>
      </c>
      <c r="E80" s="31" t="s">
        <v>558</v>
      </c>
      <c r="F80" s="84">
        <v>2000</v>
      </c>
      <c r="G80" s="32">
        <v>63.2</v>
      </c>
      <c r="H80" s="32" t="s">
        <v>329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45415</v>
      </c>
      <c r="B81" s="32">
        <v>543924</v>
      </c>
      <c r="C81" s="31" t="s">
        <v>1049</v>
      </c>
      <c r="D81" s="31" t="s">
        <v>976</v>
      </c>
      <c r="E81" s="31" t="s">
        <v>559</v>
      </c>
      <c r="F81" s="84">
        <v>10000</v>
      </c>
      <c r="G81" s="32">
        <v>67.58</v>
      </c>
      <c r="H81" s="32" t="s">
        <v>329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45415</v>
      </c>
      <c r="B82" s="32">
        <v>543924</v>
      </c>
      <c r="C82" s="31" t="s">
        <v>1049</v>
      </c>
      <c r="D82" s="31" t="s">
        <v>976</v>
      </c>
      <c r="E82" s="31" t="s">
        <v>558</v>
      </c>
      <c r="F82" s="84">
        <v>4000</v>
      </c>
      <c r="G82" s="32">
        <v>69.790000000000006</v>
      </c>
      <c r="H82" s="32" t="s">
        <v>329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45415</v>
      </c>
      <c r="B83" s="32">
        <v>543924</v>
      </c>
      <c r="C83" s="31" t="s">
        <v>1049</v>
      </c>
      <c r="D83" s="31" t="s">
        <v>998</v>
      </c>
      <c r="E83" s="31" t="s">
        <v>559</v>
      </c>
      <c r="F83" s="84">
        <v>24000</v>
      </c>
      <c r="G83" s="32">
        <v>69.790000000000006</v>
      </c>
      <c r="H83" s="32" t="s">
        <v>329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45415</v>
      </c>
      <c r="B84" s="32">
        <v>543924</v>
      </c>
      <c r="C84" s="31" t="s">
        <v>1049</v>
      </c>
      <c r="D84" s="31" t="s">
        <v>1055</v>
      </c>
      <c r="E84" s="31" t="s">
        <v>558</v>
      </c>
      <c r="F84" s="84">
        <v>10000</v>
      </c>
      <c r="G84" s="32">
        <v>68.989999999999995</v>
      </c>
      <c r="H84" s="32" t="s">
        <v>329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45415</v>
      </c>
      <c r="B85" s="32">
        <v>543924</v>
      </c>
      <c r="C85" s="31" t="s">
        <v>1049</v>
      </c>
      <c r="D85" s="31" t="s">
        <v>962</v>
      </c>
      <c r="E85" s="31" t="s">
        <v>559</v>
      </c>
      <c r="F85" s="84">
        <v>10000</v>
      </c>
      <c r="G85" s="32">
        <v>69.790000000000006</v>
      </c>
      <c r="H85" s="32" t="s">
        <v>329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45415</v>
      </c>
      <c r="B86" s="32">
        <v>517548</v>
      </c>
      <c r="C86" s="31" t="s">
        <v>977</v>
      </c>
      <c r="D86" s="31" t="s">
        <v>1056</v>
      </c>
      <c r="E86" s="31" t="s">
        <v>558</v>
      </c>
      <c r="F86" s="84">
        <v>100000</v>
      </c>
      <c r="G86" s="32">
        <v>2.16</v>
      </c>
      <c r="H86" s="32" t="s">
        <v>329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45415</v>
      </c>
      <c r="B87" s="32">
        <v>517548</v>
      </c>
      <c r="C87" s="31" t="s">
        <v>977</v>
      </c>
      <c r="D87" s="31" t="s">
        <v>972</v>
      </c>
      <c r="E87" s="31" t="s">
        <v>559</v>
      </c>
      <c r="F87" s="84">
        <v>178500</v>
      </c>
      <c r="G87" s="32">
        <v>2.1800000000000002</v>
      </c>
      <c r="H87" s="32" t="s">
        <v>329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45415</v>
      </c>
      <c r="B88" s="32">
        <v>531716</v>
      </c>
      <c r="C88" s="31" t="s">
        <v>1057</v>
      </c>
      <c r="D88" s="31" t="s">
        <v>1058</v>
      </c>
      <c r="E88" s="31" t="s">
        <v>559</v>
      </c>
      <c r="F88" s="84">
        <v>147860</v>
      </c>
      <c r="G88" s="32">
        <v>2.2000000000000002</v>
      </c>
      <c r="H88" s="32" t="s">
        <v>329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45415</v>
      </c>
      <c r="B89" s="32" t="s">
        <v>978</v>
      </c>
      <c r="C89" s="31" t="s">
        <v>979</v>
      </c>
      <c r="D89" s="31" t="s">
        <v>914</v>
      </c>
      <c r="E89" s="31" t="s">
        <v>558</v>
      </c>
      <c r="F89" s="84">
        <v>128773</v>
      </c>
      <c r="G89" s="32">
        <v>527.52</v>
      </c>
      <c r="H89" s="32" t="s">
        <v>916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45415</v>
      </c>
      <c r="B90" s="32" t="s">
        <v>1059</v>
      </c>
      <c r="C90" s="31" t="s">
        <v>1060</v>
      </c>
      <c r="D90" s="31" t="s">
        <v>1061</v>
      </c>
      <c r="E90" s="31" t="s">
        <v>558</v>
      </c>
      <c r="F90" s="84">
        <v>67200</v>
      </c>
      <c r="G90" s="32">
        <v>98.5</v>
      </c>
      <c r="H90" s="32" t="s">
        <v>916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45415</v>
      </c>
      <c r="B91" s="32" t="s">
        <v>941</v>
      </c>
      <c r="C91" s="31" t="s">
        <v>942</v>
      </c>
      <c r="D91" s="31" t="s">
        <v>943</v>
      </c>
      <c r="E91" s="31" t="s">
        <v>558</v>
      </c>
      <c r="F91" s="84">
        <v>522882</v>
      </c>
      <c r="G91" s="32">
        <v>17.48</v>
      </c>
      <c r="H91" s="32" t="s">
        <v>916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45415</v>
      </c>
      <c r="B92" s="32" t="s">
        <v>1062</v>
      </c>
      <c r="C92" s="31" t="s">
        <v>1063</v>
      </c>
      <c r="D92" s="31" t="s">
        <v>914</v>
      </c>
      <c r="E92" s="31" t="s">
        <v>558</v>
      </c>
      <c r="F92" s="84">
        <v>167202</v>
      </c>
      <c r="G92" s="32">
        <v>522.97</v>
      </c>
      <c r="H92" s="32" t="s">
        <v>916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45415</v>
      </c>
      <c r="B93" s="32" t="s">
        <v>1064</v>
      </c>
      <c r="C93" s="31" t="s">
        <v>1065</v>
      </c>
      <c r="D93" s="31" t="s">
        <v>1066</v>
      </c>
      <c r="E93" s="31" t="s">
        <v>558</v>
      </c>
      <c r="F93" s="84">
        <v>277661</v>
      </c>
      <c r="G93" s="32">
        <v>1348.76</v>
      </c>
      <c r="H93" s="32" t="s">
        <v>916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45415</v>
      </c>
      <c r="B94" s="32" t="s">
        <v>1067</v>
      </c>
      <c r="C94" s="31" t="s">
        <v>1068</v>
      </c>
      <c r="D94" s="31" t="s">
        <v>888</v>
      </c>
      <c r="E94" s="31" t="s">
        <v>558</v>
      </c>
      <c r="F94" s="84">
        <v>145500</v>
      </c>
      <c r="G94" s="32">
        <v>82.25</v>
      </c>
      <c r="H94" s="32" t="s">
        <v>916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45415</v>
      </c>
      <c r="B95" s="32" t="s">
        <v>93</v>
      </c>
      <c r="C95" s="31" t="s">
        <v>1069</v>
      </c>
      <c r="D95" s="31" t="s">
        <v>914</v>
      </c>
      <c r="E95" s="31" t="s">
        <v>558</v>
      </c>
      <c r="F95" s="84">
        <v>360584</v>
      </c>
      <c r="G95" s="32">
        <v>4567.7299999999996</v>
      </c>
      <c r="H95" s="32" t="s">
        <v>916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45415</v>
      </c>
      <c r="B96" s="32" t="s">
        <v>981</v>
      </c>
      <c r="C96" s="31" t="s">
        <v>982</v>
      </c>
      <c r="D96" s="31" t="s">
        <v>983</v>
      </c>
      <c r="E96" s="31" t="s">
        <v>558</v>
      </c>
      <c r="F96" s="84">
        <v>500000</v>
      </c>
      <c r="G96" s="32">
        <v>74.03</v>
      </c>
      <c r="H96" s="32" t="s">
        <v>916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45415</v>
      </c>
      <c r="B97" s="32" t="s">
        <v>1070</v>
      </c>
      <c r="C97" s="31" t="s">
        <v>1071</v>
      </c>
      <c r="D97" s="31" t="s">
        <v>1072</v>
      </c>
      <c r="E97" s="31" t="s">
        <v>558</v>
      </c>
      <c r="F97" s="84">
        <v>1666661</v>
      </c>
      <c r="G97" s="32">
        <v>3.65</v>
      </c>
      <c r="H97" s="32" t="s">
        <v>916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45415</v>
      </c>
      <c r="B98" s="32" t="s">
        <v>1073</v>
      </c>
      <c r="C98" s="31" t="s">
        <v>1074</v>
      </c>
      <c r="D98" s="31" t="s">
        <v>1075</v>
      </c>
      <c r="E98" s="31" t="s">
        <v>558</v>
      </c>
      <c r="F98" s="84">
        <v>319113</v>
      </c>
      <c r="G98" s="32">
        <v>1202.05</v>
      </c>
      <c r="H98" s="32" t="s">
        <v>916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45415</v>
      </c>
      <c r="B99" s="32" t="s">
        <v>817</v>
      </c>
      <c r="C99" s="31" t="s">
        <v>1076</v>
      </c>
      <c r="D99" s="31" t="s">
        <v>1077</v>
      </c>
      <c r="E99" s="31" t="s">
        <v>558</v>
      </c>
      <c r="F99" s="84">
        <v>750000</v>
      </c>
      <c r="G99" s="32">
        <v>934.4</v>
      </c>
      <c r="H99" s="32" t="s">
        <v>916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45415</v>
      </c>
      <c r="B100" s="32" t="s">
        <v>984</v>
      </c>
      <c r="C100" s="31" t="s">
        <v>985</v>
      </c>
      <c r="D100" s="31" t="s">
        <v>986</v>
      </c>
      <c r="E100" s="31" t="s">
        <v>558</v>
      </c>
      <c r="F100" s="84">
        <v>56027</v>
      </c>
      <c r="G100" s="32">
        <v>35.53</v>
      </c>
      <c r="H100" s="32" t="s">
        <v>916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45415</v>
      </c>
      <c r="B101" s="32" t="s">
        <v>984</v>
      </c>
      <c r="C101" s="31" t="s">
        <v>985</v>
      </c>
      <c r="D101" s="31" t="s">
        <v>1078</v>
      </c>
      <c r="E101" s="31" t="s">
        <v>558</v>
      </c>
      <c r="F101" s="84">
        <v>260260</v>
      </c>
      <c r="G101" s="32">
        <v>36.549999999999997</v>
      </c>
      <c r="H101" s="32" t="s">
        <v>916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45415</v>
      </c>
      <c r="B102" s="32" t="s">
        <v>1079</v>
      </c>
      <c r="C102" s="31" t="s">
        <v>1080</v>
      </c>
      <c r="D102" s="31" t="s">
        <v>1081</v>
      </c>
      <c r="E102" s="31" t="s">
        <v>558</v>
      </c>
      <c r="F102" s="84">
        <v>121000</v>
      </c>
      <c r="G102" s="32">
        <v>146.80000000000001</v>
      </c>
      <c r="H102" s="32" t="s">
        <v>916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45415</v>
      </c>
      <c r="B103" s="32" t="s">
        <v>1082</v>
      </c>
      <c r="C103" s="31" t="s">
        <v>1083</v>
      </c>
      <c r="D103" s="31" t="s">
        <v>1084</v>
      </c>
      <c r="E103" s="31" t="s">
        <v>558</v>
      </c>
      <c r="F103" s="84">
        <v>760000</v>
      </c>
      <c r="G103" s="32">
        <v>38.96</v>
      </c>
      <c r="H103" s="32" t="s">
        <v>916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45415</v>
      </c>
      <c r="B104" s="32" t="s">
        <v>1085</v>
      </c>
      <c r="C104" s="31" t="s">
        <v>1086</v>
      </c>
      <c r="D104" s="31" t="s">
        <v>915</v>
      </c>
      <c r="E104" s="31" t="s">
        <v>558</v>
      </c>
      <c r="F104" s="84">
        <v>88302</v>
      </c>
      <c r="G104" s="32">
        <v>977.64</v>
      </c>
      <c r="H104" s="32" t="s">
        <v>916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45415</v>
      </c>
      <c r="B105" s="32" t="s">
        <v>1085</v>
      </c>
      <c r="C105" s="31" t="s">
        <v>1086</v>
      </c>
      <c r="D105" s="31" t="s">
        <v>980</v>
      </c>
      <c r="E105" s="31" t="s">
        <v>558</v>
      </c>
      <c r="F105" s="84">
        <v>37382</v>
      </c>
      <c r="G105" s="32">
        <v>984.9</v>
      </c>
      <c r="H105" s="32" t="s">
        <v>916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45415</v>
      </c>
      <c r="B106" s="32" t="s">
        <v>1085</v>
      </c>
      <c r="C106" s="31" t="s">
        <v>1086</v>
      </c>
      <c r="D106" s="31" t="s">
        <v>914</v>
      </c>
      <c r="E106" s="31" t="s">
        <v>558</v>
      </c>
      <c r="F106" s="84">
        <v>64591</v>
      </c>
      <c r="G106" s="32">
        <v>934.48</v>
      </c>
      <c r="H106" s="32" t="s">
        <v>916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45415</v>
      </c>
      <c r="B107" s="32" t="s">
        <v>1085</v>
      </c>
      <c r="C107" s="31" t="s">
        <v>1086</v>
      </c>
      <c r="D107" s="31" t="s">
        <v>1087</v>
      </c>
      <c r="E107" s="31" t="s">
        <v>558</v>
      </c>
      <c r="F107" s="84">
        <v>42788</v>
      </c>
      <c r="G107" s="32">
        <v>1014.59</v>
      </c>
      <c r="H107" s="32" t="s">
        <v>916</v>
      </c>
    </row>
    <row r="108" spans="1:28" ht="15" customHeight="1">
      <c r="A108" s="83">
        <v>45415</v>
      </c>
      <c r="B108" s="32" t="s">
        <v>1088</v>
      </c>
      <c r="C108" s="31" t="s">
        <v>1089</v>
      </c>
      <c r="D108" s="31" t="s">
        <v>1090</v>
      </c>
      <c r="E108" s="31" t="s">
        <v>558</v>
      </c>
      <c r="F108" s="84">
        <v>120000</v>
      </c>
      <c r="G108" s="32">
        <v>20.75</v>
      </c>
      <c r="H108" s="32" t="s">
        <v>916</v>
      </c>
    </row>
    <row r="109" spans="1:28" ht="15" customHeight="1">
      <c r="A109" s="83">
        <v>45415</v>
      </c>
      <c r="B109" s="32" t="s">
        <v>1091</v>
      </c>
      <c r="C109" s="31" t="s">
        <v>1092</v>
      </c>
      <c r="D109" s="31" t="s">
        <v>989</v>
      </c>
      <c r="E109" s="31" t="s">
        <v>558</v>
      </c>
      <c r="F109" s="84">
        <v>90000</v>
      </c>
      <c r="G109" s="32">
        <v>163.95</v>
      </c>
      <c r="H109" s="32" t="s">
        <v>916</v>
      </c>
    </row>
    <row r="110" spans="1:28" ht="15" customHeight="1">
      <c r="A110" s="83">
        <v>45415</v>
      </c>
      <c r="B110" s="32" t="s">
        <v>1091</v>
      </c>
      <c r="C110" s="31" t="s">
        <v>1092</v>
      </c>
      <c r="D110" s="31" t="s">
        <v>940</v>
      </c>
      <c r="E110" s="31" t="s">
        <v>558</v>
      </c>
      <c r="F110" s="84">
        <v>137000</v>
      </c>
      <c r="G110" s="32">
        <v>163.94</v>
      </c>
      <c r="H110" s="32" t="s">
        <v>916</v>
      </c>
    </row>
    <row r="111" spans="1:28" ht="15" customHeight="1">
      <c r="A111" s="83">
        <v>45415</v>
      </c>
      <c r="B111" s="32" t="s">
        <v>1093</v>
      </c>
      <c r="C111" s="31" t="s">
        <v>1094</v>
      </c>
      <c r="D111" s="31" t="s">
        <v>914</v>
      </c>
      <c r="E111" s="31" t="s">
        <v>558</v>
      </c>
      <c r="F111" s="84">
        <v>564578</v>
      </c>
      <c r="G111" s="32">
        <v>410.1</v>
      </c>
      <c r="H111" s="32" t="s">
        <v>916</v>
      </c>
    </row>
    <row r="112" spans="1:28" ht="15" customHeight="1">
      <c r="A112" s="83">
        <v>45415</v>
      </c>
      <c r="B112" s="32" t="s">
        <v>1095</v>
      </c>
      <c r="C112" s="31" t="s">
        <v>1096</v>
      </c>
      <c r="D112" s="31" t="s">
        <v>1097</v>
      </c>
      <c r="E112" s="31" t="s">
        <v>558</v>
      </c>
      <c r="F112" s="84">
        <v>297842</v>
      </c>
      <c r="G112" s="32">
        <v>13.8</v>
      </c>
      <c r="H112" s="32" t="s">
        <v>916</v>
      </c>
    </row>
    <row r="113" spans="1:8" ht="15" customHeight="1">
      <c r="A113" s="83">
        <v>45415</v>
      </c>
      <c r="B113" s="32" t="s">
        <v>1095</v>
      </c>
      <c r="C113" s="31" t="s">
        <v>1096</v>
      </c>
      <c r="D113" s="31" t="s">
        <v>1098</v>
      </c>
      <c r="E113" s="31" t="s">
        <v>558</v>
      </c>
      <c r="F113" s="84">
        <v>526000</v>
      </c>
      <c r="G113" s="32">
        <v>13.8</v>
      </c>
      <c r="H113" s="32" t="s">
        <v>916</v>
      </c>
    </row>
    <row r="114" spans="1:8" ht="15" customHeight="1">
      <c r="A114" s="83">
        <v>45415</v>
      </c>
      <c r="B114" s="32" t="s">
        <v>1095</v>
      </c>
      <c r="C114" s="31" t="s">
        <v>1096</v>
      </c>
      <c r="D114" s="31" t="s">
        <v>1042</v>
      </c>
      <c r="E114" s="31" t="s">
        <v>558</v>
      </c>
      <c r="F114" s="84">
        <v>566290</v>
      </c>
      <c r="G114" s="32">
        <v>13.83</v>
      </c>
      <c r="H114" s="32" t="s">
        <v>916</v>
      </c>
    </row>
    <row r="115" spans="1:8" ht="15" customHeight="1">
      <c r="A115" s="83">
        <v>45415</v>
      </c>
      <c r="B115" s="32" t="s">
        <v>1095</v>
      </c>
      <c r="C115" s="31" t="s">
        <v>1096</v>
      </c>
      <c r="D115" s="31" t="s">
        <v>1099</v>
      </c>
      <c r="E115" s="31" t="s">
        <v>558</v>
      </c>
      <c r="F115" s="84">
        <v>400003</v>
      </c>
      <c r="G115" s="32">
        <v>13.85</v>
      </c>
      <c r="H115" s="32" t="s">
        <v>916</v>
      </c>
    </row>
    <row r="116" spans="1:8" ht="15" customHeight="1">
      <c r="A116" s="83">
        <v>45415</v>
      </c>
      <c r="B116" s="32" t="s">
        <v>1095</v>
      </c>
      <c r="C116" s="31" t="s">
        <v>1096</v>
      </c>
      <c r="D116" s="31" t="s">
        <v>1100</v>
      </c>
      <c r="E116" s="31" t="s">
        <v>558</v>
      </c>
      <c r="F116" s="84">
        <v>70000</v>
      </c>
      <c r="G116" s="32">
        <v>12.87</v>
      </c>
      <c r="H116" s="32" t="s">
        <v>916</v>
      </c>
    </row>
    <row r="117" spans="1:8" ht="15" customHeight="1">
      <c r="A117" s="83">
        <v>45415</v>
      </c>
      <c r="B117" s="32" t="s">
        <v>1095</v>
      </c>
      <c r="C117" s="31" t="s">
        <v>1096</v>
      </c>
      <c r="D117" s="31" t="s">
        <v>1101</v>
      </c>
      <c r="E117" s="31" t="s">
        <v>558</v>
      </c>
      <c r="F117" s="84">
        <v>303280</v>
      </c>
      <c r="G117" s="32">
        <v>13.8</v>
      </c>
      <c r="H117" s="32" t="s">
        <v>916</v>
      </c>
    </row>
    <row r="118" spans="1:8" ht="15" customHeight="1">
      <c r="A118" s="83">
        <v>45415</v>
      </c>
      <c r="B118" s="32" t="s">
        <v>991</v>
      </c>
      <c r="C118" s="31" t="s">
        <v>992</v>
      </c>
      <c r="D118" s="31" t="s">
        <v>993</v>
      </c>
      <c r="E118" s="31" t="s">
        <v>558</v>
      </c>
      <c r="F118" s="84">
        <v>110400</v>
      </c>
      <c r="G118" s="32">
        <v>238.34</v>
      </c>
      <c r="H118" s="32" t="s">
        <v>916</v>
      </c>
    </row>
    <row r="119" spans="1:8" ht="15" customHeight="1">
      <c r="A119" s="83">
        <v>45415</v>
      </c>
      <c r="B119" s="32" t="s">
        <v>991</v>
      </c>
      <c r="C119" s="31" t="s">
        <v>992</v>
      </c>
      <c r="D119" s="31" t="s">
        <v>1102</v>
      </c>
      <c r="E119" s="31" t="s">
        <v>558</v>
      </c>
      <c r="F119" s="84">
        <v>120000</v>
      </c>
      <c r="G119" s="32">
        <v>245.86</v>
      </c>
      <c r="H119" s="32" t="s">
        <v>916</v>
      </c>
    </row>
    <row r="120" spans="1:8" ht="15" customHeight="1">
      <c r="A120" s="83">
        <v>45415</v>
      </c>
      <c r="B120" s="32" t="s">
        <v>991</v>
      </c>
      <c r="C120" s="31" t="s">
        <v>992</v>
      </c>
      <c r="D120" s="31" t="s">
        <v>1103</v>
      </c>
      <c r="E120" s="31" t="s">
        <v>558</v>
      </c>
      <c r="F120" s="84">
        <v>68400</v>
      </c>
      <c r="G120" s="32">
        <v>232.52</v>
      </c>
      <c r="H120" s="32" t="s">
        <v>916</v>
      </c>
    </row>
    <row r="121" spans="1:8" ht="15" customHeight="1">
      <c r="A121" s="83">
        <v>45415</v>
      </c>
      <c r="B121" s="32" t="s">
        <v>1104</v>
      </c>
      <c r="C121" s="31" t="s">
        <v>1105</v>
      </c>
      <c r="D121" s="31" t="s">
        <v>1106</v>
      </c>
      <c r="E121" s="31" t="s">
        <v>558</v>
      </c>
      <c r="F121" s="84">
        <v>98103</v>
      </c>
      <c r="G121" s="32">
        <v>134.82</v>
      </c>
      <c r="H121" s="32" t="s">
        <v>916</v>
      </c>
    </row>
    <row r="122" spans="1:8" ht="15" customHeight="1">
      <c r="A122" s="83">
        <v>45415</v>
      </c>
      <c r="B122" s="32" t="s">
        <v>926</v>
      </c>
      <c r="C122" s="31" t="s">
        <v>927</v>
      </c>
      <c r="D122" s="31" t="s">
        <v>944</v>
      </c>
      <c r="E122" s="31" t="s">
        <v>558</v>
      </c>
      <c r="F122" s="84">
        <v>400000</v>
      </c>
      <c r="G122" s="32">
        <v>65.91</v>
      </c>
      <c r="H122" s="32" t="s">
        <v>916</v>
      </c>
    </row>
    <row r="123" spans="1:8" ht="15" customHeight="1">
      <c r="A123" s="83">
        <v>45415</v>
      </c>
      <c r="B123" s="32" t="s">
        <v>926</v>
      </c>
      <c r="C123" s="31" t="s">
        <v>927</v>
      </c>
      <c r="D123" s="31" t="s">
        <v>1107</v>
      </c>
      <c r="E123" s="31" t="s">
        <v>558</v>
      </c>
      <c r="F123" s="84">
        <v>1213419</v>
      </c>
      <c r="G123" s="32">
        <v>64.22</v>
      </c>
      <c r="H123" s="32" t="s">
        <v>916</v>
      </c>
    </row>
    <row r="124" spans="1:8" ht="15" customHeight="1">
      <c r="A124" s="83">
        <v>45415</v>
      </c>
      <c r="B124" s="32" t="s">
        <v>994</v>
      </c>
      <c r="C124" s="31" t="s">
        <v>995</v>
      </c>
      <c r="D124" s="31" t="s">
        <v>914</v>
      </c>
      <c r="E124" s="31" t="s">
        <v>558</v>
      </c>
      <c r="F124" s="84">
        <v>176817</v>
      </c>
      <c r="G124" s="32">
        <v>362.03</v>
      </c>
      <c r="H124" s="32" t="s">
        <v>916</v>
      </c>
    </row>
    <row r="125" spans="1:8" ht="15" customHeight="1">
      <c r="A125" s="83">
        <v>45415</v>
      </c>
      <c r="B125" s="32" t="s">
        <v>994</v>
      </c>
      <c r="C125" s="31" t="s">
        <v>995</v>
      </c>
      <c r="D125" s="31" t="s">
        <v>924</v>
      </c>
      <c r="E125" s="31" t="s">
        <v>558</v>
      </c>
      <c r="F125" s="84">
        <v>9219</v>
      </c>
      <c r="G125" s="32">
        <v>361.98</v>
      </c>
      <c r="H125" s="32" t="s">
        <v>916</v>
      </c>
    </row>
    <row r="126" spans="1:8" ht="15" customHeight="1">
      <c r="A126" s="83">
        <v>45415</v>
      </c>
      <c r="B126" s="32" t="s">
        <v>1108</v>
      </c>
      <c r="C126" s="31" t="s">
        <v>1109</v>
      </c>
      <c r="D126" s="31" t="s">
        <v>914</v>
      </c>
      <c r="E126" s="31" t="s">
        <v>558</v>
      </c>
      <c r="F126" s="84">
        <v>480442</v>
      </c>
      <c r="G126" s="32">
        <v>293.93</v>
      </c>
      <c r="H126" s="32" t="s">
        <v>916</v>
      </c>
    </row>
    <row r="127" spans="1:8" ht="15" customHeight="1">
      <c r="A127" s="83">
        <v>45415</v>
      </c>
      <c r="B127" s="32" t="s">
        <v>1110</v>
      </c>
      <c r="C127" s="31" t="s">
        <v>1111</v>
      </c>
      <c r="D127" s="31" t="s">
        <v>1112</v>
      </c>
      <c r="E127" s="31" t="s">
        <v>558</v>
      </c>
      <c r="F127" s="84">
        <v>80600</v>
      </c>
      <c r="G127" s="32">
        <v>207.52</v>
      </c>
      <c r="H127" s="32" t="s">
        <v>916</v>
      </c>
    </row>
    <row r="128" spans="1:8" ht="15" customHeight="1">
      <c r="A128" s="83">
        <v>45415</v>
      </c>
      <c r="B128" s="32" t="s">
        <v>302</v>
      </c>
      <c r="C128" s="31" t="s">
        <v>1113</v>
      </c>
      <c r="D128" s="31" t="s">
        <v>1114</v>
      </c>
      <c r="E128" s="31" t="s">
        <v>558</v>
      </c>
      <c r="F128" s="84">
        <v>369243945</v>
      </c>
      <c r="G128" s="32">
        <v>24.26</v>
      </c>
      <c r="H128" s="32" t="s">
        <v>916</v>
      </c>
    </row>
    <row r="129" spans="1:8" ht="15" customHeight="1">
      <c r="A129" s="83">
        <v>45415</v>
      </c>
      <c r="B129" s="32" t="s">
        <v>1115</v>
      </c>
      <c r="C129" s="31" t="s">
        <v>1116</v>
      </c>
      <c r="D129" s="31" t="s">
        <v>1117</v>
      </c>
      <c r="E129" s="31" t="s">
        <v>559</v>
      </c>
      <c r="F129" s="84">
        <v>350000</v>
      </c>
      <c r="G129" s="32">
        <v>39</v>
      </c>
      <c r="H129" s="32" t="s">
        <v>916</v>
      </c>
    </row>
    <row r="130" spans="1:8" ht="15" customHeight="1">
      <c r="A130" s="83">
        <v>45415</v>
      </c>
      <c r="B130" s="32" t="s">
        <v>978</v>
      </c>
      <c r="C130" s="31" t="s">
        <v>979</v>
      </c>
      <c r="D130" s="31" t="s">
        <v>914</v>
      </c>
      <c r="E130" s="31" t="s">
        <v>559</v>
      </c>
      <c r="F130" s="84">
        <v>128773</v>
      </c>
      <c r="G130" s="32">
        <v>527.66</v>
      </c>
      <c r="H130" s="32" t="s">
        <v>916</v>
      </c>
    </row>
    <row r="131" spans="1:8" ht="15" customHeight="1">
      <c r="A131" s="83">
        <v>45415</v>
      </c>
      <c r="B131" s="32" t="s">
        <v>1059</v>
      </c>
      <c r="C131" s="31" t="s">
        <v>1060</v>
      </c>
      <c r="D131" s="31" t="s">
        <v>1118</v>
      </c>
      <c r="E131" s="31" t="s">
        <v>559</v>
      </c>
      <c r="F131" s="84">
        <v>58800</v>
      </c>
      <c r="G131" s="32">
        <v>98.5</v>
      </c>
      <c r="H131" s="32" t="s">
        <v>916</v>
      </c>
    </row>
    <row r="132" spans="1:8" ht="15" customHeight="1">
      <c r="A132" s="83">
        <v>45415</v>
      </c>
      <c r="B132" s="32" t="s">
        <v>941</v>
      </c>
      <c r="C132" s="31" t="s">
        <v>942</v>
      </c>
      <c r="D132" s="31" t="s">
        <v>943</v>
      </c>
      <c r="E132" s="31" t="s">
        <v>559</v>
      </c>
      <c r="F132" s="84">
        <v>669270</v>
      </c>
      <c r="G132" s="32">
        <v>17.14</v>
      </c>
      <c r="H132" s="32" t="s">
        <v>916</v>
      </c>
    </row>
    <row r="133" spans="1:8" ht="15" customHeight="1">
      <c r="A133" s="83">
        <v>45415</v>
      </c>
      <c r="B133" s="32" t="s">
        <v>1062</v>
      </c>
      <c r="C133" s="31" t="s">
        <v>1063</v>
      </c>
      <c r="D133" s="31" t="s">
        <v>914</v>
      </c>
      <c r="E133" s="31" t="s">
        <v>559</v>
      </c>
      <c r="F133" s="84">
        <v>167202</v>
      </c>
      <c r="G133" s="32">
        <v>523.41999999999996</v>
      </c>
      <c r="H133" s="32" t="s">
        <v>916</v>
      </c>
    </row>
    <row r="134" spans="1:8" ht="15" customHeight="1">
      <c r="A134" s="83">
        <v>45415</v>
      </c>
      <c r="B134" s="32" t="s">
        <v>1067</v>
      </c>
      <c r="C134" s="31" t="s">
        <v>1068</v>
      </c>
      <c r="D134" s="31" t="s">
        <v>888</v>
      </c>
      <c r="E134" s="31" t="s">
        <v>559</v>
      </c>
      <c r="F134" s="84">
        <v>73500</v>
      </c>
      <c r="G134" s="32">
        <v>82.27</v>
      </c>
      <c r="H134" s="32" t="s">
        <v>916</v>
      </c>
    </row>
    <row r="135" spans="1:8" ht="15" customHeight="1">
      <c r="A135" s="83">
        <v>45415</v>
      </c>
      <c r="B135" s="32" t="s">
        <v>93</v>
      </c>
      <c r="C135" s="31" t="s">
        <v>1069</v>
      </c>
      <c r="D135" s="31" t="s">
        <v>914</v>
      </c>
      <c r="E135" s="31" t="s">
        <v>559</v>
      </c>
      <c r="F135" s="84">
        <v>354884</v>
      </c>
      <c r="G135" s="32">
        <v>4567.7299999999996</v>
      </c>
      <c r="H135" s="32" t="s">
        <v>916</v>
      </c>
    </row>
    <row r="136" spans="1:8" ht="15" customHeight="1">
      <c r="A136" s="83">
        <v>45415</v>
      </c>
      <c r="B136" s="32" t="s">
        <v>996</v>
      </c>
      <c r="C136" s="31" t="s">
        <v>997</v>
      </c>
      <c r="D136" s="31" t="s">
        <v>1119</v>
      </c>
      <c r="E136" s="31" t="s">
        <v>559</v>
      </c>
      <c r="F136" s="84">
        <v>52200</v>
      </c>
      <c r="G136" s="32">
        <v>232</v>
      </c>
      <c r="H136" s="32" t="s">
        <v>916</v>
      </c>
    </row>
    <row r="137" spans="1:8" ht="15" customHeight="1">
      <c r="A137" s="83">
        <v>45415</v>
      </c>
      <c r="B137" s="32" t="s">
        <v>1073</v>
      </c>
      <c r="C137" s="31" t="s">
        <v>1074</v>
      </c>
      <c r="D137" s="31" t="s">
        <v>1120</v>
      </c>
      <c r="E137" s="31" t="s">
        <v>559</v>
      </c>
      <c r="F137" s="84">
        <v>300000</v>
      </c>
      <c r="G137" s="32">
        <v>1200.58</v>
      </c>
      <c r="H137" s="32" t="s">
        <v>916</v>
      </c>
    </row>
    <row r="138" spans="1:8" ht="15" customHeight="1">
      <c r="A138" s="83">
        <v>45415</v>
      </c>
      <c r="B138" s="32" t="s">
        <v>817</v>
      </c>
      <c r="C138" s="31" t="s">
        <v>1076</v>
      </c>
      <c r="D138" s="31" t="s">
        <v>1121</v>
      </c>
      <c r="E138" s="31" t="s">
        <v>559</v>
      </c>
      <c r="F138" s="84">
        <v>750000</v>
      </c>
      <c r="G138" s="32">
        <v>934.4</v>
      </c>
      <c r="H138" s="32" t="s">
        <v>916</v>
      </c>
    </row>
    <row r="139" spans="1:8" ht="15" customHeight="1">
      <c r="A139" s="83">
        <v>45415</v>
      </c>
      <c r="B139" s="32" t="s">
        <v>1122</v>
      </c>
      <c r="C139" s="31" t="s">
        <v>1123</v>
      </c>
      <c r="D139" s="31" t="s">
        <v>1124</v>
      </c>
      <c r="E139" s="31" t="s">
        <v>559</v>
      </c>
      <c r="F139" s="84">
        <v>111000</v>
      </c>
      <c r="G139" s="32">
        <v>3.77</v>
      </c>
      <c r="H139" s="32" t="s">
        <v>916</v>
      </c>
    </row>
    <row r="140" spans="1:8" ht="15" customHeight="1">
      <c r="A140" s="83">
        <v>45415</v>
      </c>
      <c r="B140" s="32" t="s">
        <v>1125</v>
      </c>
      <c r="C140" s="31" t="s">
        <v>1126</v>
      </c>
      <c r="D140" s="31" t="s">
        <v>1106</v>
      </c>
      <c r="E140" s="31" t="s">
        <v>559</v>
      </c>
      <c r="F140" s="84">
        <v>232876</v>
      </c>
      <c r="G140" s="32">
        <v>13.95</v>
      </c>
      <c r="H140" s="32" t="s">
        <v>916</v>
      </c>
    </row>
    <row r="141" spans="1:8" ht="15" customHeight="1">
      <c r="A141" s="83">
        <v>45415</v>
      </c>
      <c r="B141" s="32" t="s">
        <v>984</v>
      </c>
      <c r="C141" s="31" t="s">
        <v>985</v>
      </c>
      <c r="D141" s="31" t="s">
        <v>1078</v>
      </c>
      <c r="E141" s="31" t="s">
        <v>559</v>
      </c>
      <c r="F141" s="84">
        <v>260260</v>
      </c>
      <c r="G141" s="32">
        <v>36.130000000000003</v>
      </c>
      <c r="H141" s="32" t="s">
        <v>916</v>
      </c>
    </row>
    <row r="142" spans="1:8" ht="15" customHeight="1">
      <c r="A142" s="83">
        <v>45415</v>
      </c>
      <c r="B142" s="32" t="s">
        <v>984</v>
      </c>
      <c r="C142" s="31" t="s">
        <v>985</v>
      </c>
      <c r="D142" s="31" t="s">
        <v>986</v>
      </c>
      <c r="E142" s="31" t="s">
        <v>559</v>
      </c>
      <c r="F142" s="84">
        <v>151659</v>
      </c>
      <c r="G142" s="32">
        <v>35.28</v>
      </c>
      <c r="H142" s="32" t="s">
        <v>916</v>
      </c>
    </row>
    <row r="143" spans="1:8" ht="15" customHeight="1">
      <c r="A143" s="83">
        <v>45415</v>
      </c>
      <c r="B143" s="32" t="s">
        <v>987</v>
      </c>
      <c r="C143" s="31" t="s">
        <v>988</v>
      </c>
      <c r="D143" s="31" t="s">
        <v>990</v>
      </c>
      <c r="E143" s="31" t="s">
        <v>559</v>
      </c>
      <c r="F143" s="84">
        <v>85000</v>
      </c>
      <c r="G143" s="32">
        <v>132.12</v>
      </c>
      <c r="H143" s="32" t="s">
        <v>916</v>
      </c>
    </row>
    <row r="144" spans="1:8" ht="15" customHeight="1">
      <c r="A144" s="83">
        <v>45415</v>
      </c>
      <c r="B144" s="32" t="s">
        <v>1082</v>
      </c>
      <c r="C144" s="31" t="s">
        <v>1083</v>
      </c>
      <c r="D144" s="31" t="s">
        <v>1084</v>
      </c>
      <c r="E144" s="31" t="s">
        <v>559</v>
      </c>
      <c r="F144" s="84">
        <v>282481</v>
      </c>
      <c r="G144" s="32">
        <v>39.1</v>
      </c>
      <c r="H144" s="32" t="s">
        <v>916</v>
      </c>
    </row>
    <row r="145" spans="1:8" ht="15" customHeight="1">
      <c r="A145" s="83">
        <v>45415</v>
      </c>
      <c r="B145" s="32" t="s">
        <v>1085</v>
      </c>
      <c r="C145" s="31" t="s">
        <v>1086</v>
      </c>
      <c r="D145" s="31" t="s">
        <v>980</v>
      </c>
      <c r="E145" s="31" t="s">
        <v>559</v>
      </c>
      <c r="F145" s="84">
        <v>40400</v>
      </c>
      <c r="G145" s="32">
        <v>982.59</v>
      </c>
      <c r="H145" s="32" t="s">
        <v>916</v>
      </c>
    </row>
    <row r="146" spans="1:8" ht="15" customHeight="1">
      <c r="A146" s="83">
        <v>45415</v>
      </c>
      <c r="B146" s="32" t="s">
        <v>1085</v>
      </c>
      <c r="C146" s="31" t="s">
        <v>1086</v>
      </c>
      <c r="D146" s="31" t="s">
        <v>914</v>
      </c>
      <c r="E146" s="31" t="s">
        <v>559</v>
      </c>
      <c r="F146" s="84">
        <v>64593</v>
      </c>
      <c r="G146" s="32">
        <v>933.05</v>
      </c>
      <c r="H146" s="32" t="s">
        <v>916</v>
      </c>
    </row>
    <row r="147" spans="1:8" ht="15" customHeight="1">
      <c r="A147" s="83">
        <v>45415</v>
      </c>
      <c r="B147" s="32" t="s">
        <v>1085</v>
      </c>
      <c r="C147" s="31" t="s">
        <v>1086</v>
      </c>
      <c r="D147" s="31" t="s">
        <v>915</v>
      </c>
      <c r="E147" s="31" t="s">
        <v>559</v>
      </c>
      <c r="F147" s="84">
        <v>89070</v>
      </c>
      <c r="G147" s="32">
        <v>979.12</v>
      </c>
      <c r="H147" s="32" t="s">
        <v>916</v>
      </c>
    </row>
    <row r="148" spans="1:8" ht="15" customHeight="1">
      <c r="A148" s="83">
        <v>45415</v>
      </c>
      <c r="B148" s="32" t="s">
        <v>1088</v>
      </c>
      <c r="C148" s="31" t="s">
        <v>1089</v>
      </c>
      <c r="D148" s="31" t="s">
        <v>1127</v>
      </c>
      <c r="E148" s="31" t="s">
        <v>559</v>
      </c>
      <c r="F148" s="84">
        <v>120000</v>
      </c>
      <c r="G148" s="32">
        <v>20.75</v>
      </c>
      <c r="H148" s="32" t="s">
        <v>916</v>
      </c>
    </row>
    <row r="149" spans="1:8" ht="15" customHeight="1">
      <c r="A149" s="83">
        <v>45415</v>
      </c>
      <c r="B149" s="32" t="s">
        <v>1128</v>
      </c>
      <c r="C149" s="31" t="s">
        <v>1129</v>
      </c>
      <c r="D149" s="31" t="s">
        <v>1130</v>
      </c>
      <c r="E149" s="31" t="s">
        <v>559</v>
      </c>
      <c r="F149" s="84">
        <v>450000</v>
      </c>
      <c r="G149" s="32">
        <v>17.57</v>
      </c>
      <c r="H149" s="32" t="s">
        <v>916</v>
      </c>
    </row>
    <row r="150" spans="1:8" ht="15" customHeight="1">
      <c r="A150" s="83">
        <v>45415</v>
      </c>
      <c r="B150" s="32" t="s">
        <v>1091</v>
      </c>
      <c r="C150" s="31" t="s">
        <v>1092</v>
      </c>
      <c r="D150" s="31" t="s">
        <v>989</v>
      </c>
      <c r="E150" s="31" t="s">
        <v>559</v>
      </c>
      <c r="F150" s="84">
        <v>61000</v>
      </c>
      <c r="G150" s="32">
        <v>163.95</v>
      </c>
      <c r="H150" s="32" t="s">
        <v>916</v>
      </c>
    </row>
    <row r="151" spans="1:8" ht="15" customHeight="1">
      <c r="A151" s="83">
        <v>45415</v>
      </c>
      <c r="B151" s="32" t="s">
        <v>1091</v>
      </c>
      <c r="C151" s="31" t="s">
        <v>1092</v>
      </c>
      <c r="D151" s="31" t="s">
        <v>940</v>
      </c>
      <c r="E151" s="31" t="s">
        <v>559</v>
      </c>
      <c r="F151" s="84">
        <v>110000</v>
      </c>
      <c r="G151" s="32">
        <v>163.94</v>
      </c>
      <c r="H151" s="32" t="s">
        <v>916</v>
      </c>
    </row>
    <row r="152" spans="1:8" ht="15" customHeight="1">
      <c r="A152" s="83">
        <v>45415</v>
      </c>
      <c r="B152" s="32" t="s">
        <v>1093</v>
      </c>
      <c r="C152" s="31" t="s">
        <v>1094</v>
      </c>
      <c r="D152" s="31" t="s">
        <v>914</v>
      </c>
      <c r="E152" s="31" t="s">
        <v>559</v>
      </c>
      <c r="F152" s="84">
        <v>564578</v>
      </c>
      <c r="G152" s="32">
        <v>410.5</v>
      </c>
      <c r="H152" s="32" t="s">
        <v>916</v>
      </c>
    </row>
    <row r="153" spans="1:8" ht="15" customHeight="1">
      <c r="A153" s="83">
        <v>45415</v>
      </c>
      <c r="B153" s="32" t="s">
        <v>1095</v>
      </c>
      <c r="C153" s="31" t="s">
        <v>1096</v>
      </c>
      <c r="D153" s="31" t="s">
        <v>1101</v>
      </c>
      <c r="E153" s="31" t="s">
        <v>559</v>
      </c>
      <c r="F153" s="84">
        <v>303280</v>
      </c>
      <c r="G153" s="32">
        <v>13.83</v>
      </c>
      <c r="H153" s="32" t="s">
        <v>916</v>
      </c>
    </row>
    <row r="154" spans="1:8" ht="15" customHeight="1">
      <c r="A154" s="83">
        <v>45415</v>
      </c>
      <c r="B154" s="32" t="s">
        <v>1095</v>
      </c>
      <c r="C154" s="31" t="s">
        <v>1096</v>
      </c>
      <c r="D154" s="31" t="s">
        <v>1100</v>
      </c>
      <c r="E154" s="31" t="s">
        <v>559</v>
      </c>
      <c r="F154" s="84">
        <v>550000</v>
      </c>
      <c r="G154" s="32">
        <v>13.82</v>
      </c>
      <c r="H154" s="32" t="s">
        <v>916</v>
      </c>
    </row>
    <row r="155" spans="1:8" ht="15" customHeight="1">
      <c r="A155" s="83">
        <v>45415</v>
      </c>
      <c r="B155" s="32" t="s">
        <v>1095</v>
      </c>
      <c r="C155" s="31" t="s">
        <v>1096</v>
      </c>
      <c r="D155" s="31" t="s">
        <v>1131</v>
      </c>
      <c r="E155" s="31" t="s">
        <v>559</v>
      </c>
      <c r="F155" s="84">
        <v>1169544</v>
      </c>
      <c r="G155" s="32">
        <v>13.83</v>
      </c>
      <c r="H155" s="32" t="s">
        <v>916</v>
      </c>
    </row>
    <row r="156" spans="1:8" ht="15" customHeight="1">
      <c r="A156" s="83">
        <v>45415</v>
      </c>
      <c r="B156" s="32" t="s">
        <v>1095</v>
      </c>
      <c r="C156" s="31" t="s">
        <v>1096</v>
      </c>
      <c r="D156" s="31" t="s">
        <v>1099</v>
      </c>
      <c r="E156" s="31" t="s">
        <v>559</v>
      </c>
      <c r="F156" s="84">
        <v>400003</v>
      </c>
      <c r="G156" s="32">
        <v>13.76</v>
      </c>
      <c r="H156" s="32" t="s">
        <v>916</v>
      </c>
    </row>
    <row r="157" spans="1:8" ht="15" customHeight="1">
      <c r="A157" s="83">
        <v>45415</v>
      </c>
      <c r="B157" s="32" t="s">
        <v>1095</v>
      </c>
      <c r="C157" s="31" t="s">
        <v>1096</v>
      </c>
      <c r="D157" s="31" t="s">
        <v>1042</v>
      </c>
      <c r="E157" s="31" t="s">
        <v>559</v>
      </c>
      <c r="F157" s="84">
        <v>566290</v>
      </c>
      <c r="G157" s="32">
        <v>13.83</v>
      </c>
      <c r="H157" s="32" t="s">
        <v>916</v>
      </c>
    </row>
    <row r="158" spans="1:8" ht="15" customHeight="1">
      <c r="A158" s="83">
        <v>45415</v>
      </c>
      <c r="B158" s="32" t="s">
        <v>1095</v>
      </c>
      <c r="C158" s="31" t="s">
        <v>1096</v>
      </c>
      <c r="D158" s="31" t="s">
        <v>1097</v>
      </c>
      <c r="E158" s="31" t="s">
        <v>559</v>
      </c>
      <c r="F158" s="84">
        <v>237972</v>
      </c>
      <c r="G158" s="32">
        <v>13.59</v>
      </c>
      <c r="H158" s="32" t="s">
        <v>916</v>
      </c>
    </row>
    <row r="159" spans="1:8" ht="15" customHeight="1">
      <c r="A159" s="83">
        <v>45415</v>
      </c>
      <c r="B159" s="32" t="s">
        <v>1095</v>
      </c>
      <c r="C159" s="31" t="s">
        <v>1096</v>
      </c>
      <c r="D159" s="31" t="s">
        <v>1098</v>
      </c>
      <c r="E159" s="31" t="s">
        <v>559</v>
      </c>
      <c r="F159" s="84">
        <v>526000</v>
      </c>
      <c r="G159" s="32">
        <v>13.78</v>
      </c>
      <c r="H159" s="32" t="s">
        <v>916</v>
      </c>
    </row>
    <row r="160" spans="1:8" ht="15" customHeight="1">
      <c r="A160" s="83">
        <v>45415</v>
      </c>
      <c r="B160" s="32" t="s">
        <v>991</v>
      </c>
      <c r="C160" s="31" t="s">
        <v>992</v>
      </c>
      <c r="D160" s="31" t="s">
        <v>993</v>
      </c>
      <c r="E160" s="31" t="s">
        <v>559</v>
      </c>
      <c r="F160" s="84">
        <v>110400</v>
      </c>
      <c r="G160" s="32">
        <v>241.16</v>
      </c>
      <c r="H160" s="32" t="s">
        <v>916</v>
      </c>
    </row>
    <row r="161" spans="1:8" ht="15" customHeight="1">
      <c r="A161" s="83">
        <v>45415</v>
      </c>
      <c r="B161" s="32" t="s">
        <v>991</v>
      </c>
      <c r="C161" s="31" t="s">
        <v>992</v>
      </c>
      <c r="D161" s="31" t="s">
        <v>1103</v>
      </c>
      <c r="E161" s="31" t="s">
        <v>559</v>
      </c>
      <c r="F161" s="84">
        <v>68400</v>
      </c>
      <c r="G161" s="32">
        <v>233.13</v>
      </c>
      <c r="H161" s="32" t="s">
        <v>916</v>
      </c>
    </row>
    <row r="162" spans="1:8" ht="15" customHeight="1">
      <c r="A162" s="83">
        <v>45415</v>
      </c>
      <c r="B162" s="32" t="s">
        <v>991</v>
      </c>
      <c r="C162" s="31" t="s">
        <v>992</v>
      </c>
      <c r="D162" s="31" t="s">
        <v>1102</v>
      </c>
      <c r="E162" s="31" t="s">
        <v>559</v>
      </c>
      <c r="F162" s="84">
        <v>2400</v>
      </c>
      <c r="G162" s="32">
        <v>245.95</v>
      </c>
      <c r="H162" s="32" t="s">
        <v>916</v>
      </c>
    </row>
    <row r="163" spans="1:8" ht="15" customHeight="1">
      <c r="A163" s="83">
        <v>45415</v>
      </c>
      <c r="B163" s="32" t="s">
        <v>1132</v>
      </c>
      <c r="C163" s="31" t="s">
        <v>1133</v>
      </c>
      <c r="D163" s="31" t="s">
        <v>1134</v>
      </c>
      <c r="E163" s="31" t="s">
        <v>559</v>
      </c>
      <c r="F163" s="84">
        <v>367626</v>
      </c>
      <c r="G163" s="32">
        <v>152.84</v>
      </c>
      <c r="H163" s="32" t="s">
        <v>916</v>
      </c>
    </row>
    <row r="164" spans="1:8" ht="15" customHeight="1">
      <c r="A164" s="83">
        <v>45415</v>
      </c>
      <c r="B164" s="32" t="s">
        <v>1104</v>
      </c>
      <c r="C164" s="31" t="s">
        <v>1105</v>
      </c>
      <c r="D164" s="31" t="s">
        <v>1106</v>
      </c>
      <c r="E164" s="31" t="s">
        <v>559</v>
      </c>
      <c r="F164" s="84">
        <v>97903</v>
      </c>
      <c r="G164" s="32">
        <v>138.02000000000001</v>
      </c>
      <c r="H164" s="32" t="s">
        <v>916</v>
      </c>
    </row>
    <row r="165" spans="1:8" ht="15" customHeight="1">
      <c r="A165" s="83">
        <v>45415</v>
      </c>
      <c r="B165" s="32" t="s">
        <v>926</v>
      </c>
      <c r="C165" s="31" t="s">
        <v>927</v>
      </c>
      <c r="D165" s="31" t="s">
        <v>944</v>
      </c>
      <c r="E165" s="31" t="s">
        <v>559</v>
      </c>
      <c r="F165" s="84">
        <v>681841</v>
      </c>
      <c r="G165" s="32">
        <v>62.81</v>
      </c>
      <c r="H165" s="32" t="s">
        <v>916</v>
      </c>
    </row>
    <row r="166" spans="1:8" ht="15" customHeight="1">
      <c r="A166" s="83">
        <v>45415</v>
      </c>
      <c r="B166" s="32" t="s">
        <v>926</v>
      </c>
      <c r="C166" s="31" t="s">
        <v>927</v>
      </c>
      <c r="D166" s="31" t="s">
        <v>1107</v>
      </c>
      <c r="E166" s="31" t="s">
        <v>559</v>
      </c>
      <c r="F166" s="84">
        <v>1124311</v>
      </c>
      <c r="G166" s="32">
        <v>65.67</v>
      </c>
      <c r="H166" s="32" t="s">
        <v>916</v>
      </c>
    </row>
    <row r="167" spans="1:8" ht="15" customHeight="1">
      <c r="A167" s="83">
        <v>45415</v>
      </c>
      <c r="B167" s="32" t="s">
        <v>994</v>
      </c>
      <c r="C167" s="31" t="s">
        <v>995</v>
      </c>
      <c r="D167" s="31" t="s">
        <v>914</v>
      </c>
      <c r="E167" s="31" t="s">
        <v>559</v>
      </c>
      <c r="F167" s="84">
        <v>176817</v>
      </c>
      <c r="G167" s="32">
        <v>362.5</v>
      </c>
      <c r="H167" s="32" t="s">
        <v>916</v>
      </c>
    </row>
    <row r="168" spans="1:8" ht="15" customHeight="1">
      <c r="A168" s="83">
        <v>45415</v>
      </c>
      <c r="B168" s="32" t="s">
        <v>994</v>
      </c>
      <c r="C168" s="31" t="s">
        <v>995</v>
      </c>
      <c r="D168" s="31" t="s">
        <v>924</v>
      </c>
      <c r="E168" s="31" t="s">
        <v>559</v>
      </c>
      <c r="F168" s="84">
        <v>110337</v>
      </c>
      <c r="G168" s="32">
        <v>362.43</v>
      </c>
      <c r="H168" s="32" t="s">
        <v>916</v>
      </c>
    </row>
    <row r="169" spans="1:8" ht="15" customHeight="1">
      <c r="A169" s="83">
        <v>45415</v>
      </c>
      <c r="B169" s="32" t="s">
        <v>1108</v>
      </c>
      <c r="C169" s="31" t="s">
        <v>1109</v>
      </c>
      <c r="D169" s="31" t="s">
        <v>914</v>
      </c>
      <c r="E169" s="31" t="s">
        <v>559</v>
      </c>
      <c r="F169" s="84">
        <v>480442</v>
      </c>
      <c r="G169" s="32">
        <v>293.92</v>
      </c>
      <c r="H169" s="32" t="s">
        <v>916</v>
      </c>
    </row>
    <row r="170" spans="1:8" ht="15" customHeight="1">
      <c r="A170" s="83">
        <v>45415</v>
      </c>
      <c r="B170" s="32" t="s">
        <v>1110</v>
      </c>
      <c r="C170" s="31" t="s">
        <v>1111</v>
      </c>
      <c r="D170" s="31" t="s">
        <v>1112</v>
      </c>
      <c r="E170" s="31" t="s">
        <v>559</v>
      </c>
      <c r="F170" s="84">
        <v>45000</v>
      </c>
      <c r="G170" s="32">
        <v>210.61</v>
      </c>
      <c r="H170" s="32" t="s">
        <v>916</v>
      </c>
    </row>
    <row r="171" spans="1:8" ht="15" customHeight="1">
      <c r="A171" s="83">
        <v>45415</v>
      </c>
      <c r="B171" s="32" t="s">
        <v>302</v>
      </c>
      <c r="C171" s="31" t="s">
        <v>1113</v>
      </c>
      <c r="D171" s="31" t="s">
        <v>1135</v>
      </c>
      <c r="E171" s="31" t="s">
        <v>559</v>
      </c>
      <c r="F171" s="84">
        <v>594000000</v>
      </c>
      <c r="G171" s="32">
        <v>24.27</v>
      </c>
      <c r="H171" s="32" t="s">
        <v>916</v>
      </c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7"/>
  <sheetViews>
    <sheetView zoomScale="80" zoomScaleNormal="8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2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999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45418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550</v>
      </c>
      <c r="C9" s="93"/>
      <c r="D9" s="94" t="s">
        <v>561</v>
      </c>
      <c r="E9" s="93" t="s">
        <v>562</v>
      </c>
      <c r="F9" s="93" t="s">
        <v>563</v>
      </c>
      <c r="G9" s="93" t="s">
        <v>564</v>
      </c>
      <c r="H9" s="93" t="s">
        <v>565</v>
      </c>
      <c r="I9" s="93" t="s">
        <v>566</v>
      </c>
      <c r="J9" s="92" t="s">
        <v>567</v>
      </c>
      <c r="K9" s="93" t="s">
        <v>568</v>
      </c>
      <c r="L9" s="95" t="s">
        <v>569</v>
      </c>
      <c r="M9" s="95" t="s">
        <v>570</v>
      </c>
      <c r="N9" s="93" t="s">
        <v>571</v>
      </c>
      <c r="O9" s="245" t="s">
        <v>572</v>
      </c>
      <c r="P9" s="199" t="s">
        <v>573</v>
      </c>
      <c r="Q9" s="199" t="s">
        <v>848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191">
        <v>1</v>
      </c>
      <c r="B10" s="188">
        <v>45362</v>
      </c>
      <c r="C10" s="192"/>
      <c r="D10" s="196" t="s">
        <v>185</v>
      </c>
      <c r="E10" s="193" t="s">
        <v>574</v>
      </c>
      <c r="F10" s="187" t="s">
        <v>886</v>
      </c>
      <c r="G10" s="189">
        <v>2390</v>
      </c>
      <c r="H10" s="187"/>
      <c r="I10" s="187" t="s">
        <v>887</v>
      </c>
      <c r="J10" s="189" t="s">
        <v>575</v>
      </c>
      <c r="K10" s="189"/>
      <c r="L10" s="190"/>
      <c r="M10" s="194"/>
      <c r="N10" s="189"/>
      <c r="O10" s="195"/>
      <c r="P10" s="190">
        <f>VLOOKUP(D10,'MidCap Intra'!$B$11:$C$568,2,0)</f>
        <v>2456.1</v>
      </c>
      <c r="Q10" s="233"/>
      <c r="S10" s="37" t="s">
        <v>576</v>
      </c>
    </row>
    <row r="11" spans="1:27" ht="15" customHeight="1">
      <c r="A11" s="191">
        <v>2</v>
      </c>
      <c r="B11" s="188">
        <v>45373</v>
      </c>
      <c r="C11" s="192"/>
      <c r="D11" s="196" t="s">
        <v>226</v>
      </c>
      <c r="E11" s="193" t="s">
        <v>574</v>
      </c>
      <c r="F11" s="187" t="s">
        <v>889</v>
      </c>
      <c r="G11" s="189">
        <v>3640</v>
      </c>
      <c r="H11" s="187"/>
      <c r="I11" s="187" t="s">
        <v>890</v>
      </c>
      <c r="J11" s="189" t="s">
        <v>575</v>
      </c>
      <c r="K11" s="189"/>
      <c r="L11" s="190"/>
      <c r="M11" s="194"/>
      <c r="N11" s="189"/>
      <c r="O11" s="195"/>
      <c r="P11" s="190">
        <f>VLOOKUP(D11,'MidCap Intra'!$B$11:$C$568,2,0)</f>
        <v>3843.4</v>
      </c>
      <c r="Q11" s="233"/>
      <c r="S11" s="37" t="s">
        <v>576</v>
      </c>
    </row>
    <row r="12" spans="1:27" ht="15" customHeight="1">
      <c r="A12" s="191">
        <v>3</v>
      </c>
      <c r="B12" s="188">
        <v>45385</v>
      </c>
      <c r="C12" s="192"/>
      <c r="D12" s="196" t="s">
        <v>84</v>
      </c>
      <c r="E12" s="193" t="s">
        <v>574</v>
      </c>
      <c r="F12" s="187" t="s">
        <v>894</v>
      </c>
      <c r="G12" s="189">
        <v>4580</v>
      </c>
      <c r="H12" s="187"/>
      <c r="I12" s="187" t="s">
        <v>895</v>
      </c>
      <c r="J12" s="189" t="s">
        <v>575</v>
      </c>
      <c r="K12" s="189"/>
      <c r="L12" s="190"/>
      <c r="M12" s="194"/>
      <c r="N12" s="189"/>
      <c r="O12" s="195"/>
      <c r="P12" s="190">
        <f>VLOOKUP(D12,'MidCap Intra'!$B$11:$C$568,2,0)</f>
        <v>4744.6000000000004</v>
      </c>
      <c r="Q12" s="233"/>
      <c r="S12" s="37" t="s">
        <v>576</v>
      </c>
    </row>
    <row r="13" spans="1:27" ht="15" customHeight="1">
      <c r="A13" s="191">
        <v>4</v>
      </c>
      <c r="B13" s="188">
        <v>45394</v>
      </c>
      <c r="C13" s="192"/>
      <c r="D13" s="196" t="s">
        <v>274</v>
      </c>
      <c r="E13" s="193" t="s">
        <v>574</v>
      </c>
      <c r="F13" s="187" t="s">
        <v>899</v>
      </c>
      <c r="G13" s="189">
        <v>1625</v>
      </c>
      <c r="H13" s="187"/>
      <c r="I13" s="187" t="s">
        <v>900</v>
      </c>
      <c r="J13" s="189" t="s">
        <v>575</v>
      </c>
      <c r="K13" s="189"/>
      <c r="L13" s="190"/>
      <c r="M13" s="194"/>
      <c r="N13" s="189"/>
      <c r="O13" s="195"/>
      <c r="P13" s="190">
        <f>VLOOKUP(D13,'MidCap Intra'!$B$11:$C$568,2,0)</f>
        <v>1686.45</v>
      </c>
      <c r="Q13" s="233"/>
      <c r="S13" s="37" t="s">
        <v>768</v>
      </c>
    </row>
    <row r="14" spans="1:27" ht="15" customHeight="1">
      <c r="A14" s="191">
        <v>5</v>
      </c>
      <c r="B14" s="188">
        <v>45397</v>
      </c>
      <c r="C14" s="192"/>
      <c r="D14" s="196" t="s">
        <v>127</v>
      </c>
      <c r="E14" s="193" t="s">
        <v>574</v>
      </c>
      <c r="F14" s="187" t="s">
        <v>901</v>
      </c>
      <c r="G14" s="189">
        <v>1377</v>
      </c>
      <c r="H14" s="187"/>
      <c r="I14" s="187" t="s">
        <v>902</v>
      </c>
      <c r="J14" s="189" t="s">
        <v>575</v>
      </c>
      <c r="K14" s="189"/>
      <c r="L14" s="190"/>
      <c r="M14" s="194"/>
      <c r="N14" s="189"/>
      <c r="O14" s="195"/>
      <c r="P14" s="190">
        <f>VLOOKUP(D14,'MidCap Intra'!$B$11:$C$568,2,0)</f>
        <v>1519.6</v>
      </c>
      <c r="Q14" s="233"/>
      <c r="S14" s="37" t="s">
        <v>576</v>
      </c>
    </row>
    <row r="15" spans="1:27" ht="15" customHeight="1">
      <c r="A15" s="191">
        <v>6</v>
      </c>
      <c r="B15" s="188">
        <v>45405</v>
      </c>
      <c r="C15" s="192"/>
      <c r="D15" s="196" t="s">
        <v>474</v>
      </c>
      <c r="E15" s="193" t="s">
        <v>574</v>
      </c>
      <c r="F15" s="187" t="s">
        <v>905</v>
      </c>
      <c r="G15" s="189">
        <v>149.5</v>
      </c>
      <c r="H15" s="187"/>
      <c r="I15" s="187" t="s">
        <v>906</v>
      </c>
      <c r="J15" s="189" t="s">
        <v>575</v>
      </c>
      <c r="K15" s="189"/>
      <c r="L15" s="190"/>
      <c r="M15" s="194"/>
      <c r="N15" s="189"/>
      <c r="O15" s="195"/>
      <c r="P15" s="190">
        <f>VLOOKUP(D15,'MidCap Intra'!$B$11:$C$568,2,0)</f>
        <v>160.65</v>
      </c>
      <c r="Q15" s="233"/>
      <c r="S15" s="37" t="s">
        <v>576</v>
      </c>
    </row>
    <row r="16" spans="1:27" ht="15" customHeight="1">
      <c r="A16" s="191">
        <v>7</v>
      </c>
      <c r="B16" s="188">
        <v>45411</v>
      </c>
      <c r="C16" s="192"/>
      <c r="D16" s="196" t="s">
        <v>218</v>
      </c>
      <c r="E16" s="193" t="s">
        <v>574</v>
      </c>
      <c r="F16" s="187" t="s">
        <v>921</v>
      </c>
      <c r="G16" s="189">
        <v>618</v>
      </c>
      <c r="H16" s="187"/>
      <c r="I16" s="187" t="s">
        <v>922</v>
      </c>
      <c r="J16" s="189" t="s">
        <v>575</v>
      </c>
      <c r="K16" s="189"/>
      <c r="L16" s="190"/>
      <c r="M16" s="194"/>
      <c r="N16" s="189"/>
      <c r="O16" s="195"/>
      <c r="P16" s="190">
        <f>VLOOKUP(D16,'MidCap Intra'!$B$11:$C$568,2,0)</f>
        <v>655.95</v>
      </c>
      <c r="Q16" s="233"/>
      <c r="S16" s="37" t="s">
        <v>576</v>
      </c>
    </row>
    <row r="17" spans="1:39" ht="15" customHeight="1">
      <c r="A17" s="191">
        <v>8</v>
      </c>
      <c r="B17" s="188">
        <v>45412</v>
      </c>
      <c r="C17" s="192"/>
      <c r="D17" s="196" t="s">
        <v>909</v>
      </c>
      <c r="E17" s="193" t="s">
        <v>574</v>
      </c>
      <c r="F17" s="187" t="s">
        <v>928</v>
      </c>
      <c r="G17" s="189">
        <v>159</v>
      </c>
      <c r="H17" s="187"/>
      <c r="I17" s="187" t="s">
        <v>929</v>
      </c>
      <c r="J17" s="189" t="s">
        <v>575</v>
      </c>
      <c r="K17" s="189"/>
      <c r="L17" s="190"/>
      <c r="M17" s="194"/>
      <c r="N17" s="189"/>
      <c r="O17" s="195"/>
      <c r="P17" s="190">
        <f>VLOOKUP(D17,'MidCap Intra'!$B$11:$C$568,2,0)</f>
        <v>167.75</v>
      </c>
      <c r="Q17" s="233"/>
      <c r="S17" s="37" t="s">
        <v>576</v>
      </c>
    </row>
    <row r="18" spans="1:39" ht="15" customHeight="1">
      <c r="A18" s="191">
        <v>9</v>
      </c>
      <c r="B18" s="188">
        <v>45412</v>
      </c>
      <c r="C18" s="192"/>
      <c r="D18" s="196" t="s">
        <v>428</v>
      </c>
      <c r="E18" s="193" t="s">
        <v>574</v>
      </c>
      <c r="F18" s="187" t="s">
        <v>930</v>
      </c>
      <c r="G18" s="189">
        <v>1360</v>
      </c>
      <c r="H18" s="187"/>
      <c r="I18" s="187" t="s">
        <v>931</v>
      </c>
      <c r="J18" s="189" t="s">
        <v>575</v>
      </c>
      <c r="K18" s="189"/>
      <c r="L18" s="190"/>
      <c r="M18" s="194"/>
      <c r="N18" s="189"/>
      <c r="O18" s="195"/>
      <c r="P18" s="190">
        <f>VLOOKUP(D18,'MidCap Intra'!$B$11:$C$568,2,0)</f>
        <v>1537.25</v>
      </c>
      <c r="Q18" s="233"/>
      <c r="S18" s="37" t="s">
        <v>576</v>
      </c>
    </row>
    <row r="19" spans="1:39" ht="15" customHeight="1">
      <c r="A19" s="191">
        <v>10</v>
      </c>
      <c r="B19" s="188">
        <v>45414</v>
      </c>
      <c r="C19" s="192"/>
      <c r="D19" s="196" t="s">
        <v>125</v>
      </c>
      <c r="E19" s="193" t="s">
        <v>574</v>
      </c>
      <c r="F19" s="187" t="s">
        <v>945</v>
      </c>
      <c r="G19" s="189">
        <v>1285</v>
      </c>
      <c r="H19" s="187"/>
      <c r="I19" s="187" t="s">
        <v>946</v>
      </c>
      <c r="J19" s="189" t="s">
        <v>575</v>
      </c>
      <c r="K19" s="189"/>
      <c r="L19" s="190"/>
      <c r="M19" s="194"/>
      <c r="N19" s="189"/>
      <c r="O19" s="195"/>
      <c r="P19" s="190">
        <f>VLOOKUP(D19,'MidCap Intra'!$B$11:$C$568,2,0)</f>
        <v>1348.05</v>
      </c>
      <c r="Q19" s="233"/>
      <c r="S19" s="37" t="s">
        <v>576</v>
      </c>
    </row>
    <row r="20" spans="1:39" ht="15" customHeight="1">
      <c r="A20" s="191"/>
      <c r="B20" s="188"/>
      <c r="C20" s="192"/>
      <c r="D20" s="196"/>
      <c r="E20" s="193"/>
      <c r="F20" s="187"/>
      <c r="G20" s="189"/>
      <c r="H20" s="187"/>
      <c r="I20" s="187"/>
      <c r="J20" s="189"/>
      <c r="K20" s="189"/>
      <c r="L20" s="190"/>
      <c r="M20" s="194"/>
      <c r="N20" s="189"/>
      <c r="O20" s="195"/>
      <c r="P20" s="190"/>
      <c r="Q20" s="233"/>
      <c r="S20" s="37"/>
    </row>
    <row r="21" spans="1:39" ht="15" customHeight="1">
      <c r="A21" s="191"/>
      <c r="B21" s="188"/>
      <c r="C21" s="192"/>
      <c r="D21" s="196"/>
      <c r="E21" s="193"/>
      <c r="F21" s="187"/>
      <c r="G21" s="189"/>
      <c r="H21" s="187"/>
      <c r="I21" s="187"/>
      <c r="J21" s="189"/>
      <c r="K21" s="189"/>
      <c r="L21" s="190"/>
      <c r="M21" s="194"/>
      <c r="N21" s="189"/>
      <c r="O21" s="195"/>
      <c r="P21" s="190"/>
      <c r="Q21" s="233"/>
      <c r="S21" s="37"/>
    </row>
    <row r="22" spans="1:39" ht="15" customHeight="1"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23" spans="1:39" ht="14.25" customHeight="1">
      <c r="A23" s="99"/>
      <c r="B23" s="100"/>
      <c r="C23" s="101"/>
      <c r="D23" s="102"/>
      <c r="E23" s="103"/>
      <c r="F23" s="103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105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</row>
    <row r="24" spans="1:39" ht="12" customHeight="1">
      <c r="A24" s="106" t="s">
        <v>578</v>
      </c>
      <c r="B24" s="107"/>
      <c r="C24" s="108"/>
      <c r="E24" s="109"/>
      <c r="F24" s="109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10" t="s">
        <v>579</v>
      </c>
      <c r="B25" s="106"/>
      <c r="C25" s="106"/>
      <c r="D25" s="106"/>
      <c r="E25" s="37"/>
      <c r="F25" s="111" t="s">
        <v>580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06" t="s">
        <v>581</v>
      </c>
      <c r="B26" s="106"/>
      <c r="C26" s="106"/>
      <c r="D26" s="106" t="s">
        <v>582</v>
      </c>
      <c r="E26" s="6"/>
      <c r="F26" s="111" t="s">
        <v>583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06"/>
      <c r="B27" s="106"/>
      <c r="C27" s="106"/>
      <c r="D27" s="106"/>
      <c r="E27" s="6"/>
      <c r="F27" s="6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200"/>
      <c r="B28" s="200"/>
      <c r="C28" s="200"/>
      <c r="D28" s="200"/>
      <c r="E28" s="201"/>
      <c r="F28" s="201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4.25" customHeight="1">
      <c r="A29" s="106"/>
      <c r="B29" s="106"/>
      <c r="C29" s="106"/>
      <c r="D29" s="106"/>
      <c r="E29" s="6"/>
      <c r="F29" s="6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6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.75" customHeight="1">
      <c r="A30" s="118" t="s">
        <v>588</v>
      </c>
      <c r="B30" s="118"/>
      <c r="C30" s="118"/>
      <c r="D30" s="118"/>
      <c r="E30" s="6"/>
      <c r="F30" s="6"/>
      <c r="G30" s="54"/>
      <c r="H30" s="54"/>
      <c r="I30" s="54"/>
      <c r="J30" s="54"/>
      <c r="K30" s="54"/>
      <c r="L30" s="54"/>
      <c r="M30" s="54"/>
      <c r="N30" s="54"/>
      <c r="O30" s="54"/>
      <c r="P30" s="54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38.25" customHeight="1">
      <c r="A31" s="93" t="s">
        <v>16</v>
      </c>
      <c r="B31" s="93" t="s">
        <v>550</v>
      </c>
      <c r="C31" s="93"/>
      <c r="D31" s="94" t="s">
        <v>561</v>
      </c>
      <c r="E31" s="93" t="s">
        <v>562</v>
      </c>
      <c r="F31" s="93" t="s">
        <v>563</v>
      </c>
      <c r="G31" s="93" t="s">
        <v>584</v>
      </c>
      <c r="H31" s="93" t="s">
        <v>565</v>
      </c>
      <c r="I31" s="197" t="s">
        <v>566</v>
      </c>
      <c r="J31" s="199" t="s">
        <v>567</v>
      </c>
      <c r="K31" s="198" t="s">
        <v>589</v>
      </c>
      <c r="L31" s="95" t="s">
        <v>569</v>
      </c>
      <c r="M31" s="119" t="s">
        <v>590</v>
      </c>
      <c r="N31" s="93" t="s">
        <v>591</v>
      </c>
      <c r="O31" s="92" t="s">
        <v>571</v>
      </c>
      <c r="P31" s="288" t="s">
        <v>572</v>
      </c>
      <c r="Q31" s="236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.75" customHeight="1">
      <c r="A32" s="267">
        <v>1</v>
      </c>
      <c r="B32" s="265">
        <v>45408</v>
      </c>
      <c r="C32" s="266"/>
      <c r="D32" s="266" t="s">
        <v>910</v>
      </c>
      <c r="E32" s="267" t="s">
        <v>586</v>
      </c>
      <c r="F32" s="267">
        <v>1102.5</v>
      </c>
      <c r="G32" s="267">
        <v>1078</v>
      </c>
      <c r="H32" s="267">
        <v>1114</v>
      </c>
      <c r="I32" s="268" t="s">
        <v>911</v>
      </c>
      <c r="J32" s="334" t="s">
        <v>1011</v>
      </c>
      <c r="K32" s="335">
        <f t="shared" ref="K32" si="0">H32-F32</f>
        <v>11.5</v>
      </c>
      <c r="L32" s="336">
        <f t="shared" ref="L32" si="1">(H32*N32)*0.03%</f>
        <v>150.38999999999999</v>
      </c>
      <c r="M32" s="337">
        <f t="shared" ref="M32" si="2">(K32*N32)-L32</f>
        <v>5024.6099999999997</v>
      </c>
      <c r="N32" s="335">
        <v>450</v>
      </c>
      <c r="O32" s="338" t="s">
        <v>577</v>
      </c>
      <c r="P32" s="339">
        <v>45415</v>
      </c>
      <c r="Q32" s="231"/>
      <c r="R32" s="120"/>
      <c r="S32" s="54" t="s">
        <v>576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121"/>
      <c r="AH32" s="122"/>
      <c r="AI32" s="120"/>
      <c r="AJ32" s="120"/>
      <c r="AK32" s="121"/>
      <c r="AL32" s="121"/>
      <c r="AM32" s="121"/>
    </row>
    <row r="33" spans="1:39" ht="12.75" customHeight="1">
      <c r="A33" s="267">
        <v>2</v>
      </c>
      <c r="B33" s="265">
        <v>45414</v>
      </c>
      <c r="C33" s="266"/>
      <c r="D33" s="266" t="s">
        <v>955</v>
      </c>
      <c r="E33" s="267" t="s">
        <v>586</v>
      </c>
      <c r="F33" s="267">
        <v>457</v>
      </c>
      <c r="G33" s="267">
        <v>448</v>
      </c>
      <c r="H33" s="267">
        <v>465.5</v>
      </c>
      <c r="I33" s="268" t="s">
        <v>956</v>
      </c>
      <c r="J33" s="334" t="s">
        <v>1010</v>
      </c>
      <c r="K33" s="335">
        <f t="shared" ref="K33" si="3">H33-F33</f>
        <v>8.5</v>
      </c>
      <c r="L33" s="336">
        <f t="shared" ref="L33" si="4">(H33*N33)*0.03%</f>
        <v>174.56249999999997</v>
      </c>
      <c r="M33" s="337">
        <f t="shared" ref="M33" si="5">(K33*N33)-L33</f>
        <v>10450.4375</v>
      </c>
      <c r="N33" s="335">
        <v>1250</v>
      </c>
      <c r="O33" s="338" t="s">
        <v>577</v>
      </c>
      <c r="P33" s="339">
        <v>45415</v>
      </c>
      <c r="Q33" s="231"/>
      <c r="R33" s="120"/>
      <c r="S33" s="54" t="s">
        <v>576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121"/>
      <c r="AH33" s="122"/>
      <c r="AI33" s="120"/>
      <c r="AJ33" s="120"/>
      <c r="AK33" s="121"/>
      <c r="AL33" s="121"/>
      <c r="AM33" s="121"/>
    </row>
    <row r="34" spans="1:39" ht="12.75" customHeight="1">
      <c r="A34" s="326">
        <v>3</v>
      </c>
      <c r="B34" s="322">
        <v>45414</v>
      </c>
      <c r="C34" s="325"/>
      <c r="D34" s="325" t="s">
        <v>957</v>
      </c>
      <c r="E34" s="326" t="s">
        <v>586</v>
      </c>
      <c r="F34" s="326">
        <v>3002.5</v>
      </c>
      <c r="G34" s="326">
        <v>2950</v>
      </c>
      <c r="H34" s="326">
        <v>2950</v>
      </c>
      <c r="I34" s="327" t="s">
        <v>958</v>
      </c>
      <c r="J34" s="328" t="s">
        <v>1009</v>
      </c>
      <c r="K34" s="329">
        <f>H34-F34</f>
        <v>-52.5</v>
      </c>
      <c r="L34" s="330">
        <f t="shared" ref="L34" si="6">(H34*N34)*0.03%</f>
        <v>176.99999999999997</v>
      </c>
      <c r="M34" s="331">
        <f t="shared" ref="M34" si="7">(K34*N34)-L34</f>
        <v>-10677</v>
      </c>
      <c r="N34" s="329">
        <v>200</v>
      </c>
      <c r="O34" s="332" t="s">
        <v>587</v>
      </c>
      <c r="P34" s="333">
        <v>45415</v>
      </c>
      <c r="Q34" s="231"/>
      <c r="R34" s="120"/>
      <c r="S34" s="54" t="s">
        <v>863</v>
      </c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21"/>
      <c r="AH34" s="122"/>
      <c r="AI34" s="120"/>
      <c r="AJ34" s="120"/>
      <c r="AK34" s="121"/>
      <c r="AL34" s="121"/>
      <c r="AM34" s="121"/>
    </row>
    <row r="35" spans="1:39" ht="12.75" customHeight="1">
      <c r="A35" s="187"/>
      <c r="B35" s="237"/>
      <c r="C35" s="232"/>
      <c r="D35" s="232"/>
      <c r="E35" s="187"/>
      <c r="F35" s="187"/>
      <c r="G35" s="187"/>
      <c r="H35" s="187"/>
      <c r="I35" s="189"/>
      <c r="J35" s="186"/>
      <c r="K35" s="96"/>
      <c r="L35" s="98"/>
      <c r="M35" s="234"/>
      <c r="N35" s="96"/>
      <c r="O35" s="97"/>
      <c r="P35" s="238"/>
      <c r="Q35" s="231"/>
      <c r="R35" s="120"/>
      <c r="S35" s="5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21"/>
      <c r="AH35" s="122"/>
      <c r="AI35" s="120"/>
      <c r="AJ35" s="120"/>
      <c r="AK35" s="121"/>
      <c r="AL35" s="121"/>
      <c r="AM35" s="121"/>
    </row>
    <row r="36" spans="1:39" ht="12.75" customHeight="1">
      <c r="A36" s="187"/>
      <c r="B36" s="237"/>
      <c r="C36" s="232"/>
      <c r="D36" s="232"/>
      <c r="E36" s="187"/>
      <c r="F36" s="187"/>
      <c r="G36" s="187"/>
      <c r="H36" s="187"/>
      <c r="I36" s="189"/>
      <c r="J36" s="186"/>
      <c r="K36" s="96"/>
      <c r="L36" s="98"/>
      <c r="M36" s="234"/>
      <c r="N36" s="96"/>
      <c r="O36" s="97"/>
      <c r="P36" s="238"/>
      <c r="Q36" s="231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121"/>
      <c r="AL36" s="121"/>
      <c r="AM36" s="121"/>
    </row>
    <row r="37" spans="1:39" ht="15" customHeight="1"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</row>
    <row r="38" spans="1:39" ht="12.75" customHeight="1">
      <c r="A38" s="121"/>
      <c r="B38" s="123"/>
      <c r="C38" s="120"/>
      <c r="D38" s="120"/>
      <c r="E38" s="121"/>
      <c r="F38" s="121"/>
      <c r="G38" s="121"/>
      <c r="H38" s="124"/>
      <c r="I38" s="124"/>
      <c r="J38" s="124"/>
      <c r="K38" s="120"/>
      <c r="L38" s="121"/>
      <c r="M38" s="121"/>
      <c r="N38" s="121"/>
      <c r="O38" s="124"/>
      <c r="P38" s="124"/>
      <c r="Q38" s="12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121"/>
      <c r="AL38" s="121"/>
      <c r="AM38" s="121"/>
    </row>
    <row r="39" spans="1:39" ht="13.8">
      <c r="A39" s="125" t="s">
        <v>592</v>
      </c>
      <c r="B39" s="125"/>
      <c r="C39" s="125"/>
      <c r="D39" s="125"/>
      <c r="E39" s="126"/>
      <c r="F39" s="104"/>
      <c r="G39" s="104"/>
      <c r="H39" s="104"/>
      <c r="I39" s="104"/>
      <c r="J39" s="1"/>
      <c r="K39" s="6"/>
      <c r="L39" s="6"/>
      <c r="M39" s="6"/>
      <c r="N39" s="1"/>
      <c r="O39" s="1"/>
      <c r="P39" s="37"/>
      <c r="Q39" s="37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37"/>
      <c r="AL39" s="37"/>
      <c r="AM39" s="37"/>
    </row>
    <row r="40" spans="1:39" ht="39.6">
      <c r="A40" s="93" t="s">
        <v>16</v>
      </c>
      <c r="B40" s="93" t="s">
        <v>550</v>
      </c>
      <c r="C40" s="93"/>
      <c r="D40" s="94" t="s">
        <v>561</v>
      </c>
      <c r="E40" s="93" t="s">
        <v>562</v>
      </c>
      <c r="F40" s="93" t="s">
        <v>563</v>
      </c>
      <c r="G40" s="93" t="s">
        <v>584</v>
      </c>
      <c r="H40" s="93" t="s">
        <v>565</v>
      </c>
      <c r="I40" s="93" t="s">
        <v>566</v>
      </c>
      <c r="J40" s="92" t="s">
        <v>567</v>
      </c>
      <c r="K40" s="92" t="s">
        <v>593</v>
      </c>
      <c r="L40" s="95" t="s">
        <v>569</v>
      </c>
      <c r="M40" s="119" t="s">
        <v>590</v>
      </c>
      <c r="N40" s="93" t="s">
        <v>591</v>
      </c>
      <c r="O40" s="93" t="s">
        <v>571</v>
      </c>
      <c r="P40" s="94" t="s">
        <v>572</v>
      </c>
      <c r="Q40" s="235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37"/>
      <c r="AL40" s="37"/>
      <c r="AM40" s="37"/>
    </row>
    <row r="41" spans="1:39" ht="12.75" customHeight="1">
      <c r="A41" s="307">
        <v>1</v>
      </c>
      <c r="B41" s="309">
        <v>45411</v>
      </c>
      <c r="C41" s="232"/>
      <c r="D41" s="232" t="s">
        <v>917</v>
      </c>
      <c r="E41" s="187" t="s">
        <v>855</v>
      </c>
      <c r="F41" s="187" t="s">
        <v>919</v>
      </c>
      <c r="G41" s="187"/>
      <c r="H41" s="187"/>
      <c r="I41" s="189"/>
      <c r="J41" s="314" t="s">
        <v>575</v>
      </c>
      <c r="K41" s="187"/>
      <c r="L41" s="190"/>
      <c r="M41" s="285"/>
      <c r="N41" s="187"/>
      <c r="O41" s="189"/>
      <c r="P41" s="313"/>
      <c r="Q41" s="231"/>
      <c r="R41" s="54"/>
      <c r="S41" s="54" t="s">
        <v>576</v>
      </c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121"/>
      <c r="AL41" s="121"/>
      <c r="AM41" s="121"/>
    </row>
    <row r="42" spans="1:39" ht="12.75" customHeight="1">
      <c r="A42" s="308"/>
      <c r="B42" s="310"/>
      <c r="C42" s="232"/>
      <c r="D42" s="232" t="s">
        <v>918</v>
      </c>
      <c r="E42" s="187" t="s">
        <v>855</v>
      </c>
      <c r="F42" s="187" t="s">
        <v>920</v>
      </c>
      <c r="G42" s="187"/>
      <c r="H42" s="187"/>
      <c r="I42" s="189"/>
      <c r="J42" s="315"/>
      <c r="K42" s="187"/>
      <c r="L42" s="190"/>
      <c r="M42" s="285"/>
      <c r="N42" s="187"/>
      <c r="O42" s="189"/>
      <c r="P42" s="313"/>
      <c r="Q42" s="231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121"/>
      <c r="AL42" s="121"/>
      <c r="AM42" s="121"/>
    </row>
    <row r="43" spans="1:39" ht="12.75" customHeight="1">
      <c r="A43" s="311">
        <v>2</v>
      </c>
      <c r="B43" s="305">
        <v>45414</v>
      </c>
      <c r="C43" s="266"/>
      <c r="D43" s="266" t="s">
        <v>947</v>
      </c>
      <c r="E43" s="267" t="s">
        <v>586</v>
      </c>
      <c r="F43" s="267">
        <v>32</v>
      </c>
      <c r="G43" s="267"/>
      <c r="H43" s="267">
        <v>44</v>
      </c>
      <c r="I43" s="268"/>
      <c r="J43" s="303" t="s">
        <v>949</v>
      </c>
      <c r="K43" s="262">
        <f>H43-F43</f>
        <v>12</v>
      </c>
      <c r="L43" s="263">
        <v>50</v>
      </c>
      <c r="M43" s="301">
        <v>2700</v>
      </c>
      <c r="N43" s="262">
        <v>400</v>
      </c>
      <c r="O43" s="303" t="s">
        <v>577</v>
      </c>
      <c r="P43" s="305">
        <v>45414</v>
      </c>
      <c r="Q43" s="231"/>
      <c r="R43" s="54"/>
      <c r="S43" s="54" t="s">
        <v>576</v>
      </c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121"/>
      <c r="AL43" s="121"/>
      <c r="AM43" s="121"/>
    </row>
    <row r="44" spans="1:39" ht="12.75" customHeight="1">
      <c r="A44" s="312"/>
      <c r="B44" s="306"/>
      <c r="C44" s="266"/>
      <c r="D44" s="266" t="s">
        <v>948</v>
      </c>
      <c r="E44" s="267" t="s">
        <v>855</v>
      </c>
      <c r="F44" s="267">
        <v>16</v>
      </c>
      <c r="G44" s="267"/>
      <c r="H44" s="267">
        <v>21</v>
      </c>
      <c r="I44" s="268"/>
      <c r="J44" s="304"/>
      <c r="K44" s="262">
        <f>F44-H44</f>
        <v>-5</v>
      </c>
      <c r="L44" s="263">
        <v>50</v>
      </c>
      <c r="M44" s="302"/>
      <c r="N44" s="262">
        <v>400</v>
      </c>
      <c r="O44" s="304"/>
      <c r="P44" s="306"/>
      <c r="Q44" s="231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121"/>
      <c r="AL44" s="121"/>
      <c r="AM44" s="121"/>
    </row>
    <row r="45" spans="1:39" ht="12.75" customHeight="1">
      <c r="A45" s="283">
        <v>3</v>
      </c>
      <c r="B45" s="284">
        <v>45414</v>
      </c>
      <c r="C45" s="266"/>
      <c r="D45" s="266" t="s">
        <v>950</v>
      </c>
      <c r="E45" s="267" t="s">
        <v>586</v>
      </c>
      <c r="F45" s="267">
        <v>40</v>
      </c>
      <c r="G45" s="267">
        <v>10</v>
      </c>
      <c r="H45" s="267">
        <v>65.5</v>
      </c>
      <c r="I45" s="268" t="s">
        <v>951</v>
      </c>
      <c r="J45" s="261" t="s">
        <v>952</v>
      </c>
      <c r="K45" s="262">
        <f>H45-F45</f>
        <v>25.5</v>
      </c>
      <c r="L45" s="263">
        <v>50</v>
      </c>
      <c r="M45" s="264">
        <f t="shared" ref="M45" si="8">(K45*N45)-L45</f>
        <v>1225</v>
      </c>
      <c r="N45" s="262">
        <v>50</v>
      </c>
      <c r="O45" s="282" t="s">
        <v>577</v>
      </c>
      <c r="P45" s="284">
        <v>45414</v>
      </c>
      <c r="Q45" s="231"/>
      <c r="R45" s="54"/>
      <c r="S45" s="54" t="s">
        <v>576</v>
      </c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121"/>
      <c r="AL45" s="121"/>
      <c r="AM45" s="121"/>
    </row>
    <row r="46" spans="1:39" ht="12.75" customHeight="1">
      <c r="A46" s="267">
        <v>4</v>
      </c>
      <c r="B46" s="265">
        <v>45414</v>
      </c>
      <c r="C46" s="266"/>
      <c r="D46" s="266" t="s">
        <v>950</v>
      </c>
      <c r="E46" s="267" t="s">
        <v>586</v>
      </c>
      <c r="F46" s="267">
        <v>37.5</v>
      </c>
      <c r="G46" s="267">
        <v>10</v>
      </c>
      <c r="H46" s="267">
        <v>57.5</v>
      </c>
      <c r="I46" s="268" t="s">
        <v>951</v>
      </c>
      <c r="J46" s="261" t="s">
        <v>893</v>
      </c>
      <c r="K46" s="262">
        <f>H46-F46</f>
        <v>20</v>
      </c>
      <c r="L46" s="263">
        <v>50</v>
      </c>
      <c r="M46" s="264">
        <f t="shared" ref="M46" si="9">(K46*N46)-L46</f>
        <v>950</v>
      </c>
      <c r="N46" s="262">
        <v>50</v>
      </c>
      <c r="O46" s="261" t="s">
        <v>577</v>
      </c>
      <c r="P46" s="265">
        <v>45414</v>
      </c>
      <c r="Q46" s="231"/>
      <c r="R46" s="54"/>
      <c r="S46" s="54" t="s">
        <v>576</v>
      </c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121"/>
      <c r="AL46" s="121"/>
      <c r="AM46" s="121"/>
    </row>
    <row r="47" spans="1:39" ht="12.75" customHeight="1">
      <c r="A47" s="347">
        <v>5</v>
      </c>
      <c r="B47" s="345">
        <v>45414</v>
      </c>
      <c r="C47" s="325"/>
      <c r="D47" s="325" t="s">
        <v>947</v>
      </c>
      <c r="E47" s="326" t="s">
        <v>586</v>
      </c>
      <c r="F47" s="326">
        <v>39</v>
      </c>
      <c r="G47" s="326"/>
      <c r="H47" s="326">
        <v>30.5</v>
      </c>
      <c r="I47" s="327"/>
      <c r="J47" s="340" t="s">
        <v>1012</v>
      </c>
      <c r="K47" s="319">
        <f>H47-F47</f>
        <v>-8.5</v>
      </c>
      <c r="L47" s="320">
        <v>50</v>
      </c>
      <c r="M47" s="343">
        <v>-1700</v>
      </c>
      <c r="N47" s="341">
        <v>400</v>
      </c>
      <c r="O47" s="340" t="s">
        <v>587</v>
      </c>
      <c r="P47" s="345">
        <v>45415</v>
      </c>
      <c r="Q47" s="231"/>
      <c r="R47" s="54"/>
      <c r="S47" s="54" t="s">
        <v>576</v>
      </c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121"/>
      <c r="AL47" s="121"/>
      <c r="AM47" s="121"/>
    </row>
    <row r="48" spans="1:39" ht="12.75" customHeight="1">
      <c r="A48" s="348"/>
      <c r="B48" s="346"/>
      <c r="C48" s="325"/>
      <c r="D48" s="325" t="s">
        <v>948</v>
      </c>
      <c r="E48" s="326" t="s">
        <v>855</v>
      </c>
      <c r="F48" s="326">
        <v>19</v>
      </c>
      <c r="G48" s="326"/>
      <c r="H48" s="326">
        <v>14.5</v>
      </c>
      <c r="I48" s="327"/>
      <c r="J48" s="342"/>
      <c r="K48" s="319">
        <f>F48-H48</f>
        <v>4.5</v>
      </c>
      <c r="L48" s="320">
        <v>50</v>
      </c>
      <c r="M48" s="344"/>
      <c r="N48" s="319">
        <v>400</v>
      </c>
      <c r="O48" s="342"/>
      <c r="P48" s="346"/>
      <c r="Q48" s="231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121"/>
      <c r="AL48" s="121"/>
      <c r="AM48" s="121"/>
    </row>
    <row r="49" spans="1:39" ht="12.75" customHeight="1">
      <c r="A49" s="311">
        <v>6</v>
      </c>
      <c r="B49" s="305">
        <v>45411</v>
      </c>
      <c r="C49" s="266"/>
      <c r="D49" s="266" t="s">
        <v>953</v>
      </c>
      <c r="E49" s="267" t="s">
        <v>855</v>
      </c>
      <c r="F49" s="267">
        <v>132</v>
      </c>
      <c r="G49" s="267"/>
      <c r="H49" s="267">
        <v>87</v>
      </c>
      <c r="I49" s="268"/>
      <c r="J49" s="303" t="s">
        <v>907</v>
      </c>
      <c r="K49" s="262">
        <f>F49-H49</f>
        <v>45</v>
      </c>
      <c r="L49" s="263">
        <v>50</v>
      </c>
      <c r="M49" s="301">
        <v>1100</v>
      </c>
      <c r="N49" s="262">
        <v>50</v>
      </c>
      <c r="O49" s="303" t="s">
        <v>577</v>
      </c>
      <c r="P49" s="305">
        <v>45414</v>
      </c>
      <c r="Q49" s="231"/>
      <c r="R49" s="54"/>
      <c r="S49" s="37" t="s">
        <v>863</v>
      </c>
      <c r="T49" s="54"/>
      <c r="U49" s="37"/>
      <c r="V49" s="54"/>
      <c r="W49" s="37"/>
      <c r="X49" s="54"/>
      <c r="Y49" s="37"/>
      <c r="Z49" s="54"/>
      <c r="AA49" s="37"/>
      <c r="AB49" s="54"/>
      <c r="AC49" s="37"/>
      <c r="AD49" s="54"/>
      <c r="AE49" s="37"/>
      <c r="AF49" s="54"/>
      <c r="AG49" s="37"/>
      <c r="AH49" s="122"/>
      <c r="AI49" s="120"/>
      <c r="AJ49" s="120"/>
      <c r="AK49" s="121"/>
      <c r="AL49" s="121"/>
      <c r="AM49" s="121"/>
    </row>
    <row r="50" spans="1:39" ht="12.75" customHeight="1">
      <c r="A50" s="312"/>
      <c r="B50" s="306"/>
      <c r="C50" s="266"/>
      <c r="D50" s="266" t="s">
        <v>954</v>
      </c>
      <c r="E50" s="267" t="s">
        <v>586</v>
      </c>
      <c r="F50" s="267">
        <v>26</v>
      </c>
      <c r="G50" s="267"/>
      <c r="H50" s="267">
        <v>5</v>
      </c>
      <c r="I50" s="268"/>
      <c r="J50" s="304"/>
      <c r="K50" s="262">
        <f>H50-F50</f>
        <v>-21</v>
      </c>
      <c r="L50" s="263">
        <v>50</v>
      </c>
      <c r="M50" s="302"/>
      <c r="N50" s="262">
        <v>50</v>
      </c>
      <c r="O50" s="304"/>
      <c r="P50" s="306"/>
      <c r="Q50" s="231"/>
      <c r="R50" s="54"/>
      <c r="S50" s="37"/>
      <c r="T50" s="54"/>
      <c r="U50" s="37"/>
      <c r="V50" s="54"/>
      <c r="W50" s="37"/>
      <c r="X50" s="54"/>
      <c r="Y50" s="37"/>
      <c r="Z50" s="54"/>
      <c r="AA50" s="37"/>
      <c r="AB50" s="54"/>
      <c r="AC50" s="37"/>
      <c r="AD50" s="54"/>
      <c r="AE50" s="37"/>
      <c r="AF50" s="54"/>
      <c r="AG50" s="37"/>
      <c r="AH50" s="122"/>
      <c r="AI50" s="120"/>
      <c r="AJ50" s="120"/>
      <c r="AK50" s="121"/>
      <c r="AL50" s="121"/>
      <c r="AM50" s="121"/>
    </row>
    <row r="51" spans="1:39" ht="12.75" customHeight="1">
      <c r="A51" s="311">
        <v>7</v>
      </c>
      <c r="B51" s="305">
        <v>45415</v>
      </c>
      <c r="C51" s="266"/>
      <c r="D51" s="266" t="s">
        <v>1000</v>
      </c>
      <c r="E51" s="267" t="s">
        <v>586</v>
      </c>
      <c r="F51" s="267">
        <v>130</v>
      </c>
      <c r="G51" s="267"/>
      <c r="H51" s="267">
        <v>212.5</v>
      </c>
      <c r="I51" s="268"/>
      <c r="J51" s="303" t="s">
        <v>1002</v>
      </c>
      <c r="K51" s="262">
        <f>H51-F51</f>
        <v>82.5</v>
      </c>
      <c r="L51" s="263">
        <v>50</v>
      </c>
      <c r="M51" s="301">
        <v>1550</v>
      </c>
      <c r="N51" s="262">
        <v>50</v>
      </c>
      <c r="O51" s="303" t="s">
        <v>577</v>
      </c>
      <c r="P51" s="305">
        <v>45415</v>
      </c>
      <c r="Q51" s="231"/>
      <c r="R51" s="54"/>
      <c r="S51" s="37"/>
      <c r="T51" s="54"/>
      <c r="U51" s="37"/>
      <c r="V51" s="54"/>
      <c r="W51" s="37"/>
      <c r="X51" s="54"/>
      <c r="Y51" s="37"/>
      <c r="Z51" s="54"/>
      <c r="AA51" s="37"/>
      <c r="AB51" s="54"/>
      <c r="AC51" s="37"/>
      <c r="AD51" s="54"/>
      <c r="AE51" s="37"/>
      <c r="AF51" s="54"/>
      <c r="AG51" s="37"/>
      <c r="AH51" s="122"/>
      <c r="AI51" s="120"/>
      <c r="AJ51" s="120"/>
      <c r="AK51" s="121"/>
      <c r="AL51" s="121"/>
      <c r="AM51" s="121"/>
    </row>
    <row r="52" spans="1:39" ht="12.75" customHeight="1">
      <c r="A52" s="312"/>
      <c r="B52" s="306"/>
      <c r="C52" s="266"/>
      <c r="D52" s="266" t="s">
        <v>1001</v>
      </c>
      <c r="E52" s="267" t="s">
        <v>855</v>
      </c>
      <c r="F52" s="267">
        <v>63</v>
      </c>
      <c r="G52" s="267"/>
      <c r="H52" s="267">
        <v>112.5</v>
      </c>
      <c r="I52" s="268"/>
      <c r="J52" s="304"/>
      <c r="K52" s="262">
        <f>F52-H52</f>
        <v>-49.5</v>
      </c>
      <c r="L52" s="263">
        <v>50</v>
      </c>
      <c r="M52" s="302"/>
      <c r="N52" s="262">
        <v>50</v>
      </c>
      <c r="O52" s="316"/>
      <c r="P52" s="317"/>
      <c r="Q52" s="231"/>
      <c r="R52" s="54"/>
      <c r="S52" s="37"/>
      <c r="T52" s="54"/>
      <c r="U52" s="37"/>
      <c r="V52" s="54"/>
      <c r="W52" s="37"/>
      <c r="X52" s="54"/>
      <c r="Y52" s="37"/>
      <c r="Z52" s="54"/>
      <c r="AA52" s="37"/>
      <c r="AB52" s="54"/>
      <c r="AC52" s="37"/>
      <c r="AD52" s="54"/>
      <c r="AE52" s="37"/>
      <c r="AF52" s="54"/>
      <c r="AG52" s="37"/>
      <c r="AH52" s="122"/>
      <c r="AI52" s="120"/>
      <c r="AJ52" s="120"/>
      <c r="AK52" s="121"/>
      <c r="AL52" s="121"/>
      <c r="AM52" s="121"/>
    </row>
    <row r="53" spans="1:39" ht="12.75" customHeight="1">
      <c r="A53" s="323">
        <v>8</v>
      </c>
      <c r="B53" s="324">
        <v>45415</v>
      </c>
      <c r="C53" s="325"/>
      <c r="D53" s="325" t="s">
        <v>1003</v>
      </c>
      <c r="E53" s="326" t="s">
        <v>586</v>
      </c>
      <c r="F53" s="326">
        <v>122</v>
      </c>
      <c r="G53" s="326">
        <v>80</v>
      </c>
      <c r="H53" s="326">
        <v>80</v>
      </c>
      <c r="I53" s="327" t="s">
        <v>1004</v>
      </c>
      <c r="J53" s="318" t="s">
        <v>1008</v>
      </c>
      <c r="K53" s="319">
        <f>H53-F53</f>
        <v>-42</v>
      </c>
      <c r="L53" s="320">
        <v>50</v>
      </c>
      <c r="M53" s="321">
        <f t="shared" ref="M53" si="10">(K53*N53)-L53</f>
        <v>-1730</v>
      </c>
      <c r="N53" s="319">
        <v>40</v>
      </c>
      <c r="O53" s="318" t="s">
        <v>587</v>
      </c>
      <c r="P53" s="322">
        <v>45415</v>
      </c>
      <c r="Q53" s="231"/>
      <c r="R53" s="54"/>
      <c r="S53" s="37"/>
      <c r="T53" s="54"/>
      <c r="U53" s="37"/>
      <c r="V53" s="54"/>
      <c r="W53" s="37"/>
      <c r="X53" s="54"/>
      <c r="Y53" s="37"/>
      <c r="Z53" s="54"/>
      <c r="AA53" s="37"/>
      <c r="AB53" s="54"/>
      <c r="AC53" s="37"/>
      <c r="AD53" s="54"/>
      <c r="AE53" s="37"/>
      <c r="AF53" s="54"/>
      <c r="AG53" s="37"/>
      <c r="AH53" s="122"/>
      <c r="AI53" s="120"/>
      <c r="AJ53" s="120"/>
      <c r="AK53" s="121"/>
      <c r="AL53" s="121"/>
      <c r="AM53" s="121"/>
    </row>
    <row r="54" spans="1:39" ht="12.75" customHeight="1">
      <c r="A54" s="287">
        <v>9</v>
      </c>
      <c r="B54" s="286">
        <v>45415</v>
      </c>
      <c r="C54" s="266"/>
      <c r="D54" s="266" t="s">
        <v>1005</v>
      </c>
      <c r="E54" s="267" t="s">
        <v>586</v>
      </c>
      <c r="F54" s="267">
        <v>295</v>
      </c>
      <c r="G54" s="267">
        <v>190</v>
      </c>
      <c r="H54" s="267">
        <v>360</v>
      </c>
      <c r="I54" s="268" t="s">
        <v>1006</v>
      </c>
      <c r="J54" s="261" t="s">
        <v>1007</v>
      </c>
      <c r="K54" s="262">
        <f>H54-F54</f>
        <v>65</v>
      </c>
      <c r="L54" s="263">
        <v>50</v>
      </c>
      <c r="M54" s="264">
        <f t="shared" ref="M54" si="11">(K54*N54)-L54</f>
        <v>925</v>
      </c>
      <c r="N54" s="262">
        <v>15</v>
      </c>
      <c r="O54" s="261" t="s">
        <v>577</v>
      </c>
      <c r="P54" s="265">
        <v>45415</v>
      </c>
      <c r="Q54" s="231"/>
      <c r="R54" s="54"/>
      <c r="S54" s="37"/>
      <c r="T54" s="54"/>
      <c r="U54" s="37"/>
      <c r="V54" s="54"/>
      <c r="W54" s="37"/>
      <c r="X54" s="54"/>
      <c r="Y54" s="37"/>
      <c r="Z54" s="54"/>
      <c r="AA54" s="37"/>
      <c r="AB54" s="54"/>
      <c r="AC54" s="37"/>
      <c r="AD54" s="54"/>
      <c r="AE54" s="37"/>
      <c r="AF54" s="54"/>
      <c r="AG54" s="37"/>
      <c r="AH54" s="122"/>
      <c r="AI54" s="120"/>
      <c r="AJ54" s="120"/>
      <c r="AK54" s="121"/>
      <c r="AL54" s="121"/>
      <c r="AM54" s="121"/>
    </row>
    <row r="55" spans="1:39" ht="12.75" customHeight="1">
      <c r="A55" s="281"/>
      <c r="B55" s="280"/>
      <c r="C55" s="232"/>
      <c r="D55" s="232"/>
      <c r="E55" s="187"/>
      <c r="F55" s="187"/>
      <c r="G55" s="187"/>
      <c r="H55" s="187"/>
      <c r="I55" s="189"/>
      <c r="J55" s="269"/>
      <c r="K55" s="187"/>
      <c r="L55" s="190"/>
      <c r="M55" s="260"/>
      <c r="N55" s="187"/>
      <c r="O55" s="269"/>
      <c r="P55" s="280"/>
      <c r="Q55" s="231"/>
      <c r="R55" s="54"/>
      <c r="S55" s="37"/>
      <c r="T55" s="54"/>
      <c r="U55" s="37"/>
      <c r="V55" s="54"/>
      <c r="W55" s="37"/>
      <c r="X55" s="54"/>
      <c r="Y55" s="37"/>
      <c r="Z55" s="54"/>
      <c r="AA55" s="37"/>
      <c r="AB55" s="54"/>
      <c r="AC55" s="37"/>
      <c r="AD55" s="54"/>
      <c r="AE55" s="37"/>
      <c r="AF55" s="54"/>
      <c r="AG55" s="37"/>
      <c r="AH55" s="122"/>
      <c r="AI55" s="120"/>
      <c r="AJ55" s="120"/>
      <c r="AK55" s="121"/>
      <c r="AL55" s="121"/>
      <c r="AM55" s="121"/>
    </row>
    <row r="56" spans="1:39" ht="12.75" customHeight="1">
      <c r="A56" s="281"/>
      <c r="B56" s="280"/>
      <c r="C56" s="232"/>
      <c r="D56" s="232"/>
      <c r="E56" s="187"/>
      <c r="F56" s="187"/>
      <c r="G56" s="187"/>
      <c r="H56" s="187"/>
      <c r="I56" s="189"/>
      <c r="J56" s="269"/>
      <c r="K56" s="187"/>
      <c r="L56" s="190"/>
      <c r="M56" s="260"/>
      <c r="N56" s="187"/>
      <c r="O56" s="269"/>
      <c r="P56" s="280"/>
      <c r="Q56" s="231"/>
      <c r="R56" s="54"/>
      <c r="S56" s="37"/>
      <c r="T56" s="54"/>
      <c r="U56" s="37"/>
      <c r="V56" s="54"/>
      <c r="W56" s="37"/>
      <c r="X56" s="54"/>
      <c r="Y56" s="37"/>
      <c r="Z56" s="54"/>
      <c r="AA56" s="37"/>
      <c r="AB56" s="54"/>
      <c r="AC56" s="37"/>
      <c r="AD56" s="54"/>
      <c r="AE56" s="37"/>
      <c r="AF56" s="54"/>
      <c r="AG56" s="37"/>
      <c r="AH56" s="122"/>
      <c r="AI56" s="120"/>
      <c r="AJ56" s="120"/>
      <c r="AK56" s="121"/>
      <c r="AL56" s="121"/>
      <c r="AM56" s="121"/>
    </row>
    <row r="57" spans="1:39" s="254" customFormat="1" ht="12.75" customHeight="1">
      <c r="A57" s="246"/>
      <c r="B57" s="247"/>
      <c r="C57" s="248"/>
      <c r="D57" s="248"/>
      <c r="E57" s="246"/>
      <c r="F57" s="246"/>
      <c r="G57" s="246"/>
      <c r="H57" s="246"/>
      <c r="I57" s="249"/>
      <c r="J57" s="249"/>
      <c r="K57" s="246"/>
      <c r="L57" s="256"/>
      <c r="M57" s="255"/>
      <c r="N57" s="246"/>
      <c r="O57" s="249"/>
      <c r="P57" s="247"/>
      <c r="Q57" s="250"/>
      <c r="R57" s="54"/>
      <c r="S57" s="37"/>
      <c r="T57" s="54"/>
      <c r="U57" s="37"/>
      <c r="V57" s="54"/>
      <c r="W57" s="37"/>
      <c r="X57" s="54"/>
      <c r="Y57" s="37"/>
      <c r="Z57" s="54"/>
      <c r="AA57" s="37"/>
      <c r="AB57" s="54"/>
      <c r="AC57" s="37"/>
      <c r="AD57" s="54"/>
      <c r="AE57" s="37"/>
      <c r="AF57" s="54"/>
      <c r="AG57" s="37"/>
      <c r="AH57" s="253"/>
      <c r="AI57" s="251"/>
      <c r="AJ57" s="251"/>
      <c r="AK57" s="252"/>
      <c r="AL57" s="252"/>
      <c r="AM57" s="252"/>
    </row>
    <row r="58" spans="1:39" ht="38.25" customHeight="1">
      <c r="A58" s="91" t="s">
        <v>598</v>
      </c>
      <c r="B58" s="127"/>
      <c r="C58" s="127"/>
      <c r="D58" s="128"/>
      <c r="E58" s="112"/>
      <c r="F58" s="6"/>
      <c r="G58" s="6"/>
      <c r="H58" s="113"/>
      <c r="I58" s="129"/>
      <c r="J58" s="1"/>
      <c r="K58" s="6"/>
      <c r="L58" s="6"/>
      <c r="M58" s="6"/>
      <c r="N58" s="1"/>
      <c r="O58" s="1"/>
      <c r="R58" s="54"/>
      <c r="S58" s="37"/>
      <c r="T58" s="54"/>
      <c r="U58" s="37"/>
      <c r="V58" s="54"/>
      <c r="W58" s="37"/>
      <c r="X58" s="54"/>
      <c r="Y58" s="37"/>
      <c r="Z58" s="54"/>
      <c r="AA58" s="37"/>
      <c r="AB58" s="54"/>
      <c r="AC58" s="37"/>
      <c r="AD58" s="54"/>
      <c r="AE58" s="37"/>
      <c r="AF58" s="54"/>
      <c r="AG58" s="37"/>
      <c r="AH58" s="1"/>
      <c r="AI58" s="1"/>
      <c r="AJ58" s="1"/>
      <c r="AK58" s="6"/>
      <c r="AL58" s="1"/>
    </row>
    <row r="59" spans="1:39" ht="39.6">
      <c r="A59" s="92" t="s">
        <v>16</v>
      </c>
      <c r="B59" s="93" t="s">
        <v>550</v>
      </c>
      <c r="C59" s="93"/>
      <c r="D59" s="94" t="s">
        <v>561</v>
      </c>
      <c r="E59" s="93" t="s">
        <v>562</v>
      </c>
      <c r="F59" s="93" t="s">
        <v>563</v>
      </c>
      <c r="G59" s="93" t="s">
        <v>564</v>
      </c>
      <c r="H59" s="93" t="s">
        <v>565</v>
      </c>
      <c r="I59" s="93" t="s">
        <v>566</v>
      </c>
      <c r="J59" s="92" t="s">
        <v>567</v>
      </c>
      <c r="K59" s="116" t="s">
        <v>585</v>
      </c>
      <c r="L59" s="117" t="s">
        <v>569</v>
      </c>
      <c r="M59" s="95" t="s">
        <v>570</v>
      </c>
      <c r="N59" s="93" t="s">
        <v>571</v>
      </c>
      <c r="O59" s="94" t="s">
        <v>572</v>
      </c>
      <c r="P59" s="197" t="s">
        <v>573</v>
      </c>
      <c r="Q59" s="199" t="s">
        <v>848</v>
      </c>
      <c r="R59" s="54"/>
      <c r="S59" s="37"/>
      <c r="T59" s="54"/>
      <c r="U59" s="37"/>
      <c r="V59" s="54"/>
      <c r="W59" s="37"/>
      <c r="X59" s="54"/>
      <c r="Y59" s="37"/>
      <c r="Z59" s="54"/>
      <c r="AA59" s="37"/>
      <c r="AB59" s="54"/>
      <c r="AC59" s="37"/>
      <c r="AD59" s="54"/>
      <c r="AE59" s="37"/>
      <c r="AF59" s="54"/>
      <c r="AG59" s="37"/>
      <c r="AH59" s="37"/>
      <c r="AI59" s="37"/>
      <c r="AJ59" s="37"/>
      <c r="AK59" s="37"/>
      <c r="AL59" s="37"/>
      <c r="AM59" s="37"/>
    </row>
    <row r="60" spans="1:39" ht="12.75" customHeight="1">
      <c r="A60" s="187">
        <v>1</v>
      </c>
      <c r="B60" s="188">
        <v>45356</v>
      </c>
      <c r="C60" s="232"/>
      <c r="D60" s="232" t="s">
        <v>297</v>
      </c>
      <c r="E60" s="187" t="s">
        <v>574</v>
      </c>
      <c r="F60" s="187" t="s">
        <v>884</v>
      </c>
      <c r="G60" s="187">
        <v>35</v>
      </c>
      <c r="H60" s="187"/>
      <c r="I60" s="187" t="s">
        <v>882</v>
      </c>
      <c r="J60" s="187" t="s">
        <v>575</v>
      </c>
      <c r="K60" s="187"/>
      <c r="L60" s="258"/>
      <c r="M60" s="259"/>
      <c r="N60" s="187"/>
      <c r="O60" s="237"/>
      <c r="P60" s="190">
        <f>VLOOKUP(D60,'MidCap Intra'!$B$11:$C$568,2,0)</f>
        <v>39.5</v>
      </c>
      <c r="Q60" s="257"/>
      <c r="R60" s="54"/>
      <c r="S60" s="37" t="s">
        <v>576</v>
      </c>
      <c r="T60" s="54"/>
      <c r="U60" s="37"/>
      <c r="V60" s="54"/>
      <c r="W60" s="37"/>
      <c r="X60" s="54"/>
      <c r="Y60" s="37"/>
      <c r="Z60" s="54"/>
      <c r="AA60" s="37"/>
      <c r="AB60" s="54"/>
      <c r="AC60" s="37"/>
      <c r="AD60" s="54"/>
      <c r="AE60" s="37"/>
      <c r="AF60" s="54"/>
      <c r="AG60" s="37"/>
    </row>
    <row r="61" spans="1:39" ht="12.75" customHeight="1">
      <c r="A61" s="187">
        <v>2</v>
      </c>
      <c r="B61" s="188">
        <v>45390</v>
      </c>
      <c r="C61" s="232"/>
      <c r="D61" s="232" t="s">
        <v>897</v>
      </c>
      <c r="E61" s="187" t="s">
        <v>574</v>
      </c>
      <c r="F61" s="187" t="s">
        <v>898</v>
      </c>
      <c r="G61" s="187">
        <v>1770</v>
      </c>
      <c r="H61" s="187"/>
      <c r="I61" s="187" t="s">
        <v>891</v>
      </c>
      <c r="J61" s="187" t="s">
        <v>575</v>
      </c>
      <c r="K61" s="187"/>
      <c r="L61" s="258"/>
      <c r="M61" s="259"/>
      <c r="N61" s="187"/>
      <c r="O61" s="237"/>
      <c r="P61" s="190"/>
      <c r="Q61" s="257"/>
      <c r="R61" s="54"/>
      <c r="S61" s="37" t="s">
        <v>576</v>
      </c>
      <c r="T61" s="54"/>
      <c r="U61" s="37"/>
      <c r="V61" s="54"/>
      <c r="W61" s="37"/>
      <c r="X61" s="54"/>
      <c r="Y61" s="37"/>
      <c r="Z61" s="54"/>
      <c r="AA61" s="37"/>
      <c r="AB61" s="54"/>
      <c r="AC61" s="37"/>
      <c r="AD61" s="54"/>
      <c r="AE61" s="37"/>
      <c r="AF61" s="54"/>
      <c r="AG61" s="37"/>
    </row>
    <row r="62" spans="1:39" ht="12.75" customHeight="1">
      <c r="A62" s="187"/>
      <c r="B62" s="188"/>
      <c r="C62" s="232"/>
      <c r="D62" s="232"/>
      <c r="E62" s="187"/>
      <c r="F62" s="187"/>
      <c r="G62" s="187"/>
      <c r="H62" s="187"/>
      <c r="I62" s="187"/>
      <c r="J62" s="187"/>
      <c r="K62" s="187"/>
      <c r="L62" s="258"/>
      <c r="M62" s="259"/>
      <c r="N62" s="187"/>
      <c r="O62" s="237"/>
      <c r="P62" s="190"/>
      <c r="Q62" s="257"/>
      <c r="R62" s="54"/>
      <c r="S62" s="37"/>
      <c r="T62" s="54"/>
      <c r="U62" s="37"/>
      <c r="V62" s="54"/>
      <c r="W62" s="37"/>
      <c r="X62" s="54"/>
      <c r="Y62" s="37"/>
      <c r="Z62" s="54"/>
      <c r="AA62" s="37"/>
      <c r="AB62" s="54"/>
      <c r="AC62" s="37"/>
      <c r="AD62" s="54"/>
      <c r="AE62" s="37"/>
      <c r="AF62" s="54"/>
      <c r="AG62" s="37"/>
    </row>
    <row r="63" spans="1:39" ht="12.75" customHeight="1">
      <c r="A63" s="187"/>
      <c r="B63" s="188"/>
      <c r="C63" s="232"/>
      <c r="D63" s="232"/>
      <c r="E63" s="187"/>
      <c r="F63" s="187"/>
      <c r="G63" s="187"/>
      <c r="H63" s="187"/>
      <c r="I63" s="187"/>
      <c r="J63" s="187"/>
      <c r="K63" s="187"/>
      <c r="L63" s="258"/>
      <c r="M63" s="259"/>
      <c r="N63" s="187"/>
      <c r="O63" s="237"/>
      <c r="P63" s="188"/>
      <c r="Q63" s="257"/>
      <c r="R63" s="54"/>
      <c r="S63" s="37"/>
      <c r="T63" s="54"/>
      <c r="U63" s="37"/>
      <c r="V63" s="54"/>
      <c r="W63" s="37"/>
      <c r="X63" s="54"/>
      <c r="Y63" s="37"/>
      <c r="Z63" s="54"/>
      <c r="AA63" s="37"/>
      <c r="AB63" s="54"/>
      <c r="AC63" s="37"/>
      <c r="AD63" s="54"/>
      <c r="AE63" s="37"/>
      <c r="AF63" s="54"/>
      <c r="AG63" s="37"/>
    </row>
    <row r="64" spans="1:39" ht="12.75" customHeight="1">
      <c r="A64" s="106" t="s">
        <v>578</v>
      </c>
      <c r="B64" s="106"/>
      <c r="C64" s="106"/>
      <c r="D64" s="54"/>
      <c r="E64" s="37"/>
      <c r="F64" s="111" t="s">
        <v>580</v>
      </c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37"/>
      <c r="T64" s="54"/>
      <c r="U64" s="37"/>
      <c r="V64" s="54"/>
      <c r="W64" s="37"/>
      <c r="X64" s="54"/>
      <c r="Y64" s="37"/>
      <c r="Z64" s="54"/>
      <c r="AA64" s="37"/>
      <c r="AB64" s="54"/>
      <c r="AC64" s="37"/>
      <c r="AD64" s="54"/>
      <c r="AE64" s="37"/>
      <c r="AF64" s="54"/>
      <c r="AG64" s="37"/>
    </row>
    <row r="65" spans="1:33" ht="12.75" customHeight="1">
      <c r="A65" s="110" t="s">
        <v>579</v>
      </c>
      <c r="B65" s="106"/>
      <c r="C65" s="106"/>
      <c r="D65" s="54"/>
      <c r="E65" s="37"/>
      <c r="F65" s="111" t="s">
        <v>583</v>
      </c>
      <c r="G65" s="54"/>
      <c r="H65" s="54" t="s">
        <v>600</v>
      </c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37"/>
      <c r="T65" s="54"/>
      <c r="U65" s="37"/>
      <c r="V65" s="54"/>
      <c r="W65" s="37"/>
      <c r="X65" s="54"/>
      <c r="Y65" s="37"/>
      <c r="Z65" s="54"/>
      <c r="AA65" s="37"/>
      <c r="AB65" s="54"/>
      <c r="AC65" s="37"/>
      <c r="AD65" s="54"/>
      <c r="AE65" s="37"/>
      <c r="AF65" s="54"/>
      <c r="AG65" s="37"/>
    </row>
    <row r="66" spans="1:33" ht="12.75" customHeight="1">
      <c r="A66" s="54"/>
      <c r="B66" s="54"/>
      <c r="C66" s="106"/>
      <c r="D66" s="54"/>
      <c r="E66" s="37"/>
      <c r="F66" s="111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37"/>
      <c r="T66" s="54"/>
      <c r="U66" s="37"/>
      <c r="V66" s="54"/>
      <c r="W66" s="37"/>
      <c r="X66" s="54"/>
      <c r="Y66" s="37"/>
      <c r="Z66" s="54"/>
      <c r="AA66" s="37"/>
      <c r="AB66" s="54"/>
      <c r="AC66" s="37"/>
      <c r="AD66" s="54"/>
      <c r="AE66" s="37"/>
      <c r="AF66" s="54"/>
      <c r="AG66" s="37"/>
    </row>
    <row r="67" spans="1:33" ht="12.75" customHeight="1">
      <c r="A67" s="54"/>
      <c r="B67" s="54"/>
      <c r="C67" s="106"/>
      <c r="D67" s="54"/>
      <c r="E67" s="37"/>
      <c r="F67" s="111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37"/>
      <c r="T67" s="54"/>
      <c r="U67" s="37"/>
      <c r="V67" s="54"/>
      <c r="W67" s="37"/>
      <c r="X67" s="54"/>
      <c r="Y67" s="37"/>
      <c r="Z67" s="54"/>
      <c r="AA67" s="37"/>
      <c r="AB67" s="54"/>
      <c r="AC67" s="37"/>
      <c r="AD67" s="54"/>
      <c r="AE67" s="37"/>
    </row>
    <row r="68" spans="1:33" ht="12.75" customHeight="1">
      <c r="A68" s="54"/>
      <c r="B68" s="54"/>
      <c r="C68" s="106"/>
      <c r="D68" s="54"/>
      <c r="E68" s="37"/>
      <c r="F68" s="111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37"/>
      <c r="T68" s="54"/>
      <c r="U68" s="37"/>
      <c r="V68" s="54"/>
      <c r="W68" s="37"/>
      <c r="X68" s="54"/>
      <c r="Y68" s="37"/>
      <c r="Z68" s="54"/>
      <c r="AA68" s="37"/>
      <c r="AB68" s="54"/>
      <c r="AC68" s="37"/>
      <c r="AD68" s="54"/>
      <c r="AE68" s="37"/>
    </row>
    <row r="69" spans="1:33" ht="12.75" customHeight="1">
      <c r="A69" s="54"/>
      <c r="B69" s="54"/>
      <c r="C69" s="106"/>
      <c r="D69" s="54"/>
      <c r="E69" s="37"/>
      <c r="F69" s="111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37"/>
      <c r="T69" s="54"/>
      <c r="U69" s="37"/>
      <c r="V69" s="54"/>
      <c r="W69" s="37"/>
      <c r="X69" s="54"/>
      <c r="Y69" s="37"/>
      <c r="Z69" s="54"/>
      <c r="AA69" s="37"/>
      <c r="AB69" s="54"/>
      <c r="AC69" s="37"/>
      <c r="AD69" s="54"/>
      <c r="AE69" s="37"/>
    </row>
    <row r="70" spans="1:33" ht="12.75" customHeight="1">
      <c r="A70" s="54"/>
      <c r="B70" s="54"/>
      <c r="C70" s="106"/>
      <c r="D70" s="54"/>
      <c r="E70" s="37"/>
      <c r="F70" s="111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37"/>
      <c r="T70" s="54"/>
      <c r="U70" s="37"/>
      <c r="V70" s="54"/>
      <c r="W70" s="37"/>
      <c r="X70" s="54"/>
      <c r="Y70" s="37"/>
      <c r="Z70" s="54"/>
      <c r="AA70" s="37"/>
      <c r="AB70" s="54"/>
      <c r="AC70" s="37"/>
      <c r="AD70" s="54"/>
      <c r="AE70" s="37"/>
    </row>
    <row r="71" spans="1:33" ht="12.75" customHeight="1">
      <c r="A71" s="54"/>
      <c r="B71" s="54"/>
      <c r="C71" s="106"/>
      <c r="D71" s="54"/>
      <c r="E71" s="37"/>
      <c r="F71" s="111"/>
      <c r="G71" s="54"/>
      <c r="H71" s="37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37"/>
      <c r="T71" s="54"/>
      <c r="U71" s="37"/>
      <c r="V71" s="54"/>
      <c r="W71" s="37"/>
      <c r="X71" s="54"/>
      <c r="Y71" s="37"/>
      <c r="Z71" s="54"/>
      <c r="AA71" s="37"/>
      <c r="AB71" s="54"/>
      <c r="AC71" s="37"/>
      <c r="AD71" s="54"/>
      <c r="AE71" s="37"/>
    </row>
    <row r="72" spans="1:33" ht="12.75" customHeight="1">
      <c r="A72" s="54"/>
      <c r="B72" s="54"/>
      <c r="C72" s="106"/>
      <c r="D72" s="54"/>
      <c r="E72" s="37"/>
      <c r="F72" s="111"/>
      <c r="G72" s="54"/>
      <c r="H72" s="37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37"/>
      <c r="T72" s="54"/>
      <c r="U72" s="37"/>
      <c r="V72" s="54"/>
      <c r="W72" s="37"/>
      <c r="X72" s="54"/>
      <c r="Y72" s="37"/>
      <c r="Z72" s="54"/>
      <c r="AA72" s="37"/>
      <c r="AB72" s="54"/>
      <c r="AC72" s="37"/>
      <c r="AD72" s="54"/>
      <c r="AE72" s="37"/>
    </row>
    <row r="73" spans="1:33" ht="12.75" customHeight="1">
      <c r="A73" s="54"/>
      <c r="B73" s="54"/>
      <c r="C73" s="100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37"/>
      <c r="T73" s="54"/>
      <c r="U73" s="37"/>
      <c r="V73" s="54"/>
      <c r="W73" s="37"/>
      <c r="X73" s="54"/>
      <c r="Y73" s="37"/>
      <c r="Z73" s="54"/>
      <c r="AA73" s="37"/>
      <c r="AB73" s="54"/>
      <c r="AC73" s="37"/>
      <c r="AD73" s="54"/>
      <c r="AE73" s="37"/>
    </row>
    <row r="74" spans="1:33" ht="38.25" customHeight="1">
      <c r="A74" s="37"/>
      <c r="B74" s="130" t="s">
        <v>601</v>
      </c>
      <c r="C74" s="130"/>
      <c r="D74" s="54"/>
      <c r="E74" s="130"/>
      <c r="F74" s="6"/>
      <c r="G74" s="6"/>
      <c r="H74" s="114"/>
      <c r="I74" s="6"/>
      <c r="J74" s="114"/>
      <c r="K74" s="115"/>
      <c r="L74" s="6"/>
      <c r="M74" s="6"/>
      <c r="N74" s="1"/>
      <c r="O74" s="54"/>
      <c r="P74" s="54"/>
      <c r="Q74" s="202"/>
      <c r="R74" s="54"/>
      <c r="S74" s="37"/>
      <c r="T74" s="54"/>
      <c r="U74" s="37"/>
      <c r="V74" s="54"/>
      <c r="W74" s="37"/>
      <c r="X74" s="54"/>
      <c r="Y74" s="37"/>
      <c r="Z74" s="54"/>
      <c r="AA74" s="37"/>
      <c r="AB74" s="54"/>
      <c r="AC74" s="37"/>
      <c r="AD74" s="54"/>
      <c r="AE74" s="37"/>
    </row>
    <row r="75" spans="1:33" ht="12.75" customHeight="1">
      <c r="A75" s="92" t="s">
        <v>16</v>
      </c>
      <c r="B75" s="93" t="s">
        <v>550</v>
      </c>
      <c r="C75" s="93"/>
      <c r="D75" s="94" t="s">
        <v>561</v>
      </c>
      <c r="E75" s="93" t="s">
        <v>562</v>
      </c>
      <c r="F75" s="93" t="s">
        <v>563</v>
      </c>
      <c r="G75" s="93" t="s">
        <v>602</v>
      </c>
      <c r="H75" s="93" t="s">
        <v>603</v>
      </c>
      <c r="I75" s="93" t="s">
        <v>566</v>
      </c>
      <c r="J75" s="131" t="s">
        <v>567</v>
      </c>
      <c r="K75" s="93" t="s">
        <v>568</v>
      </c>
      <c r="L75" s="93" t="s">
        <v>604</v>
      </c>
      <c r="M75" s="93" t="s">
        <v>571</v>
      </c>
      <c r="N75" s="94" t="s">
        <v>572</v>
      </c>
      <c r="O75" s="54"/>
      <c r="P75" s="54"/>
      <c r="Q75" s="202"/>
      <c r="R75" s="54"/>
      <c r="S75" s="37"/>
      <c r="T75" s="54"/>
      <c r="U75" s="37"/>
      <c r="V75" s="54"/>
      <c r="W75" s="37"/>
      <c r="X75" s="54"/>
      <c r="Y75" s="37"/>
      <c r="Z75" s="54"/>
      <c r="AA75" s="37"/>
      <c r="AB75" s="54"/>
      <c r="AC75" s="37"/>
      <c r="AD75" s="54"/>
      <c r="AE75" s="37"/>
    </row>
    <row r="76" spans="1:33" ht="12.75" customHeight="1">
      <c r="A76" s="132">
        <v>1</v>
      </c>
      <c r="B76" s="133">
        <v>41579</v>
      </c>
      <c r="C76" s="133"/>
      <c r="D76" s="134" t="s">
        <v>605</v>
      </c>
      <c r="E76" s="135" t="s">
        <v>574</v>
      </c>
      <c r="F76" s="136">
        <v>82</v>
      </c>
      <c r="G76" s="135" t="s">
        <v>606</v>
      </c>
      <c r="H76" s="135">
        <v>100</v>
      </c>
      <c r="I76" s="137">
        <v>100</v>
      </c>
      <c r="J76" s="138" t="s">
        <v>607</v>
      </c>
      <c r="K76" s="139">
        <f t="shared" ref="K76:K107" si="12">H76-F76</f>
        <v>18</v>
      </c>
      <c r="L76" s="140">
        <f t="shared" ref="L76:L107" si="13">K76/F76</f>
        <v>0.21951219512195122</v>
      </c>
      <c r="M76" s="135" t="s">
        <v>577</v>
      </c>
      <c r="N76" s="141">
        <v>42657</v>
      </c>
      <c r="O76" s="54"/>
      <c r="P76" s="54"/>
      <c r="Q76" s="202"/>
      <c r="R76" s="54"/>
      <c r="S76" s="37"/>
      <c r="T76" s="54"/>
      <c r="U76" s="37"/>
      <c r="V76" s="54"/>
      <c r="W76" s="37"/>
      <c r="X76" s="54"/>
      <c r="Y76" s="37"/>
      <c r="Z76" s="54"/>
      <c r="AA76" s="37"/>
      <c r="AB76" s="54"/>
      <c r="AC76" s="37"/>
      <c r="AD76" s="54"/>
      <c r="AE76" s="37"/>
    </row>
    <row r="77" spans="1:33" ht="12.75" customHeight="1">
      <c r="A77" s="132">
        <v>2</v>
      </c>
      <c r="B77" s="133">
        <v>41794</v>
      </c>
      <c r="C77" s="133"/>
      <c r="D77" s="134" t="s">
        <v>608</v>
      </c>
      <c r="E77" s="135" t="s">
        <v>586</v>
      </c>
      <c r="F77" s="136">
        <v>257</v>
      </c>
      <c r="G77" s="135" t="s">
        <v>606</v>
      </c>
      <c r="H77" s="135">
        <v>300</v>
      </c>
      <c r="I77" s="137">
        <v>300</v>
      </c>
      <c r="J77" s="138" t="s">
        <v>607</v>
      </c>
      <c r="K77" s="139">
        <f t="shared" si="12"/>
        <v>43</v>
      </c>
      <c r="L77" s="140">
        <f t="shared" si="13"/>
        <v>0.16731517509727625</v>
      </c>
      <c r="M77" s="135" t="s">
        <v>577</v>
      </c>
      <c r="N77" s="141">
        <v>41822</v>
      </c>
      <c r="O77" s="54"/>
      <c r="P77" s="54"/>
      <c r="Q77" s="202"/>
      <c r="R77" s="54"/>
      <c r="S77" s="37"/>
      <c r="T77" s="54"/>
      <c r="U77" s="37"/>
      <c r="V77" s="54"/>
      <c r="W77" s="37"/>
      <c r="X77" s="54"/>
      <c r="Y77" s="37"/>
      <c r="Z77" s="54"/>
      <c r="AA77" s="37"/>
      <c r="AB77" s="54"/>
      <c r="AC77" s="37"/>
      <c r="AD77" s="54"/>
      <c r="AE77" s="37"/>
    </row>
    <row r="78" spans="1:33" ht="12.75" customHeight="1">
      <c r="A78" s="132">
        <v>3</v>
      </c>
      <c r="B78" s="133">
        <v>41828</v>
      </c>
      <c r="C78" s="133"/>
      <c r="D78" s="134" t="s">
        <v>609</v>
      </c>
      <c r="E78" s="135" t="s">
        <v>586</v>
      </c>
      <c r="F78" s="136">
        <v>393</v>
      </c>
      <c r="G78" s="135" t="s">
        <v>606</v>
      </c>
      <c r="H78" s="135">
        <v>468</v>
      </c>
      <c r="I78" s="137">
        <v>468</v>
      </c>
      <c r="J78" s="138" t="s">
        <v>607</v>
      </c>
      <c r="K78" s="139">
        <f t="shared" si="12"/>
        <v>75</v>
      </c>
      <c r="L78" s="140">
        <f t="shared" si="13"/>
        <v>0.19083969465648856</v>
      </c>
      <c r="M78" s="135" t="s">
        <v>577</v>
      </c>
      <c r="N78" s="141">
        <v>41863</v>
      </c>
      <c r="O78" s="54"/>
      <c r="P78" s="54"/>
      <c r="Q78" s="202"/>
      <c r="R78" s="54"/>
      <c r="S78" s="37"/>
      <c r="T78" s="54"/>
      <c r="U78" s="37"/>
      <c r="V78" s="54"/>
      <c r="W78" s="37"/>
      <c r="X78" s="54"/>
      <c r="Y78" s="37"/>
      <c r="Z78" s="54"/>
      <c r="AA78" s="37"/>
      <c r="AB78" s="54"/>
      <c r="AC78" s="37"/>
      <c r="AD78" s="54"/>
      <c r="AE78" s="37"/>
    </row>
    <row r="79" spans="1:33" ht="12.75" customHeight="1">
      <c r="A79" s="132">
        <v>4</v>
      </c>
      <c r="B79" s="133">
        <v>41857</v>
      </c>
      <c r="C79" s="133"/>
      <c r="D79" s="134" t="s">
        <v>610</v>
      </c>
      <c r="E79" s="135" t="s">
        <v>586</v>
      </c>
      <c r="F79" s="136">
        <v>205</v>
      </c>
      <c r="G79" s="135" t="s">
        <v>606</v>
      </c>
      <c r="H79" s="135">
        <v>275</v>
      </c>
      <c r="I79" s="137">
        <v>250</v>
      </c>
      <c r="J79" s="138" t="s">
        <v>607</v>
      </c>
      <c r="K79" s="139">
        <f t="shared" si="12"/>
        <v>70</v>
      </c>
      <c r="L79" s="140">
        <f t="shared" si="13"/>
        <v>0.34146341463414637</v>
      </c>
      <c r="M79" s="135" t="s">
        <v>577</v>
      </c>
      <c r="N79" s="141">
        <v>41962</v>
      </c>
      <c r="O79" s="54"/>
      <c r="P79" s="54"/>
      <c r="Q79" s="202"/>
      <c r="R79" s="54"/>
      <c r="S79" s="37"/>
      <c r="T79" s="54"/>
      <c r="U79" s="37"/>
      <c r="V79" s="54"/>
      <c r="W79" s="37"/>
      <c r="X79" s="54"/>
      <c r="Y79" s="37"/>
      <c r="Z79" s="54"/>
      <c r="AA79" s="37"/>
      <c r="AB79" s="54"/>
      <c r="AC79" s="37"/>
      <c r="AD79" s="54"/>
      <c r="AE79" s="37"/>
    </row>
    <row r="80" spans="1:33" ht="12.75" customHeight="1">
      <c r="A80" s="132">
        <v>5</v>
      </c>
      <c r="B80" s="133">
        <v>41886</v>
      </c>
      <c r="C80" s="133"/>
      <c r="D80" s="134" t="s">
        <v>611</v>
      </c>
      <c r="E80" s="135" t="s">
        <v>586</v>
      </c>
      <c r="F80" s="136">
        <v>162</v>
      </c>
      <c r="G80" s="135" t="s">
        <v>606</v>
      </c>
      <c r="H80" s="135">
        <v>190</v>
      </c>
      <c r="I80" s="137">
        <v>190</v>
      </c>
      <c r="J80" s="138" t="s">
        <v>607</v>
      </c>
      <c r="K80" s="139">
        <f t="shared" si="12"/>
        <v>28</v>
      </c>
      <c r="L80" s="140">
        <f t="shared" si="13"/>
        <v>0.1728395061728395</v>
      </c>
      <c r="M80" s="135" t="s">
        <v>577</v>
      </c>
      <c r="N80" s="141">
        <v>42006</v>
      </c>
      <c r="O80" s="54"/>
      <c r="P80" s="54"/>
      <c r="Q80" s="202"/>
      <c r="R80" s="54"/>
      <c r="S80" s="37"/>
      <c r="T80" s="54"/>
      <c r="U80" s="37"/>
      <c r="V80" s="54"/>
      <c r="W80" s="37"/>
      <c r="X80" s="54"/>
      <c r="Y80" s="37"/>
      <c r="Z80" s="54"/>
      <c r="AA80" s="37"/>
      <c r="AB80" s="54"/>
      <c r="AC80" s="37"/>
      <c r="AD80" s="54"/>
      <c r="AE80" s="37"/>
    </row>
    <row r="81" spans="1:31" ht="12.75" customHeight="1">
      <c r="A81" s="132">
        <v>6</v>
      </c>
      <c r="B81" s="133">
        <v>41886</v>
      </c>
      <c r="C81" s="133"/>
      <c r="D81" s="134" t="s">
        <v>612</v>
      </c>
      <c r="E81" s="135" t="s">
        <v>586</v>
      </c>
      <c r="F81" s="136">
        <v>75</v>
      </c>
      <c r="G81" s="135" t="s">
        <v>606</v>
      </c>
      <c r="H81" s="135">
        <v>91.5</v>
      </c>
      <c r="I81" s="137" t="s">
        <v>599</v>
      </c>
      <c r="J81" s="138" t="s">
        <v>613</v>
      </c>
      <c r="K81" s="139">
        <f t="shared" si="12"/>
        <v>16.5</v>
      </c>
      <c r="L81" s="140">
        <f t="shared" si="13"/>
        <v>0.22</v>
      </c>
      <c r="M81" s="135" t="s">
        <v>577</v>
      </c>
      <c r="N81" s="141">
        <v>41954</v>
      </c>
      <c r="O81" s="54"/>
      <c r="P81" s="54"/>
      <c r="Q81" s="202"/>
      <c r="R81" s="54"/>
      <c r="S81" s="37"/>
      <c r="T81" s="54"/>
      <c r="U81" s="37"/>
      <c r="V81" s="54"/>
      <c r="W81" s="37"/>
      <c r="X81" s="54"/>
      <c r="Y81" s="37"/>
      <c r="Z81" s="54"/>
      <c r="AA81" s="37"/>
      <c r="AB81" s="54"/>
      <c r="AC81" s="37"/>
      <c r="AD81" s="54"/>
      <c r="AE81" s="37"/>
    </row>
    <row r="82" spans="1:31" ht="12.75" customHeight="1">
      <c r="A82" s="132">
        <v>7</v>
      </c>
      <c r="B82" s="133">
        <v>41913</v>
      </c>
      <c r="C82" s="133"/>
      <c r="D82" s="134" t="s">
        <v>614</v>
      </c>
      <c r="E82" s="135" t="s">
        <v>586</v>
      </c>
      <c r="F82" s="136">
        <v>850</v>
      </c>
      <c r="G82" s="135" t="s">
        <v>606</v>
      </c>
      <c r="H82" s="135">
        <v>982.5</v>
      </c>
      <c r="I82" s="137">
        <v>1050</v>
      </c>
      <c r="J82" s="138" t="s">
        <v>615</v>
      </c>
      <c r="K82" s="139">
        <f t="shared" si="12"/>
        <v>132.5</v>
      </c>
      <c r="L82" s="140">
        <f t="shared" si="13"/>
        <v>0.15588235294117647</v>
      </c>
      <c r="M82" s="135" t="s">
        <v>577</v>
      </c>
      <c r="N82" s="141">
        <v>42039</v>
      </c>
      <c r="O82" s="54"/>
      <c r="P82" s="54"/>
      <c r="Q82" s="202"/>
      <c r="R82" s="54"/>
      <c r="S82" s="37"/>
      <c r="T82" s="54"/>
      <c r="U82" s="37"/>
      <c r="V82" s="54"/>
      <c r="W82" s="37"/>
      <c r="X82" s="54"/>
      <c r="Y82" s="37"/>
      <c r="Z82" s="54"/>
      <c r="AA82" s="37"/>
      <c r="AB82" s="54"/>
      <c r="AC82" s="37"/>
      <c r="AD82" s="54"/>
      <c r="AE82" s="37"/>
    </row>
    <row r="83" spans="1:31" ht="12.75" customHeight="1">
      <c r="A83" s="132">
        <v>8</v>
      </c>
      <c r="B83" s="133">
        <v>41913</v>
      </c>
      <c r="C83" s="133"/>
      <c r="D83" s="134" t="s">
        <v>616</v>
      </c>
      <c r="E83" s="135" t="s">
        <v>586</v>
      </c>
      <c r="F83" s="136">
        <v>475</v>
      </c>
      <c r="G83" s="135" t="s">
        <v>606</v>
      </c>
      <c r="H83" s="135">
        <v>515</v>
      </c>
      <c r="I83" s="137">
        <v>600</v>
      </c>
      <c r="J83" s="138" t="s">
        <v>617</v>
      </c>
      <c r="K83" s="139">
        <f t="shared" si="12"/>
        <v>40</v>
      </c>
      <c r="L83" s="140">
        <f t="shared" si="13"/>
        <v>8.4210526315789472E-2</v>
      </c>
      <c r="M83" s="135" t="s">
        <v>577</v>
      </c>
      <c r="N83" s="141">
        <v>41939</v>
      </c>
      <c r="O83" s="54"/>
      <c r="P83" s="54"/>
      <c r="Q83" s="202"/>
      <c r="R83" s="54"/>
      <c r="S83" s="37"/>
      <c r="T83" s="54"/>
      <c r="U83" s="37"/>
      <c r="V83" s="54"/>
      <c r="W83" s="37"/>
      <c r="X83" s="54"/>
      <c r="Y83" s="37"/>
      <c r="Z83" s="54"/>
      <c r="AA83" s="37"/>
      <c r="AB83" s="54"/>
      <c r="AC83" s="37"/>
      <c r="AD83" s="54"/>
      <c r="AE83" s="37"/>
    </row>
    <row r="84" spans="1:31" ht="12.75" customHeight="1">
      <c r="A84" s="132">
        <v>9</v>
      </c>
      <c r="B84" s="133">
        <v>41913</v>
      </c>
      <c r="C84" s="133"/>
      <c r="D84" s="134" t="s">
        <v>618</v>
      </c>
      <c r="E84" s="135" t="s">
        <v>586</v>
      </c>
      <c r="F84" s="136">
        <v>86</v>
      </c>
      <c r="G84" s="135" t="s">
        <v>606</v>
      </c>
      <c r="H84" s="135">
        <v>99</v>
      </c>
      <c r="I84" s="137">
        <v>140</v>
      </c>
      <c r="J84" s="138" t="s">
        <v>619</v>
      </c>
      <c r="K84" s="139">
        <f t="shared" si="12"/>
        <v>13</v>
      </c>
      <c r="L84" s="140">
        <f t="shared" si="13"/>
        <v>0.15116279069767441</v>
      </c>
      <c r="M84" s="135" t="s">
        <v>577</v>
      </c>
      <c r="N84" s="141">
        <v>41939</v>
      </c>
      <c r="O84" s="54"/>
      <c r="P84" s="54"/>
      <c r="Q84" s="202"/>
      <c r="R84" s="54"/>
      <c r="S84" s="37"/>
      <c r="T84" s="54"/>
      <c r="U84" s="37"/>
      <c r="V84" s="54"/>
      <c r="W84" s="37"/>
      <c r="X84" s="54"/>
      <c r="Y84" s="37"/>
      <c r="Z84" s="54"/>
      <c r="AA84" s="37"/>
      <c r="AB84" s="54"/>
      <c r="AC84" s="37"/>
      <c r="AD84" s="54"/>
      <c r="AE84" s="37"/>
    </row>
    <row r="85" spans="1:31" ht="12.75" customHeight="1">
      <c r="A85" s="132">
        <v>10</v>
      </c>
      <c r="B85" s="133">
        <v>41926</v>
      </c>
      <c r="C85" s="133"/>
      <c r="D85" s="134" t="s">
        <v>620</v>
      </c>
      <c r="E85" s="135" t="s">
        <v>586</v>
      </c>
      <c r="F85" s="136">
        <v>496.6</v>
      </c>
      <c r="G85" s="135" t="s">
        <v>606</v>
      </c>
      <c r="H85" s="135">
        <v>621</v>
      </c>
      <c r="I85" s="137">
        <v>580</v>
      </c>
      <c r="J85" s="138" t="s">
        <v>607</v>
      </c>
      <c r="K85" s="139">
        <f t="shared" si="12"/>
        <v>124.39999999999998</v>
      </c>
      <c r="L85" s="140">
        <f t="shared" si="13"/>
        <v>0.25050342327829234</v>
      </c>
      <c r="M85" s="135" t="s">
        <v>577</v>
      </c>
      <c r="N85" s="141">
        <v>42605</v>
      </c>
      <c r="O85" s="54"/>
      <c r="P85" s="54"/>
      <c r="Q85" s="202"/>
      <c r="R85" s="54"/>
      <c r="S85" s="37"/>
      <c r="T85" s="54"/>
      <c r="U85" s="37"/>
      <c r="V85" s="54"/>
      <c r="W85" s="37"/>
      <c r="X85" s="54"/>
      <c r="Y85" s="37"/>
      <c r="Z85" s="54"/>
      <c r="AA85" s="37"/>
      <c r="AB85" s="54"/>
      <c r="AC85" s="37"/>
      <c r="AD85" s="54"/>
      <c r="AE85" s="37"/>
    </row>
    <row r="86" spans="1:31" ht="12.75" customHeight="1">
      <c r="A86" s="132">
        <v>11</v>
      </c>
      <c r="B86" s="133">
        <v>41926</v>
      </c>
      <c r="C86" s="133"/>
      <c r="D86" s="134" t="s">
        <v>621</v>
      </c>
      <c r="E86" s="135" t="s">
        <v>586</v>
      </c>
      <c r="F86" s="136">
        <v>2481.9</v>
      </c>
      <c r="G86" s="135" t="s">
        <v>606</v>
      </c>
      <c r="H86" s="135">
        <v>2840</v>
      </c>
      <c r="I86" s="137">
        <v>2870</v>
      </c>
      <c r="J86" s="138" t="s">
        <v>622</v>
      </c>
      <c r="K86" s="139">
        <f t="shared" si="12"/>
        <v>358.09999999999991</v>
      </c>
      <c r="L86" s="140">
        <f t="shared" si="13"/>
        <v>0.14428462065353154</v>
      </c>
      <c r="M86" s="135" t="s">
        <v>577</v>
      </c>
      <c r="N86" s="141">
        <v>42017</v>
      </c>
      <c r="O86" s="54"/>
      <c r="P86" s="54"/>
      <c r="Q86" s="202"/>
      <c r="R86" s="54"/>
      <c r="S86" s="37"/>
      <c r="T86" s="54"/>
      <c r="U86" s="37"/>
      <c r="V86" s="54"/>
      <c r="W86" s="37"/>
      <c r="X86" s="54"/>
      <c r="Y86" s="37"/>
      <c r="Z86" s="54"/>
      <c r="AA86" s="37"/>
      <c r="AB86" s="54"/>
      <c r="AC86" s="37"/>
      <c r="AD86" s="54"/>
      <c r="AE86" s="37"/>
    </row>
    <row r="87" spans="1:31" ht="12.75" customHeight="1">
      <c r="A87" s="132">
        <v>12</v>
      </c>
      <c r="B87" s="133">
        <v>41928</v>
      </c>
      <c r="C87" s="133"/>
      <c r="D87" s="134" t="s">
        <v>623</v>
      </c>
      <c r="E87" s="135" t="s">
        <v>586</v>
      </c>
      <c r="F87" s="136">
        <v>84.5</v>
      </c>
      <c r="G87" s="135" t="s">
        <v>606</v>
      </c>
      <c r="H87" s="135">
        <v>93</v>
      </c>
      <c r="I87" s="137">
        <v>110</v>
      </c>
      <c r="J87" s="138" t="s">
        <v>624</v>
      </c>
      <c r="K87" s="139">
        <f t="shared" si="12"/>
        <v>8.5</v>
      </c>
      <c r="L87" s="140">
        <f t="shared" si="13"/>
        <v>0.10059171597633136</v>
      </c>
      <c r="M87" s="135" t="s">
        <v>577</v>
      </c>
      <c r="N87" s="141">
        <v>41939</v>
      </c>
      <c r="O87" s="54"/>
      <c r="P87" s="54"/>
      <c r="Q87" s="202"/>
      <c r="R87" s="54"/>
      <c r="S87" s="37"/>
      <c r="T87" s="54"/>
      <c r="U87" s="37"/>
      <c r="V87" s="54"/>
      <c r="W87" s="37"/>
      <c r="X87" s="54"/>
      <c r="Y87" s="37"/>
      <c r="Z87" s="54"/>
      <c r="AA87" s="37"/>
      <c r="AB87" s="54"/>
      <c r="AC87" s="37"/>
      <c r="AD87" s="54"/>
      <c r="AE87" s="37"/>
    </row>
    <row r="88" spans="1:31" ht="12.75" customHeight="1">
      <c r="A88" s="132">
        <v>13</v>
      </c>
      <c r="B88" s="133">
        <v>41928</v>
      </c>
      <c r="C88" s="133"/>
      <c r="D88" s="134" t="s">
        <v>625</v>
      </c>
      <c r="E88" s="135" t="s">
        <v>586</v>
      </c>
      <c r="F88" s="136">
        <v>401</v>
      </c>
      <c r="G88" s="135" t="s">
        <v>606</v>
      </c>
      <c r="H88" s="135">
        <v>428</v>
      </c>
      <c r="I88" s="137">
        <v>450</v>
      </c>
      <c r="J88" s="138" t="s">
        <v>626</v>
      </c>
      <c r="K88" s="139">
        <f t="shared" si="12"/>
        <v>27</v>
      </c>
      <c r="L88" s="140">
        <f t="shared" si="13"/>
        <v>6.7331670822942641E-2</v>
      </c>
      <c r="M88" s="135" t="s">
        <v>577</v>
      </c>
      <c r="N88" s="141">
        <v>42020</v>
      </c>
      <c r="O88" s="54"/>
      <c r="P88" s="54"/>
      <c r="Q88" s="202"/>
      <c r="R88" s="54"/>
      <c r="S88" s="37"/>
      <c r="T88" s="54"/>
      <c r="U88" s="37"/>
      <c r="V88" s="54"/>
      <c r="W88" s="37"/>
      <c r="X88" s="54"/>
      <c r="Y88" s="37"/>
      <c r="Z88" s="54"/>
      <c r="AA88" s="37"/>
      <c r="AB88" s="54"/>
      <c r="AC88" s="37"/>
      <c r="AD88" s="54"/>
      <c r="AE88" s="37"/>
    </row>
    <row r="89" spans="1:31" ht="12.75" customHeight="1">
      <c r="A89" s="132">
        <v>14</v>
      </c>
      <c r="B89" s="133">
        <v>41928</v>
      </c>
      <c r="C89" s="133"/>
      <c r="D89" s="134" t="s">
        <v>627</v>
      </c>
      <c r="E89" s="135" t="s">
        <v>586</v>
      </c>
      <c r="F89" s="136">
        <v>101</v>
      </c>
      <c r="G89" s="135" t="s">
        <v>606</v>
      </c>
      <c r="H89" s="135">
        <v>112</v>
      </c>
      <c r="I89" s="137">
        <v>120</v>
      </c>
      <c r="J89" s="138" t="s">
        <v>628</v>
      </c>
      <c r="K89" s="139">
        <f t="shared" si="12"/>
        <v>11</v>
      </c>
      <c r="L89" s="140">
        <f t="shared" si="13"/>
        <v>0.10891089108910891</v>
      </c>
      <c r="M89" s="135" t="s">
        <v>577</v>
      </c>
      <c r="N89" s="141">
        <v>41939</v>
      </c>
      <c r="O89" s="54"/>
      <c r="P89" s="54"/>
      <c r="Q89" s="202"/>
      <c r="R89" s="54"/>
      <c r="S89" s="37"/>
      <c r="T89" s="54"/>
      <c r="U89" s="37"/>
      <c r="V89" s="54"/>
      <c r="W89" s="37"/>
      <c r="X89" s="54"/>
      <c r="Y89" s="37"/>
      <c r="Z89" s="54"/>
      <c r="AA89" s="37"/>
      <c r="AB89" s="54"/>
      <c r="AC89" s="37"/>
      <c r="AD89" s="54"/>
      <c r="AE89" s="37"/>
    </row>
    <row r="90" spans="1:31" ht="12.75" customHeight="1">
      <c r="A90" s="132">
        <v>15</v>
      </c>
      <c r="B90" s="133">
        <v>41954</v>
      </c>
      <c r="C90" s="133"/>
      <c r="D90" s="134" t="s">
        <v>629</v>
      </c>
      <c r="E90" s="135" t="s">
        <v>586</v>
      </c>
      <c r="F90" s="136">
        <v>59</v>
      </c>
      <c r="G90" s="135" t="s">
        <v>606</v>
      </c>
      <c r="H90" s="135">
        <v>76</v>
      </c>
      <c r="I90" s="137">
        <v>76</v>
      </c>
      <c r="J90" s="138" t="s">
        <v>607</v>
      </c>
      <c r="K90" s="139">
        <f t="shared" si="12"/>
        <v>17</v>
      </c>
      <c r="L90" s="140">
        <f t="shared" si="13"/>
        <v>0.28813559322033899</v>
      </c>
      <c r="M90" s="135" t="s">
        <v>577</v>
      </c>
      <c r="N90" s="141">
        <v>43032</v>
      </c>
      <c r="O90" s="54"/>
      <c r="P90" s="54"/>
      <c r="Q90" s="202"/>
      <c r="R90" s="54"/>
      <c r="S90" s="37"/>
      <c r="T90" s="54"/>
      <c r="U90" s="37"/>
      <c r="V90" s="54"/>
      <c r="W90" s="37"/>
      <c r="X90" s="54"/>
      <c r="Y90" s="37"/>
      <c r="Z90" s="54"/>
      <c r="AA90" s="37"/>
      <c r="AB90" s="54"/>
      <c r="AC90" s="37"/>
      <c r="AD90" s="54"/>
      <c r="AE90" s="37"/>
    </row>
    <row r="91" spans="1:31" ht="12.75" customHeight="1">
      <c r="A91" s="132">
        <v>16</v>
      </c>
      <c r="B91" s="133">
        <v>41954</v>
      </c>
      <c r="C91" s="133"/>
      <c r="D91" s="134" t="s">
        <v>618</v>
      </c>
      <c r="E91" s="135" t="s">
        <v>586</v>
      </c>
      <c r="F91" s="136">
        <v>99</v>
      </c>
      <c r="G91" s="135" t="s">
        <v>606</v>
      </c>
      <c r="H91" s="135">
        <v>120</v>
      </c>
      <c r="I91" s="137">
        <v>120</v>
      </c>
      <c r="J91" s="138" t="s">
        <v>595</v>
      </c>
      <c r="K91" s="139">
        <f t="shared" si="12"/>
        <v>21</v>
      </c>
      <c r="L91" s="140">
        <f t="shared" si="13"/>
        <v>0.21212121212121213</v>
      </c>
      <c r="M91" s="135" t="s">
        <v>577</v>
      </c>
      <c r="N91" s="141">
        <v>41960</v>
      </c>
      <c r="O91" s="54"/>
      <c r="P91" s="54"/>
      <c r="Q91" s="202"/>
      <c r="R91" s="54"/>
      <c r="S91" s="37"/>
      <c r="T91" s="54"/>
      <c r="U91" s="37"/>
      <c r="V91" s="54"/>
      <c r="W91" s="37"/>
      <c r="X91" s="54"/>
      <c r="Y91" s="37"/>
      <c r="Z91" s="54"/>
      <c r="AA91" s="37"/>
      <c r="AB91" s="54"/>
      <c r="AC91" s="37"/>
      <c r="AD91" s="54"/>
      <c r="AE91" s="37"/>
    </row>
    <row r="92" spans="1:31" ht="12.75" customHeight="1">
      <c r="A92" s="132">
        <v>17</v>
      </c>
      <c r="B92" s="133">
        <v>41956</v>
      </c>
      <c r="C92" s="133"/>
      <c r="D92" s="134" t="s">
        <v>630</v>
      </c>
      <c r="E92" s="135" t="s">
        <v>586</v>
      </c>
      <c r="F92" s="136">
        <v>22</v>
      </c>
      <c r="G92" s="135" t="s">
        <v>606</v>
      </c>
      <c r="H92" s="135">
        <v>33.549999999999997</v>
      </c>
      <c r="I92" s="137">
        <v>32</v>
      </c>
      <c r="J92" s="138" t="s">
        <v>631</v>
      </c>
      <c r="K92" s="139">
        <f t="shared" si="12"/>
        <v>11.549999999999997</v>
      </c>
      <c r="L92" s="140">
        <f t="shared" si="13"/>
        <v>0.52499999999999991</v>
      </c>
      <c r="M92" s="135" t="s">
        <v>577</v>
      </c>
      <c r="N92" s="141">
        <v>42188</v>
      </c>
      <c r="O92" s="54"/>
      <c r="P92" s="54"/>
      <c r="Q92" s="202"/>
      <c r="R92" s="54"/>
      <c r="S92" s="37"/>
      <c r="T92" s="54"/>
      <c r="U92" s="37"/>
      <c r="V92" s="54"/>
      <c r="W92" s="37"/>
      <c r="X92" s="54"/>
      <c r="Y92" s="37"/>
      <c r="Z92" s="54"/>
      <c r="AA92" s="37"/>
      <c r="AB92" s="54"/>
      <c r="AC92" s="37"/>
      <c r="AD92" s="54"/>
      <c r="AE92" s="37"/>
    </row>
    <row r="93" spans="1:31" ht="12.75" customHeight="1">
      <c r="A93" s="132">
        <v>18</v>
      </c>
      <c r="B93" s="133">
        <v>41976</v>
      </c>
      <c r="C93" s="133"/>
      <c r="D93" s="134" t="s">
        <v>632</v>
      </c>
      <c r="E93" s="135" t="s">
        <v>586</v>
      </c>
      <c r="F93" s="136">
        <v>440</v>
      </c>
      <c r="G93" s="135" t="s">
        <v>606</v>
      </c>
      <c r="H93" s="135">
        <v>520</v>
      </c>
      <c r="I93" s="137">
        <v>520</v>
      </c>
      <c r="J93" s="138" t="s">
        <v>633</v>
      </c>
      <c r="K93" s="139">
        <f t="shared" si="12"/>
        <v>80</v>
      </c>
      <c r="L93" s="140">
        <f t="shared" si="13"/>
        <v>0.18181818181818182</v>
      </c>
      <c r="M93" s="135" t="s">
        <v>577</v>
      </c>
      <c r="N93" s="141">
        <v>42208</v>
      </c>
      <c r="O93" s="54"/>
      <c r="P93" s="54"/>
      <c r="Q93" s="202"/>
      <c r="R93" s="54"/>
      <c r="S93" s="37"/>
      <c r="T93" s="54"/>
      <c r="U93" s="37"/>
      <c r="V93" s="54"/>
      <c r="W93" s="37"/>
      <c r="X93" s="54"/>
      <c r="Y93" s="37"/>
      <c r="Z93" s="54"/>
      <c r="AA93" s="37"/>
      <c r="AB93" s="54"/>
      <c r="AC93" s="37"/>
      <c r="AD93" s="54"/>
      <c r="AE93" s="37"/>
    </row>
    <row r="94" spans="1:31" ht="12.75" customHeight="1">
      <c r="A94" s="132">
        <v>19</v>
      </c>
      <c r="B94" s="133">
        <v>41976</v>
      </c>
      <c r="C94" s="133"/>
      <c r="D94" s="134" t="s">
        <v>634</v>
      </c>
      <c r="E94" s="135" t="s">
        <v>586</v>
      </c>
      <c r="F94" s="136">
        <v>360</v>
      </c>
      <c r="G94" s="135" t="s">
        <v>606</v>
      </c>
      <c r="H94" s="135">
        <v>427</v>
      </c>
      <c r="I94" s="137">
        <v>425</v>
      </c>
      <c r="J94" s="138" t="s">
        <v>635</v>
      </c>
      <c r="K94" s="139">
        <f t="shared" si="12"/>
        <v>67</v>
      </c>
      <c r="L94" s="140">
        <f t="shared" si="13"/>
        <v>0.18611111111111112</v>
      </c>
      <c r="M94" s="135" t="s">
        <v>577</v>
      </c>
      <c r="N94" s="141">
        <v>42058</v>
      </c>
      <c r="O94" s="54"/>
      <c r="P94" s="54"/>
      <c r="Q94" s="202"/>
      <c r="R94" s="54"/>
      <c r="S94" s="37"/>
      <c r="T94" s="54"/>
      <c r="U94" s="37"/>
      <c r="V94" s="54"/>
      <c r="W94" s="37"/>
      <c r="X94" s="54"/>
      <c r="Y94" s="37"/>
      <c r="Z94" s="54"/>
      <c r="AA94" s="37"/>
      <c r="AB94" s="54"/>
      <c r="AC94" s="37"/>
      <c r="AD94" s="54"/>
      <c r="AE94" s="37"/>
    </row>
    <row r="95" spans="1:31" ht="12.75" customHeight="1">
      <c r="A95" s="132">
        <v>20</v>
      </c>
      <c r="B95" s="133">
        <v>42012</v>
      </c>
      <c r="C95" s="133"/>
      <c r="D95" s="134" t="s">
        <v>636</v>
      </c>
      <c r="E95" s="135" t="s">
        <v>586</v>
      </c>
      <c r="F95" s="136">
        <v>360</v>
      </c>
      <c r="G95" s="135" t="s">
        <v>606</v>
      </c>
      <c r="H95" s="135">
        <v>455</v>
      </c>
      <c r="I95" s="137">
        <v>420</v>
      </c>
      <c r="J95" s="138" t="s">
        <v>637</v>
      </c>
      <c r="K95" s="139">
        <f t="shared" si="12"/>
        <v>95</v>
      </c>
      <c r="L95" s="140">
        <f t="shared" si="13"/>
        <v>0.2638888888888889</v>
      </c>
      <c r="M95" s="135" t="s">
        <v>577</v>
      </c>
      <c r="N95" s="141">
        <v>42024</v>
      </c>
      <c r="O95" s="54"/>
      <c r="P95" s="54"/>
      <c r="Q95" s="202"/>
      <c r="R95" s="54"/>
      <c r="S95" s="37"/>
      <c r="T95" s="54"/>
      <c r="U95" s="37"/>
      <c r="V95" s="54"/>
      <c r="W95" s="37"/>
      <c r="X95" s="54"/>
      <c r="Y95" s="37"/>
      <c r="Z95" s="54"/>
      <c r="AA95" s="37"/>
      <c r="AB95" s="54"/>
      <c r="AC95" s="37"/>
      <c r="AD95" s="54"/>
      <c r="AE95" s="37"/>
    </row>
    <row r="96" spans="1:31" ht="12.75" customHeight="1">
      <c r="A96" s="132">
        <v>21</v>
      </c>
      <c r="B96" s="133">
        <v>42012</v>
      </c>
      <c r="C96" s="133"/>
      <c r="D96" s="134" t="s">
        <v>638</v>
      </c>
      <c r="E96" s="135" t="s">
        <v>586</v>
      </c>
      <c r="F96" s="136">
        <v>130</v>
      </c>
      <c r="G96" s="135"/>
      <c r="H96" s="135">
        <v>175.5</v>
      </c>
      <c r="I96" s="137">
        <v>165</v>
      </c>
      <c r="J96" s="138" t="s">
        <v>639</v>
      </c>
      <c r="K96" s="139">
        <f t="shared" si="12"/>
        <v>45.5</v>
      </c>
      <c r="L96" s="140">
        <f t="shared" si="13"/>
        <v>0.35</v>
      </c>
      <c r="M96" s="135" t="s">
        <v>577</v>
      </c>
      <c r="N96" s="141">
        <v>43088</v>
      </c>
      <c r="O96" s="54"/>
      <c r="P96" s="54"/>
      <c r="Q96" s="202"/>
      <c r="R96" s="54"/>
      <c r="S96" s="37"/>
      <c r="T96" s="54"/>
      <c r="U96" s="37"/>
      <c r="V96" s="54"/>
      <c r="W96" s="37"/>
      <c r="X96" s="54"/>
      <c r="Y96" s="37"/>
      <c r="Z96" s="54"/>
      <c r="AA96" s="37"/>
      <c r="AB96" s="54"/>
      <c r="AC96" s="37"/>
      <c r="AD96" s="54"/>
      <c r="AE96" s="37"/>
    </row>
    <row r="97" spans="1:31" ht="12.75" customHeight="1">
      <c r="A97" s="132">
        <v>22</v>
      </c>
      <c r="B97" s="133">
        <v>42040</v>
      </c>
      <c r="C97" s="133"/>
      <c r="D97" s="134" t="s">
        <v>396</v>
      </c>
      <c r="E97" s="135" t="s">
        <v>574</v>
      </c>
      <c r="F97" s="136">
        <v>98</v>
      </c>
      <c r="G97" s="135"/>
      <c r="H97" s="135">
        <v>120</v>
      </c>
      <c r="I97" s="137">
        <v>120</v>
      </c>
      <c r="J97" s="138" t="s">
        <v>607</v>
      </c>
      <c r="K97" s="139">
        <f t="shared" si="12"/>
        <v>22</v>
      </c>
      <c r="L97" s="140">
        <f t="shared" si="13"/>
        <v>0.22448979591836735</v>
      </c>
      <c r="M97" s="135" t="s">
        <v>577</v>
      </c>
      <c r="N97" s="141">
        <v>42753</v>
      </c>
      <c r="O97" s="54"/>
      <c r="P97" s="54"/>
      <c r="Q97" s="202"/>
      <c r="R97" s="54"/>
      <c r="S97" s="37"/>
      <c r="T97" s="54"/>
      <c r="U97" s="37"/>
      <c r="V97" s="54"/>
      <c r="W97" s="37"/>
      <c r="X97" s="54"/>
      <c r="Y97" s="37"/>
      <c r="Z97" s="54"/>
      <c r="AA97" s="37"/>
      <c r="AB97" s="54"/>
      <c r="AC97" s="37"/>
      <c r="AD97" s="54"/>
      <c r="AE97" s="37"/>
    </row>
    <row r="98" spans="1:31" ht="12.75" customHeight="1">
      <c r="A98" s="132">
        <v>23</v>
      </c>
      <c r="B98" s="133">
        <v>42040</v>
      </c>
      <c r="C98" s="133"/>
      <c r="D98" s="134" t="s">
        <v>640</v>
      </c>
      <c r="E98" s="135" t="s">
        <v>574</v>
      </c>
      <c r="F98" s="136">
        <v>196</v>
      </c>
      <c r="G98" s="135"/>
      <c r="H98" s="135">
        <v>262</v>
      </c>
      <c r="I98" s="137">
        <v>255</v>
      </c>
      <c r="J98" s="138" t="s">
        <v>607</v>
      </c>
      <c r="K98" s="139">
        <f t="shared" si="12"/>
        <v>66</v>
      </c>
      <c r="L98" s="140">
        <f t="shared" si="13"/>
        <v>0.33673469387755101</v>
      </c>
      <c r="M98" s="135" t="s">
        <v>577</v>
      </c>
      <c r="N98" s="141">
        <v>42599</v>
      </c>
      <c r="O98" s="54"/>
      <c r="P98" s="54"/>
      <c r="Q98" s="202"/>
      <c r="R98" s="54"/>
      <c r="S98" s="37"/>
      <c r="T98" s="54"/>
      <c r="U98" s="37"/>
      <c r="V98" s="54"/>
      <c r="W98" s="37"/>
      <c r="X98" s="54"/>
      <c r="Y98" s="37"/>
      <c r="Z98" s="54"/>
      <c r="AA98" s="37"/>
      <c r="AB98" s="54"/>
      <c r="AC98" s="37"/>
      <c r="AD98" s="54"/>
      <c r="AE98" s="37"/>
    </row>
    <row r="99" spans="1:31" ht="12.75" customHeight="1">
      <c r="A99" s="142">
        <v>24</v>
      </c>
      <c r="B99" s="143">
        <v>42067</v>
      </c>
      <c r="C99" s="143"/>
      <c r="D99" s="144" t="s">
        <v>395</v>
      </c>
      <c r="E99" s="145" t="s">
        <v>574</v>
      </c>
      <c r="F99" s="146">
        <v>235</v>
      </c>
      <c r="G99" s="146"/>
      <c r="H99" s="147">
        <v>77</v>
      </c>
      <c r="I99" s="147" t="s">
        <v>641</v>
      </c>
      <c r="J99" s="148" t="s">
        <v>642</v>
      </c>
      <c r="K99" s="149">
        <f t="shared" si="12"/>
        <v>-158</v>
      </c>
      <c r="L99" s="150">
        <f t="shared" si="13"/>
        <v>-0.67234042553191486</v>
      </c>
      <c r="M99" s="146" t="s">
        <v>587</v>
      </c>
      <c r="N99" s="143">
        <v>43522</v>
      </c>
      <c r="O99" s="54"/>
      <c r="P99" s="54"/>
      <c r="Q99" s="202"/>
      <c r="R99" s="54"/>
      <c r="S99" s="37"/>
      <c r="T99" s="54"/>
      <c r="U99" s="37"/>
      <c r="V99" s="54"/>
      <c r="W99" s="37"/>
      <c r="X99" s="54"/>
      <c r="Y99" s="37"/>
      <c r="Z99" s="54"/>
      <c r="AA99" s="37"/>
      <c r="AB99" s="54"/>
      <c r="AC99" s="37"/>
      <c r="AD99" s="54"/>
      <c r="AE99" s="37"/>
    </row>
    <row r="100" spans="1:31" ht="12.75" customHeight="1">
      <c r="A100" s="132">
        <v>25</v>
      </c>
      <c r="B100" s="133">
        <v>42067</v>
      </c>
      <c r="C100" s="133"/>
      <c r="D100" s="134" t="s">
        <v>643</v>
      </c>
      <c r="E100" s="135" t="s">
        <v>574</v>
      </c>
      <c r="F100" s="136">
        <v>185</v>
      </c>
      <c r="G100" s="135"/>
      <c r="H100" s="135">
        <v>224</v>
      </c>
      <c r="I100" s="137" t="s">
        <v>644</v>
      </c>
      <c r="J100" s="138" t="s">
        <v>607</v>
      </c>
      <c r="K100" s="139">
        <f t="shared" si="12"/>
        <v>39</v>
      </c>
      <c r="L100" s="140">
        <f t="shared" si="13"/>
        <v>0.21081081081081082</v>
      </c>
      <c r="M100" s="135" t="s">
        <v>577</v>
      </c>
      <c r="N100" s="141">
        <v>42647</v>
      </c>
      <c r="O100" s="54"/>
      <c r="P100" s="54"/>
      <c r="Q100" s="202"/>
      <c r="R100" s="54"/>
      <c r="S100" s="37"/>
      <c r="T100" s="54"/>
      <c r="U100" s="37"/>
      <c r="V100" s="54"/>
      <c r="W100" s="37"/>
      <c r="X100" s="54"/>
      <c r="Y100" s="37"/>
      <c r="Z100" s="54"/>
      <c r="AA100" s="37"/>
      <c r="AB100" s="54"/>
      <c r="AC100" s="37"/>
      <c r="AD100" s="54"/>
      <c r="AE100" s="37"/>
    </row>
    <row r="101" spans="1:31" ht="12.75" customHeight="1">
      <c r="A101" s="142">
        <v>26</v>
      </c>
      <c r="B101" s="143">
        <v>42090</v>
      </c>
      <c r="C101" s="143"/>
      <c r="D101" s="151" t="s">
        <v>645</v>
      </c>
      <c r="E101" s="146" t="s">
        <v>574</v>
      </c>
      <c r="F101" s="146">
        <v>49.5</v>
      </c>
      <c r="G101" s="147"/>
      <c r="H101" s="147">
        <v>15.85</v>
      </c>
      <c r="I101" s="147">
        <v>67</v>
      </c>
      <c r="J101" s="148" t="s">
        <v>646</v>
      </c>
      <c r="K101" s="147">
        <f t="shared" si="12"/>
        <v>-33.65</v>
      </c>
      <c r="L101" s="152">
        <f t="shared" si="13"/>
        <v>-0.67979797979797973</v>
      </c>
      <c r="M101" s="146" t="s">
        <v>587</v>
      </c>
      <c r="N101" s="153">
        <v>43627</v>
      </c>
      <c r="O101" s="54"/>
      <c r="P101" s="54"/>
      <c r="Q101" s="202"/>
      <c r="R101" s="54"/>
      <c r="S101" s="37"/>
      <c r="T101" s="54"/>
      <c r="U101" s="37"/>
      <c r="V101" s="54"/>
      <c r="W101" s="37"/>
      <c r="X101" s="54"/>
      <c r="Y101" s="37"/>
      <c r="Z101" s="54"/>
      <c r="AA101" s="37"/>
      <c r="AB101" s="54"/>
      <c r="AC101" s="37"/>
      <c r="AD101" s="54"/>
      <c r="AE101" s="37"/>
    </row>
    <row r="102" spans="1:31" ht="12.75" customHeight="1">
      <c r="A102" s="132">
        <v>27</v>
      </c>
      <c r="B102" s="133">
        <v>42093</v>
      </c>
      <c r="C102" s="133"/>
      <c r="D102" s="134" t="s">
        <v>647</v>
      </c>
      <c r="E102" s="135" t="s">
        <v>574</v>
      </c>
      <c r="F102" s="136">
        <v>183.5</v>
      </c>
      <c r="G102" s="135"/>
      <c r="H102" s="135">
        <v>219</v>
      </c>
      <c r="I102" s="137">
        <v>218</v>
      </c>
      <c r="J102" s="138" t="s">
        <v>648</v>
      </c>
      <c r="K102" s="139">
        <f t="shared" si="12"/>
        <v>35.5</v>
      </c>
      <c r="L102" s="140">
        <f t="shared" si="13"/>
        <v>0.19346049046321526</v>
      </c>
      <c r="M102" s="135" t="s">
        <v>577</v>
      </c>
      <c r="N102" s="141">
        <v>42103</v>
      </c>
      <c r="O102" s="54"/>
      <c r="P102" s="54"/>
      <c r="Q102" s="202"/>
      <c r="R102" s="54"/>
      <c r="S102" s="37"/>
      <c r="T102" s="54"/>
      <c r="U102" s="37"/>
      <c r="V102" s="54"/>
      <c r="W102" s="37"/>
      <c r="X102" s="54"/>
      <c r="Y102" s="37"/>
      <c r="Z102" s="54"/>
      <c r="AA102" s="37"/>
      <c r="AB102" s="54"/>
      <c r="AC102" s="37"/>
      <c r="AD102" s="54"/>
      <c r="AE102" s="37"/>
    </row>
    <row r="103" spans="1:31" ht="12.75" customHeight="1">
      <c r="A103" s="132">
        <v>28</v>
      </c>
      <c r="B103" s="133">
        <v>42114</v>
      </c>
      <c r="C103" s="133"/>
      <c r="D103" s="134" t="s">
        <v>649</v>
      </c>
      <c r="E103" s="135" t="s">
        <v>574</v>
      </c>
      <c r="F103" s="136">
        <f>(227+237)/2</f>
        <v>232</v>
      </c>
      <c r="G103" s="135"/>
      <c r="H103" s="135">
        <v>298</v>
      </c>
      <c r="I103" s="137">
        <v>298</v>
      </c>
      <c r="J103" s="138" t="s">
        <v>607</v>
      </c>
      <c r="K103" s="139">
        <f t="shared" si="12"/>
        <v>66</v>
      </c>
      <c r="L103" s="140">
        <f t="shared" si="13"/>
        <v>0.28448275862068967</v>
      </c>
      <c r="M103" s="135" t="s">
        <v>577</v>
      </c>
      <c r="N103" s="141">
        <v>42823</v>
      </c>
      <c r="O103" s="54"/>
      <c r="P103" s="54"/>
      <c r="Q103" s="202"/>
      <c r="R103" s="54"/>
      <c r="S103" s="37"/>
      <c r="T103" s="54"/>
      <c r="U103" s="37"/>
      <c r="V103" s="54"/>
      <c r="W103" s="37"/>
      <c r="X103" s="54"/>
      <c r="Y103" s="37"/>
      <c r="Z103" s="54"/>
      <c r="AA103" s="37"/>
      <c r="AB103" s="54"/>
      <c r="AC103" s="37"/>
      <c r="AD103" s="54"/>
      <c r="AE103" s="37"/>
    </row>
    <row r="104" spans="1:31" ht="12.75" customHeight="1">
      <c r="A104" s="132">
        <v>29</v>
      </c>
      <c r="B104" s="133">
        <v>42128</v>
      </c>
      <c r="C104" s="133"/>
      <c r="D104" s="134" t="s">
        <v>650</v>
      </c>
      <c r="E104" s="135" t="s">
        <v>586</v>
      </c>
      <c r="F104" s="136">
        <v>385</v>
      </c>
      <c r="G104" s="135"/>
      <c r="H104" s="135">
        <f>212.5+331</f>
        <v>543.5</v>
      </c>
      <c r="I104" s="137">
        <v>510</v>
      </c>
      <c r="J104" s="138" t="s">
        <v>651</v>
      </c>
      <c r="K104" s="139">
        <f t="shared" si="12"/>
        <v>158.5</v>
      </c>
      <c r="L104" s="140">
        <f t="shared" si="13"/>
        <v>0.41168831168831171</v>
      </c>
      <c r="M104" s="135" t="s">
        <v>577</v>
      </c>
      <c r="N104" s="141">
        <v>42235</v>
      </c>
      <c r="O104" s="54"/>
      <c r="P104" s="54"/>
      <c r="Q104" s="202"/>
      <c r="R104" s="54"/>
      <c r="S104" s="37"/>
      <c r="T104" s="54"/>
      <c r="U104" s="37"/>
      <c r="V104" s="54"/>
      <c r="W104" s="37"/>
      <c r="X104" s="54"/>
      <c r="Y104" s="37"/>
      <c r="Z104" s="54"/>
      <c r="AA104" s="37"/>
      <c r="AB104" s="54"/>
      <c r="AC104" s="37"/>
      <c r="AD104" s="54"/>
      <c r="AE104" s="37"/>
    </row>
    <row r="105" spans="1:31" ht="12.75" customHeight="1">
      <c r="A105" s="132">
        <v>30</v>
      </c>
      <c r="B105" s="133">
        <v>42128</v>
      </c>
      <c r="C105" s="133"/>
      <c r="D105" s="134" t="s">
        <v>652</v>
      </c>
      <c r="E105" s="135" t="s">
        <v>586</v>
      </c>
      <c r="F105" s="136">
        <v>115.5</v>
      </c>
      <c r="G105" s="135"/>
      <c r="H105" s="135">
        <v>146</v>
      </c>
      <c r="I105" s="137">
        <v>142</v>
      </c>
      <c r="J105" s="138" t="s">
        <v>653</v>
      </c>
      <c r="K105" s="139">
        <f t="shared" si="12"/>
        <v>30.5</v>
      </c>
      <c r="L105" s="140">
        <f t="shared" si="13"/>
        <v>0.26406926406926406</v>
      </c>
      <c r="M105" s="135" t="s">
        <v>577</v>
      </c>
      <c r="N105" s="141">
        <v>42202</v>
      </c>
      <c r="O105" s="54"/>
      <c r="P105" s="54"/>
      <c r="Q105" s="202"/>
      <c r="R105" s="54"/>
      <c r="S105" s="37"/>
      <c r="T105" s="54"/>
      <c r="U105" s="37"/>
      <c r="V105" s="54"/>
      <c r="W105" s="37"/>
      <c r="X105" s="54"/>
      <c r="Y105" s="37"/>
      <c r="Z105" s="54"/>
      <c r="AA105" s="37"/>
      <c r="AB105" s="54"/>
      <c r="AC105" s="37"/>
      <c r="AD105" s="54"/>
      <c r="AE105" s="37"/>
    </row>
    <row r="106" spans="1:31" ht="12.75" customHeight="1">
      <c r="A106" s="132">
        <v>31</v>
      </c>
      <c r="B106" s="133">
        <v>42151</v>
      </c>
      <c r="C106" s="133"/>
      <c r="D106" s="134" t="s">
        <v>527</v>
      </c>
      <c r="E106" s="135" t="s">
        <v>586</v>
      </c>
      <c r="F106" s="136">
        <v>237.5</v>
      </c>
      <c r="G106" s="135"/>
      <c r="H106" s="135">
        <v>279.5</v>
      </c>
      <c r="I106" s="137">
        <v>278</v>
      </c>
      <c r="J106" s="138" t="s">
        <v>607</v>
      </c>
      <c r="K106" s="139">
        <f t="shared" si="12"/>
        <v>42</v>
      </c>
      <c r="L106" s="140">
        <f t="shared" si="13"/>
        <v>0.17684210526315788</v>
      </c>
      <c r="M106" s="135" t="s">
        <v>577</v>
      </c>
      <c r="N106" s="141">
        <v>42222</v>
      </c>
      <c r="O106" s="54"/>
      <c r="P106" s="54"/>
      <c r="Q106" s="202"/>
      <c r="R106" s="54"/>
      <c r="S106" s="37"/>
      <c r="T106" s="54"/>
      <c r="U106" s="37"/>
      <c r="V106" s="54"/>
      <c r="W106" s="37"/>
      <c r="X106" s="54"/>
      <c r="Y106" s="37"/>
      <c r="Z106" s="54"/>
      <c r="AA106" s="37"/>
      <c r="AB106" s="54"/>
      <c r="AC106" s="37"/>
      <c r="AD106" s="54"/>
      <c r="AE106" s="37"/>
    </row>
    <row r="107" spans="1:31" ht="12.75" customHeight="1">
      <c r="A107" s="132">
        <v>32</v>
      </c>
      <c r="B107" s="133">
        <v>42174</v>
      </c>
      <c r="C107" s="133"/>
      <c r="D107" s="134" t="s">
        <v>625</v>
      </c>
      <c r="E107" s="135" t="s">
        <v>574</v>
      </c>
      <c r="F107" s="136">
        <v>340</v>
      </c>
      <c r="G107" s="135"/>
      <c r="H107" s="135">
        <v>448</v>
      </c>
      <c r="I107" s="137">
        <v>448</v>
      </c>
      <c r="J107" s="138" t="s">
        <v>607</v>
      </c>
      <c r="K107" s="139">
        <f t="shared" si="12"/>
        <v>108</v>
      </c>
      <c r="L107" s="140">
        <f t="shared" si="13"/>
        <v>0.31764705882352939</v>
      </c>
      <c r="M107" s="135" t="s">
        <v>577</v>
      </c>
      <c r="N107" s="141">
        <v>43018</v>
      </c>
      <c r="O107" s="54"/>
      <c r="P107" s="54"/>
      <c r="Q107" s="202"/>
      <c r="R107" s="54"/>
      <c r="S107" s="37"/>
      <c r="T107" s="54"/>
      <c r="U107" s="37"/>
      <c r="V107" s="54"/>
      <c r="W107" s="37"/>
      <c r="X107" s="54"/>
      <c r="Y107" s="37"/>
      <c r="Z107" s="54"/>
      <c r="AA107" s="37"/>
      <c r="AB107" s="54"/>
      <c r="AC107" s="37"/>
      <c r="AD107" s="54"/>
      <c r="AE107" s="37"/>
    </row>
    <row r="108" spans="1:31" ht="12.75" customHeight="1">
      <c r="A108" s="132">
        <v>33</v>
      </c>
      <c r="B108" s="133">
        <v>42191</v>
      </c>
      <c r="C108" s="133"/>
      <c r="D108" s="134" t="s">
        <v>654</v>
      </c>
      <c r="E108" s="135" t="s">
        <v>574</v>
      </c>
      <c r="F108" s="136">
        <v>390</v>
      </c>
      <c r="G108" s="135"/>
      <c r="H108" s="135">
        <v>460</v>
      </c>
      <c r="I108" s="137">
        <v>460</v>
      </c>
      <c r="J108" s="138" t="s">
        <v>607</v>
      </c>
      <c r="K108" s="139">
        <f t="shared" ref="K108:K128" si="14">H108-F108</f>
        <v>70</v>
      </c>
      <c r="L108" s="140">
        <f t="shared" ref="L108:L128" si="15">K108/F108</f>
        <v>0.17948717948717949</v>
      </c>
      <c r="M108" s="135" t="s">
        <v>577</v>
      </c>
      <c r="N108" s="141">
        <v>42478</v>
      </c>
      <c r="O108" s="54"/>
      <c r="P108" s="54"/>
      <c r="Q108" s="202"/>
      <c r="R108" s="54"/>
      <c r="S108" s="37"/>
      <c r="T108" s="54"/>
      <c r="U108" s="37"/>
      <c r="V108" s="54"/>
      <c r="W108" s="37"/>
      <c r="X108" s="54"/>
      <c r="Y108" s="37"/>
      <c r="Z108" s="54"/>
      <c r="AA108" s="37"/>
      <c r="AB108" s="54"/>
      <c r="AC108" s="37"/>
      <c r="AD108" s="54"/>
      <c r="AE108" s="37"/>
    </row>
    <row r="109" spans="1:31" ht="12.75" customHeight="1">
      <c r="A109" s="142">
        <v>34</v>
      </c>
      <c r="B109" s="143">
        <v>42195</v>
      </c>
      <c r="C109" s="143"/>
      <c r="D109" s="144" t="s">
        <v>655</v>
      </c>
      <c r="E109" s="145" t="s">
        <v>574</v>
      </c>
      <c r="F109" s="146">
        <v>122.5</v>
      </c>
      <c r="G109" s="146"/>
      <c r="H109" s="147">
        <v>61</v>
      </c>
      <c r="I109" s="147">
        <v>172</v>
      </c>
      <c r="J109" s="148" t="s">
        <v>656</v>
      </c>
      <c r="K109" s="149">
        <f t="shared" si="14"/>
        <v>-61.5</v>
      </c>
      <c r="L109" s="150">
        <f t="shared" si="15"/>
        <v>-0.50204081632653064</v>
      </c>
      <c r="M109" s="146" t="s">
        <v>587</v>
      </c>
      <c r="N109" s="143">
        <v>43333</v>
      </c>
      <c r="O109" s="54"/>
      <c r="P109" s="54"/>
      <c r="Q109" s="202"/>
      <c r="R109" s="54"/>
      <c r="S109" s="37"/>
      <c r="T109" s="54"/>
      <c r="U109" s="37"/>
      <c r="V109" s="54"/>
      <c r="W109" s="37"/>
      <c r="X109" s="54"/>
      <c r="Y109" s="37"/>
      <c r="Z109" s="54"/>
      <c r="AA109" s="37"/>
      <c r="AB109" s="54"/>
      <c r="AC109" s="37"/>
      <c r="AD109" s="54"/>
      <c r="AE109" s="37"/>
    </row>
    <row r="110" spans="1:31" ht="12.75" customHeight="1">
      <c r="A110" s="132">
        <v>35</v>
      </c>
      <c r="B110" s="133">
        <v>42219</v>
      </c>
      <c r="C110" s="133"/>
      <c r="D110" s="134" t="s">
        <v>657</v>
      </c>
      <c r="E110" s="135" t="s">
        <v>574</v>
      </c>
      <c r="F110" s="136">
        <v>297.5</v>
      </c>
      <c r="G110" s="135"/>
      <c r="H110" s="135">
        <v>350</v>
      </c>
      <c r="I110" s="137">
        <v>360</v>
      </c>
      <c r="J110" s="138" t="s">
        <v>658</v>
      </c>
      <c r="K110" s="139">
        <f t="shared" si="14"/>
        <v>52.5</v>
      </c>
      <c r="L110" s="140">
        <f t="shared" si="15"/>
        <v>0.17647058823529413</v>
      </c>
      <c r="M110" s="135" t="s">
        <v>577</v>
      </c>
      <c r="N110" s="141">
        <v>42232</v>
      </c>
      <c r="O110" s="54"/>
      <c r="P110" s="54"/>
      <c r="Q110" s="202"/>
      <c r="R110" s="54"/>
      <c r="S110" s="37"/>
      <c r="T110" s="54"/>
      <c r="U110" s="37"/>
      <c r="V110" s="54"/>
      <c r="W110" s="37"/>
      <c r="X110" s="54"/>
      <c r="Y110" s="37"/>
      <c r="Z110" s="54"/>
      <c r="AA110" s="37"/>
      <c r="AB110" s="54"/>
      <c r="AC110" s="37"/>
      <c r="AD110" s="54"/>
      <c r="AE110" s="37"/>
    </row>
    <row r="111" spans="1:31" ht="12.75" customHeight="1">
      <c r="A111" s="132">
        <v>36</v>
      </c>
      <c r="B111" s="133">
        <v>42219</v>
      </c>
      <c r="C111" s="133"/>
      <c r="D111" s="134" t="s">
        <v>659</v>
      </c>
      <c r="E111" s="135" t="s">
        <v>574</v>
      </c>
      <c r="F111" s="136">
        <v>115.5</v>
      </c>
      <c r="G111" s="135"/>
      <c r="H111" s="135">
        <v>149</v>
      </c>
      <c r="I111" s="137">
        <v>140</v>
      </c>
      <c r="J111" s="138" t="s">
        <v>660</v>
      </c>
      <c r="K111" s="139">
        <f t="shared" si="14"/>
        <v>33.5</v>
      </c>
      <c r="L111" s="140">
        <f t="shared" si="15"/>
        <v>0.29004329004329005</v>
      </c>
      <c r="M111" s="135" t="s">
        <v>577</v>
      </c>
      <c r="N111" s="141">
        <v>42740</v>
      </c>
      <c r="O111" s="54"/>
      <c r="P111" s="54"/>
      <c r="Q111" s="202"/>
      <c r="R111" s="54"/>
      <c r="S111" s="37"/>
      <c r="T111" s="54"/>
      <c r="U111" s="37"/>
      <c r="V111" s="54"/>
      <c r="W111" s="37"/>
      <c r="X111" s="54"/>
      <c r="Y111" s="37"/>
      <c r="Z111" s="54"/>
      <c r="AA111" s="37"/>
      <c r="AB111" s="54"/>
      <c r="AC111" s="37"/>
      <c r="AD111" s="54"/>
      <c r="AE111" s="37"/>
    </row>
    <row r="112" spans="1:31" ht="12.75" customHeight="1">
      <c r="A112" s="132">
        <v>37</v>
      </c>
      <c r="B112" s="133">
        <v>42251</v>
      </c>
      <c r="C112" s="133"/>
      <c r="D112" s="134" t="s">
        <v>527</v>
      </c>
      <c r="E112" s="135" t="s">
        <v>574</v>
      </c>
      <c r="F112" s="136">
        <v>226</v>
      </c>
      <c r="G112" s="135"/>
      <c r="H112" s="135">
        <v>292</v>
      </c>
      <c r="I112" s="137">
        <v>292</v>
      </c>
      <c r="J112" s="138" t="s">
        <v>661</v>
      </c>
      <c r="K112" s="139">
        <f t="shared" si="14"/>
        <v>66</v>
      </c>
      <c r="L112" s="140">
        <f t="shared" si="15"/>
        <v>0.29203539823008851</v>
      </c>
      <c r="M112" s="135" t="s">
        <v>577</v>
      </c>
      <c r="N112" s="141">
        <v>42286</v>
      </c>
      <c r="O112" s="54"/>
      <c r="P112" s="54"/>
      <c r="Q112" s="202"/>
      <c r="R112" s="54"/>
      <c r="S112" s="37"/>
      <c r="T112" s="54"/>
      <c r="U112" s="37"/>
      <c r="V112" s="54"/>
      <c r="W112" s="37"/>
      <c r="X112" s="54"/>
      <c r="Y112" s="37"/>
      <c r="Z112" s="54"/>
      <c r="AA112" s="37"/>
      <c r="AB112" s="54"/>
      <c r="AC112" s="37"/>
      <c r="AD112" s="54"/>
      <c r="AE112" s="37"/>
    </row>
    <row r="113" spans="1:31" ht="12.75" customHeight="1">
      <c r="A113" s="132">
        <v>38</v>
      </c>
      <c r="B113" s="133">
        <v>42254</v>
      </c>
      <c r="C113" s="133"/>
      <c r="D113" s="134" t="s">
        <v>649</v>
      </c>
      <c r="E113" s="135" t="s">
        <v>574</v>
      </c>
      <c r="F113" s="136">
        <v>232.5</v>
      </c>
      <c r="G113" s="135"/>
      <c r="H113" s="135">
        <v>312.5</v>
      </c>
      <c r="I113" s="137">
        <v>310</v>
      </c>
      <c r="J113" s="138" t="s">
        <v>607</v>
      </c>
      <c r="K113" s="139">
        <f t="shared" si="14"/>
        <v>80</v>
      </c>
      <c r="L113" s="140">
        <f t="shared" si="15"/>
        <v>0.34408602150537637</v>
      </c>
      <c r="M113" s="135" t="s">
        <v>577</v>
      </c>
      <c r="N113" s="141">
        <v>42823</v>
      </c>
      <c r="O113" s="54"/>
      <c r="P113" s="54"/>
      <c r="Q113" s="202"/>
      <c r="R113" s="54"/>
      <c r="S113" s="37"/>
      <c r="T113" s="54"/>
      <c r="U113" s="37"/>
      <c r="V113" s="54"/>
      <c r="W113" s="37"/>
      <c r="X113" s="54"/>
      <c r="Y113" s="37"/>
      <c r="Z113" s="54"/>
      <c r="AA113" s="37"/>
      <c r="AB113" s="54"/>
      <c r="AC113" s="37"/>
      <c r="AD113" s="54"/>
      <c r="AE113" s="37"/>
    </row>
    <row r="114" spans="1:31" ht="12.75" customHeight="1">
      <c r="A114" s="132">
        <v>39</v>
      </c>
      <c r="B114" s="133">
        <v>42268</v>
      </c>
      <c r="C114" s="133"/>
      <c r="D114" s="134" t="s">
        <v>662</v>
      </c>
      <c r="E114" s="135" t="s">
        <v>574</v>
      </c>
      <c r="F114" s="136">
        <v>196.5</v>
      </c>
      <c r="G114" s="135"/>
      <c r="H114" s="135">
        <v>238</v>
      </c>
      <c r="I114" s="137">
        <v>238</v>
      </c>
      <c r="J114" s="138" t="s">
        <v>661</v>
      </c>
      <c r="K114" s="139">
        <f t="shared" si="14"/>
        <v>41.5</v>
      </c>
      <c r="L114" s="140">
        <f t="shared" si="15"/>
        <v>0.21119592875318066</v>
      </c>
      <c r="M114" s="135" t="s">
        <v>577</v>
      </c>
      <c r="N114" s="141">
        <v>42291</v>
      </c>
      <c r="O114" s="54"/>
      <c r="P114" s="54"/>
      <c r="Q114" s="202"/>
      <c r="R114" s="54"/>
      <c r="S114" s="37"/>
      <c r="T114" s="54"/>
      <c r="U114" s="37"/>
      <c r="V114" s="54"/>
      <c r="W114" s="37"/>
      <c r="X114" s="54"/>
      <c r="Y114" s="37"/>
      <c r="Z114" s="54"/>
      <c r="AA114" s="37"/>
      <c r="AB114" s="54"/>
      <c r="AC114" s="37"/>
      <c r="AD114" s="54"/>
      <c r="AE114" s="37"/>
    </row>
    <row r="115" spans="1:31" ht="12.75" customHeight="1">
      <c r="A115" s="132">
        <v>40</v>
      </c>
      <c r="B115" s="133">
        <v>42271</v>
      </c>
      <c r="C115" s="133"/>
      <c r="D115" s="134" t="s">
        <v>605</v>
      </c>
      <c r="E115" s="135" t="s">
        <v>574</v>
      </c>
      <c r="F115" s="136">
        <v>65</v>
      </c>
      <c r="G115" s="135"/>
      <c r="H115" s="135">
        <v>82</v>
      </c>
      <c r="I115" s="137">
        <v>82</v>
      </c>
      <c r="J115" s="138" t="s">
        <v>661</v>
      </c>
      <c r="K115" s="139">
        <f t="shared" si="14"/>
        <v>17</v>
      </c>
      <c r="L115" s="140">
        <f t="shared" si="15"/>
        <v>0.26153846153846155</v>
      </c>
      <c r="M115" s="135" t="s">
        <v>577</v>
      </c>
      <c r="N115" s="141">
        <v>42578</v>
      </c>
      <c r="O115" s="54"/>
      <c r="P115" s="54"/>
      <c r="Q115" s="202"/>
      <c r="R115" s="54"/>
      <c r="S115" s="37"/>
      <c r="T115" s="54"/>
      <c r="U115" s="37"/>
      <c r="V115" s="54"/>
      <c r="W115" s="37"/>
      <c r="X115" s="54"/>
      <c r="Y115" s="37"/>
      <c r="Z115" s="54"/>
      <c r="AA115" s="37"/>
      <c r="AB115" s="54"/>
      <c r="AC115" s="37"/>
      <c r="AD115" s="54"/>
      <c r="AE115" s="37"/>
    </row>
    <row r="116" spans="1:31" ht="12.75" customHeight="1">
      <c r="A116" s="132">
        <v>41</v>
      </c>
      <c r="B116" s="133">
        <v>42291</v>
      </c>
      <c r="C116" s="133"/>
      <c r="D116" s="134" t="s">
        <v>663</v>
      </c>
      <c r="E116" s="135" t="s">
        <v>574</v>
      </c>
      <c r="F116" s="136">
        <v>144</v>
      </c>
      <c r="G116" s="135"/>
      <c r="H116" s="135">
        <v>182.5</v>
      </c>
      <c r="I116" s="137">
        <v>181</v>
      </c>
      <c r="J116" s="138" t="s">
        <v>661</v>
      </c>
      <c r="K116" s="139">
        <f t="shared" si="14"/>
        <v>38.5</v>
      </c>
      <c r="L116" s="140">
        <f t="shared" si="15"/>
        <v>0.2673611111111111</v>
      </c>
      <c r="M116" s="135" t="s">
        <v>577</v>
      </c>
      <c r="N116" s="141">
        <v>42817</v>
      </c>
      <c r="O116" s="54"/>
      <c r="P116" s="54"/>
      <c r="Q116" s="202"/>
      <c r="R116" s="54"/>
      <c r="S116" s="37"/>
      <c r="T116" s="54"/>
      <c r="U116" s="37"/>
      <c r="V116" s="54"/>
      <c r="W116" s="37"/>
      <c r="X116" s="54"/>
      <c r="Y116" s="37"/>
      <c r="Z116" s="54"/>
      <c r="AA116" s="37"/>
      <c r="AB116" s="54"/>
      <c r="AC116" s="37"/>
      <c r="AD116" s="54"/>
      <c r="AE116" s="37"/>
    </row>
    <row r="117" spans="1:31" ht="12.75" customHeight="1">
      <c r="A117" s="132">
        <v>42</v>
      </c>
      <c r="B117" s="133">
        <v>42291</v>
      </c>
      <c r="C117" s="133"/>
      <c r="D117" s="134" t="s">
        <v>664</v>
      </c>
      <c r="E117" s="135" t="s">
        <v>574</v>
      </c>
      <c r="F117" s="136">
        <v>264</v>
      </c>
      <c r="G117" s="135"/>
      <c r="H117" s="135">
        <v>311</v>
      </c>
      <c r="I117" s="137">
        <v>311</v>
      </c>
      <c r="J117" s="138" t="s">
        <v>661</v>
      </c>
      <c r="K117" s="139">
        <f t="shared" si="14"/>
        <v>47</v>
      </c>
      <c r="L117" s="140">
        <f t="shared" si="15"/>
        <v>0.17803030303030304</v>
      </c>
      <c r="M117" s="135" t="s">
        <v>577</v>
      </c>
      <c r="N117" s="141">
        <v>42604</v>
      </c>
      <c r="O117" s="54"/>
      <c r="P117" s="54"/>
      <c r="Q117" s="202"/>
      <c r="R117" s="54"/>
      <c r="S117" s="37"/>
      <c r="T117" s="54"/>
      <c r="U117" s="37"/>
      <c r="V117" s="54"/>
      <c r="W117" s="37"/>
      <c r="X117" s="54"/>
      <c r="Y117" s="37"/>
      <c r="Z117" s="54"/>
      <c r="AA117" s="37"/>
      <c r="AB117" s="54"/>
      <c r="AC117" s="37"/>
      <c r="AD117" s="54"/>
      <c r="AE117" s="37"/>
    </row>
    <row r="118" spans="1:31" ht="12.75" customHeight="1">
      <c r="A118" s="132">
        <v>43</v>
      </c>
      <c r="B118" s="133">
        <v>42318</v>
      </c>
      <c r="C118" s="133"/>
      <c r="D118" s="134" t="s">
        <v>665</v>
      </c>
      <c r="E118" s="135" t="s">
        <v>586</v>
      </c>
      <c r="F118" s="136">
        <v>549.5</v>
      </c>
      <c r="G118" s="135"/>
      <c r="H118" s="135">
        <v>630</v>
      </c>
      <c r="I118" s="137">
        <v>630</v>
      </c>
      <c r="J118" s="138" t="s">
        <v>661</v>
      </c>
      <c r="K118" s="139">
        <f t="shared" si="14"/>
        <v>80.5</v>
      </c>
      <c r="L118" s="140">
        <f t="shared" si="15"/>
        <v>0.1464968152866242</v>
      </c>
      <c r="M118" s="135" t="s">
        <v>577</v>
      </c>
      <c r="N118" s="141">
        <v>42419</v>
      </c>
      <c r="O118" s="54"/>
      <c r="P118" s="54"/>
      <c r="Q118" s="202"/>
      <c r="R118" s="54"/>
      <c r="S118" s="37"/>
      <c r="T118" s="54"/>
      <c r="U118" s="37"/>
      <c r="V118" s="54"/>
      <c r="W118" s="37"/>
      <c r="X118" s="54"/>
      <c r="Y118" s="37"/>
      <c r="Z118" s="54"/>
      <c r="AA118" s="37"/>
      <c r="AB118" s="54"/>
      <c r="AC118" s="37"/>
      <c r="AD118" s="54"/>
      <c r="AE118" s="37"/>
    </row>
    <row r="119" spans="1:31" ht="12.75" customHeight="1">
      <c r="A119" s="132">
        <v>44</v>
      </c>
      <c r="B119" s="133">
        <v>42342</v>
      </c>
      <c r="C119" s="133"/>
      <c r="D119" s="134" t="s">
        <v>666</v>
      </c>
      <c r="E119" s="135" t="s">
        <v>574</v>
      </c>
      <c r="F119" s="136">
        <v>1027.5</v>
      </c>
      <c r="G119" s="135"/>
      <c r="H119" s="135">
        <v>1315</v>
      </c>
      <c r="I119" s="137">
        <v>1250</v>
      </c>
      <c r="J119" s="138" t="s">
        <v>661</v>
      </c>
      <c r="K119" s="139">
        <f t="shared" si="14"/>
        <v>287.5</v>
      </c>
      <c r="L119" s="140">
        <f t="shared" si="15"/>
        <v>0.27980535279805352</v>
      </c>
      <c r="M119" s="135" t="s">
        <v>577</v>
      </c>
      <c r="N119" s="141">
        <v>43244</v>
      </c>
      <c r="O119" s="54"/>
      <c r="P119" s="54"/>
      <c r="Q119" s="202"/>
      <c r="R119" s="54"/>
      <c r="S119" s="37"/>
      <c r="T119" s="54"/>
      <c r="U119" s="37"/>
      <c r="V119" s="54"/>
      <c r="W119" s="37"/>
      <c r="X119" s="54"/>
      <c r="Y119" s="37"/>
      <c r="Z119" s="54"/>
      <c r="AA119" s="37"/>
      <c r="AB119" s="54"/>
      <c r="AC119" s="37"/>
      <c r="AD119" s="54"/>
      <c r="AE119" s="37"/>
    </row>
    <row r="120" spans="1:31" ht="12.75" customHeight="1">
      <c r="A120" s="132">
        <v>45</v>
      </c>
      <c r="B120" s="133">
        <v>42367</v>
      </c>
      <c r="C120" s="133"/>
      <c r="D120" s="134" t="s">
        <v>667</v>
      </c>
      <c r="E120" s="135" t="s">
        <v>574</v>
      </c>
      <c r="F120" s="136">
        <v>465</v>
      </c>
      <c r="G120" s="135"/>
      <c r="H120" s="135">
        <v>540</v>
      </c>
      <c r="I120" s="137">
        <v>540</v>
      </c>
      <c r="J120" s="138" t="s">
        <v>661</v>
      </c>
      <c r="K120" s="139">
        <f t="shared" si="14"/>
        <v>75</v>
      </c>
      <c r="L120" s="140">
        <f t="shared" si="15"/>
        <v>0.16129032258064516</v>
      </c>
      <c r="M120" s="135" t="s">
        <v>577</v>
      </c>
      <c r="N120" s="141">
        <v>42530</v>
      </c>
      <c r="O120" s="54"/>
      <c r="P120" s="54"/>
      <c r="Q120" s="202"/>
      <c r="R120" s="54"/>
      <c r="S120" s="37"/>
      <c r="T120" s="54"/>
      <c r="U120" s="37"/>
      <c r="V120" s="54"/>
      <c r="W120" s="37"/>
      <c r="X120" s="54"/>
      <c r="Y120" s="37"/>
      <c r="Z120" s="54"/>
      <c r="AA120" s="37"/>
      <c r="AB120" s="54"/>
      <c r="AC120" s="37"/>
      <c r="AD120" s="54"/>
      <c r="AE120" s="37"/>
    </row>
    <row r="121" spans="1:31" ht="12.75" customHeight="1">
      <c r="A121" s="132">
        <v>46</v>
      </c>
      <c r="B121" s="133">
        <v>42380</v>
      </c>
      <c r="C121" s="133"/>
      <c r="D121" s="134" t="s">
        <v>396</v>
      </c>
      <c r="E121" s="135" t="s">
        <v>586</v>
      </c>
      <c r="F121" s="136">
        <v>81</v>
      </c>
      <c r="G121" s="135"/>
      <c r="H121" s="135">
        <v>110</v>
      </c>
      <c r="I121" s="137">
        <v>110</v>
      </c>
      <c r="J121" s="138" t="s">
        <v>661</v>
      </c>
      <c r="K121" s="139">
        <f t="shared" si="14"/>
        <v>29</v>
      </c>
      <c r="L121" s="140">
        <f t="shared" si="15"/>
        <v>0.35802469135802467</v>
      </c>
      <c r="M121" s="135" t="s">
        <v>577</v>
      </c>
      <c r="N121" s="141">
        <v>42745</v>
      </c>
      <c r="O121" s="54"/>
      <c r="P121" s="54"/>
      <c r="Q121" s="202"/>
      <c r="R121" s="54"/>
      <c r="S121" s="37"/>
      <c r="T121" s="54"/>
      <c r="U121" s="37"/>
      <c r="V121" s="54"/>
      <c r="W121" s="37"/>
      <c r="X121" s="54"/>
      <c r="Y121" s="37"/>
      <c r="Z121" s="54"/>
      <c r="AA121" s="37"/>
      <c r="AB121" s="54"/>
      <c r="AC121" s="37"/>
      <c r="AD121" s="54"/>
      <c r="AE121" s="37"/>
    </row>
    <row r="122" spans="1:31" ht="12.75" customHeight="1">
      <c r="A122" s="132">
        <v>47</v>
      </c>
      <c r="B122" s="133">
        <v>42382</v>
      </c>
      <c r="C122" s="133"/>
      <c r="D122" s="134" t="s">
        <v>668</v>
      </c>
      <c r="E122" s="135" t="s">
        <v>586</v>
      </c>
      <c r="F122" s="136">
        <v>417.5</v>
      </c>
      <c r="G122" s="135"/>
      <c r="H122" s="135">
        <v>547</v>
      </c>
      <c r="I122" s="137">
        <v>535</v>
      </c>
      <c r="J122" s="138" t="s">
        <v>661</v>
      </c>
      <c r="K122" s="139">
        <f t="shared" si="14"/>
        <v>129.5</v>
      </c>
      <c r="L122" s="140">
        <f t="shared" si="15"/>
        <v>0.31017964071856285</v>
      </c>
      <c r="M122" s="135" t="s">
        <v>577</v>
      </c>
      <c r="N122" s="141">
        <v>42578</v>
      </c>
      <c r="O122" s="54"/>
      <c r="P122" s="54"/>
      <c r="Q122" s="202"/>
      <c r="R122" s="54"/>
      <c r="S122" s="37"/>
      <c r="T122" s="54"/>
      <c r="U122" s="37"/>
      <c r="V122" s="54"/>
      <c r="W122" s="37"/>
      <c r="X122" s="54"/>
      <c r="Y122" s="37"/>
      <c r="Z122" s="54"/>
      <c r="AA122" s="37"/>
      <c r="AB122" s="54"/>
      <c r="AC122" s="37"/>
      <c r="AD122" s="54"/>
      <c r="AE122" s="37"/>
    </row>
    <row r="123" spans="1:31" ht="12.75" customHeight="1">
      <c r="A123" s="132">
        <v>48</v>
      </c>
      <c r="B123" s="133">
        <v>42408</v>
      </c>
      <c r="C123" s="133"/>
      <c r="D123" s="134" t="s">
        <v>669</v>
      </c>
      <c r="E123" s="135" t="s">
        <v>574</v>
      </c>
      <c r="F123" s="136">
        <v>650</v>
      </c>
      <c r="G123" s="135"/>
      <c r="H123" s="135">
        <v>800</v>
      </c>
      <c r="I123" s="137">
        <v>800</v>
      </c>
      <c r="J123" s="138" t="s">
        <v>661</v>
      </c>
      <c r="K123" s="139">
        <f t="shared" si="14"/>
        <v>150</v>
      </c>
      <c r="L123" s="140">
        <f t="shared" si="15"/>
        <v>0.23076923076923078</v>
      </c>
      <c r="M123" s="135" t="s">
        <v>577</v>
      </c>
      <c r="N123" s="141">
        <v>43154</v>
      </c>
      <c r="O123" s="54"/>
      <c r="P123" s="54"/>
      <c r="Q123" s="202"/>
      <c r="R123" s="54"/>
      <c r="S123" s="37"/>
      <c r="T123" s="54"/>
      <c r="U123" s="37"/>
      <c r="V123" s="54"/>
      <c r="W123" s="37"/>
      <c r="X123" s="54"/>
      <c r="Y123" s="37"/>
      <c r="Z123" s="54"/>
      <c r="AA123" s="37"/>
      <c r="AB123" s="54"/>
      <c r="AC123" s="37"/>
      <c r="AD123" s="54"/>
      <c r="AE123" s="37"/>
    </row>
    <row r="124" spans="1:31" ht="12.75" customHeight="1">
      <c r="A124" s="132">
        <v>49</v>
      </c>
      <c r="B124" s="133">
        <v>42433</v>
      </c>
      <c r="C124" s="133"/>
      <c r="D124" s="134" t="s">
        <v>234</v>
      </c>
      <c r="E124" s="135" t="s">
        <v>574</v>
      </c>
      <c r="F124" s="136">
        <v>437.5</v>
      </c>
      <c r="G124" s="135"/>
      <c r="H124" s="135">
        <v>504.5</v>
      </c>
      <c r="I124" s="137">
        <v>522</v>
      </c>
      <c r="J124" s="138" t="s">
        <v>670</v>
      </c>
      <c r="K124" s="139">
        <f t="shared" si="14"/>
        <v>67</v>
      </c>
      <c r="L124" s="140">
        <f t="shared" si="15"/>
        <v>0.15314285714285714</v>
      </c>
      <c r="M124" s="135" t="s">
        <v>577</v>
      </c>
      <c r="N124" s="141">
        <v>42480</v>
      </c>
      <c r="O124" s="54"/>
      <c r="P124" s="54"/>
      <c r="Q124" s="202"/>
      <c r="R124" s="54"/>
      <c r="S124" s="37"/>
      <c r="T124" s="54"/>
      <c r="U124" s="37"/>
      <c r="V124" s="54"/>
      <c r="W124" s="37"/>
      <c r="X124" s="54"/>
      <c r="Y124" s="37"/>
      <c r="Z124" s="54"/>
      <c r="AA124" s="37"/>
      <c r="AB124" s="54"/>
      <c r="AC124" s="37"/>
      <c r="AD124" s="54"/>
      <c r="AE124" s="37"/>
    </row>
    <row r="125" spans="1:31" ht="12.75" customHeight="1">
      <c r="A125" s="132">
        <v>50</v>
      </c>
      <c r="B125" s="133">
        <v>42438</v>
      </c>
      <c r="C125" s="133"/>
      <c r="D125" s="134" t="s">
        <v>671</v>
      </c>
      <c r="E125" s="135" t="s">
        <v>574</v>
      </c>
      <c r="F125" s="136">
        <v>189.5</v>
      </c>
      <c r="G125" s="135"/>
      <c r="H125" s="135">
        <v>218</v>
      </c>
      <c r="I125" s="137">
        <v>218</v>
      </c>
      <c r="J125" s="138" t="s">
        <v>661</v>
      </c>
      <c r="K125" s="139">
        <f t="shared" si="14"/>
        <v>28.5</v>
      </c>
      <c r="L125" s="140">
        <f t="shared" si="15"/>
        <v>0.15039577836411611</v>
      </c>
      <c r="M125" s="135" t="s">
        <v>577</v>
      </c>
      <c r="N125" s="141">
        <v>43034</v>
      </c>
      <c r="O125" s="54"/>
      <c r="P125" s="54"/>
      <c r="Q125" s="202"/>
      <c r="R125" s="54"/>
      <c r="S125" s="37"/>
      <c r="T125" s="54"/>
      <c r="U125" s="37"/>
      <c r="V125" s="54"/>
      <c r="W125" s="37"/>
      <c r="X125" s="54"/>
      <c r="Y125" s="37"/>
      <c r="Z125" s="54"/>
      <c r="AA125" s="37"/>
      <c r="AB125" s="54"/>
      <c r="AC125" s="37"/>
      <c r="AD125" s="54"/>
      <c r="AE125" s="37"/>
    </row>
    <row r="126" spans="1:31" ht="12.75" customHeight="1">
      <c r="A126" s="142">
        <v>51</v>
      </c>
      <c r="B126" s="143">
        <v>42471</v>
      </c>
      <c r="C126" s="143"/>
      <c r="D126" s="151" t="s">
        <v>672</v>
      </c>
      <c r="E126" s="146" t="s">
        <v>574</v>
      </c>
      <c r="F126" s="146">
        <v>36.5</v>
      </c>
      <c r="G126" s="147"/>
      <c r="H126" s="147">
        <v>15.85</v>
      </c>
      <c r="I126" s="147">
        <v>60</v>
      </c>
      <c r="J126" s="148" t="s">
        <v>673</v>
      </c>
      <c r="K126" s="149">
        <f t="shared" si="14"/>
        <v>-20.65</v>
      </c>
      <c r="L126" s="150">
        <f t="shared" si="15"/>
        <v>-0.5657534246575342</v>
      </c>
      <c r="M126" s="146" t="s">
        <v>587</v>
      </c>
      <c r="N126" s="154">
        <v>43627</v>
      </c>
      <c r="O126" s="54"/>
      <c r="P126" s="54"/>
      <c r="Q126" s="202"/>
      <c r="R126" s="54"/>
      <c r="S126" s="37"/>
      <c r="T126" s="54"/>
      <c r="U126" s="37"/>
      <c r="V126" s="54"/>
      <c r="W126" s="37"/>
      <c r="X126" s="54"/>
      <c r="Y126" s="37"/>
      <c r="Z126" s="54"/>
      <c r="AA126" s="37"/>
      <c r="AB126" s="54"/>
      <c r="AC126" s="37"/>
      <c r="AD126" s="54"/>
      <c r="AE126" s="37"/>
    </row>
    <row r="127" spans="1:31" ht="12.75" customHeight="1">
      <c r="A127" s="132">
        <v>52</v>
      </c>
      <c r="B127" s="133">
        <v>42472</v>
      </c>
      <c r="C127" s="133"/>
      <c r="D127" s="134" t="s">
        <v>674</v>
      </c>
      <c r="E127" s="135" t="s">
        <v>574</v>
      </c>
      <c r="F127" s="136">
        <v>93</v>
      </c>
      <c r="G127" s="135"/>
      <c r="H127" s="135">
        <v>149</v>
      </c>
      <c r="I127" s="137">
        <v>140</v>
      </c>
      <c r="J127" s="138" t="s">
        <v>675</v>
      </c>
      <c r="K127" s="139">
        <f t="shared" si="14"/>
        <v>56</v>
      </c>
      <c r="L127" s="140">
        <f t="shared" si="15"/>
        <v>0.60215053763440862</v>
      </c>
      <c r="M127" s="135" t="s">
        <v>577</v>
      </c>
      <c r="N127" s="141">
        <v>42740</v>
      </c>
      <c r="O127" s="54"/>
      <c r="P127" s="54"/>
      <c r="Q127" s="202"/>
      <c r="R127" s="54"/>
      <c r="S127" s="37"/>
      <c r="T127" s="54"/>
      <c r="U127" s="37"/>
      <c r="V127" s="54"/>
      <c r="W127" s="37"/>
      <c r="X127" s="54"/>
      <c r="Y127" s="37"/>
      <c r="Z127" s="54"/>
      <c r="AA127" s="37"/>
      <c r="AB127" s="54"/>
      <c r="AC127" s="37"/>
      <c r="AD127" s="54"/>
      <c r="AE127" s="37"/>
    </row>
    <row r="128" spans="1:31" ht="12.75" customHeight="1">
      <c r="A128" s="132">
        <v>53</v>
      </c>
      <c r="B128" s="133">
        <v>42472</v>
      </c>
      <c r="C128" s="133"/>
      <c r="D128" s="134" t="s">
        <v>676</v>
      </c>
      <c r="E128" s="135" t="s">
        <v>574</v>
      </c>
      <c r="F128" s="136">
        <v>130</v>
      </c>
      <c r="G128" s="135"/>
      <c r="H128" s="135">
        <v>150</v>
      </c>
      <c r="I128" s="137" t="s">
        <v>677</v>
      </c>
      <c r="J128" s="138" t="s">
        <v>661</v>
      </c>
      <c r="K128" s="139">
        <f t="shared" si="14"/>
        <v>20</v>
      </c>
      <c r="L128" s="140">
        <f t="shared" si="15"/>
        <v>0.15384615384615385</v>
      </c>
      <c r="M128" s="135" t="s">
        <v>577</v>
      </c>
      <c r="N128" s="141">
        <v>42564</v>
      </c>
      <c r="O128" s="54"/>
      <c r="P128" s="54"/>
      <c r="Q128" s="202"/>
      <c r="R128" s="54"/>
      <c r="S128" s="37"/>
      <c r="T128" s="54"/>
      <c r="U128" s="37"/>
      <c r="V128" s="54"/>
      <c r="W128" s="37"/>
      <c r="X128" s="54"/>
      <c r="Y128" s="37"/>
      <c r="Z128" s="54"/>
      <c r="AA128" s="37"/>
      <c r="AB128" s="54"/>
      <c r="AC128" s="37"/>
      <c r="AD128" s="54"/>
      <c r="AE128" s="37"/>
    </row>
    <row r="129" spans="1:31" ht="12.75" customHeight="1">
      <c r="A129" s="132">
        <v>54</v>
      </c>
      <c r="B129" s="133">
        <v>42473</v>
      </c>
      <c r="C129" s="133"/>
      <c r="D129" s="134" t="s">
        <v>678</v>
      </c>
      <c r="E129" s="135" t="s">
        <v>574</v>
      </c>
      <c r="F129" s="136">
        <v>196</v>
      </c>
      <c r="G129" s="135"/>
      <c r="H129" s="135">
        <v>299</v>
      </c>
      <c r="I129" s="137">
        <v>299</v>
      </c>
      <c r="J129" s="138" t="s">
        <v>661</v>
      </c>
      <c r="K129" s="139">
        <v>103</v>
      </c>
      <c r="L129" s="140">
        <v>0.52551020408163296</v>
      </c>
      <c r="M129" s="135" t="s">
        <v>577</v>
      </c>
      <c r="N129" s="141">
        <v>42620</v>
      </c>
      <c r="O129" s="54"/>
      <c r="P129" s="54"/>
      <c r="Q129" s="202"/>
      <c r="R129" s="54"/>
      <c r="S129" s="37"/>
      <c r="T129" s="54"/>
      <c r="U129" s="37"/>
      <c r="V129" s="54"/>
      <c r="W129" s="37"/>
      <c r="X129" s="54"/>
      <c r="Y129" s="37"/>
      <c r="Z129" s="54"/>
      <c r="AA129" s="37"/>
      <c r="AB129" s="54"/>
      <c r="AC129" s="37"/>
      <c r="AD129" s="54"/>
      <c r="AE129" s="37"/>
    </row>
    <row r="130" spans="1:31" ht="12.75" customHeight="1">
      <c r="A130" s="132">
        <v>55</v>
      </c>
      <c r="B130" s="133">
        <v>42473</v>
      </c>
      <c r="C130" s="133"/>
      <c r="D130" s="134" t="s">
        <v>679</v>
      </c>
      <c r="E130" s="135" t="s">
        <v>574</v>
      </c>
      <c r="F130" s="136">
        <v>88</v>
      </c>
      <c r="G130" s="135"/>
      <c r="H130" s="135">
        <v>103</v>
      </c>
      <c r="I130" s="137">
        <v>103</v>
      </c>
      <c r="J130" s="138" t="s">
        <v>661</v>
      </c>
      <c r="K130" s="139">
        <v>15</v>
      </c>
      <c r="L130" s="140">
        <v>0.170454545454545</v>
      </c>
      <c r="M130" s="135" t="s">
        <v>577</v>
      </c>
      <c r="N130" s="141">
        <v>42530</v>
      </c>
      <c r="O130" s="54"/>
      <c r="P130" s="54"/>
      <c r="Q130" s="202"/>
      <c r="R130" s="54"/>
      <c r="S130" s="37"/>
      <c r="T130" s="54"/>
      <c r="U130" s="37"/>
      <c r="V130" s="54"/>
      <c r="W130" s="37"/>
      <c r="X130" s="54"/>
      <c r="Y130" s="37"/>
      <c r="Z130" s="54"/>
      <c r="AA130" s="37"/>
      <c r="AB130" s="54"/>
      <c r="AC130" s="37"/>
      <c r="AD130" s="54"/>
      <c r="AE130" s="37"/>
    </row>
    <row r="131" spans="1:31" ht="12.75" customHeight="1">
      <c r="A131" s="132">
        <v>56</v>
      </c>
      <c r="B131" s="133">
        <v>42492</v>
      </c>
      <c r="C131" s="133"/>
      <c r="D131" s="134" t="s">
        <v>680</v>
      </c>
      <c r="E131" s="135" t="s">
        <v>574</v>
      </c>
      <c r="F131" s="136">
        <v>127.5</v>
      </c>
      <c r="G131" s="135"/>
      <c r="H131" s="135">
        <v>148</v>
      </c>
      <c r="I131" s="137" t="s">
        <v>681</v>
      </c>
      <c r="J131" s="138" t="s">
        <v>661</v>
      </c>
      <c r="K131" s="139">
        <f>H131-F131</f>
        <v>20.5</v>
      </c>
      <c r="L131" s="140">
        <f>K131/F131</f>
        <v>0.16078431372549021</v>
      </c>
      <c r="M131" s="135" t="s">
        <v>577</v>
      </c>
      <c r="N131" s="141">
        <v>42564</v>
      </c>
      <c r="O131" s="54"/>
      <c r="P131" s="54"/>
      <c r="Q131" s="202"/>
      <c r="R131" s="54"/>
      <c r="S131" s="37"/>
      <c r="T131" s="54"/>
      <c r="U131" s="37"/>
      <c r="V131" s="54"/>
      <c r="W131" s="37"/>
      <c r="X131" s="54"/>
      <c r="Y131" s="37"/>
      <c r="Z131" s="54"/>
      <c r="AA131" s="37"/>
      <c r="AB131" s="54"/>
      <c r="AC131" s="37"/>
      <c r="AD131" s="54"/>
      <c r="AE131" s="37"/>
    </row>
    <row r="132" spans="1:31" ht="12.75" customHeight="1">
      <c r="A132" s="132">
        <v>57</v>
      </c>
      <c r="B132" s="133">
        <v>42493</v>
      </c>
      <c r="C132" s="133"/>
      <c r="D132" s="134" t="s">
        <v>682</v>
      </c>
      <c r="E132" s="135" t="s">
        <v>574</v>
      </c>
      <c r="F132" s="136">
        <v>675</v>
      </c>
      <c r="G132" s="135"/>
      <c r="H132" s="135">
        <v>815</v>
      </c>
      <c r="I132" s="137" t="s">
        <v>683</v>
      </c>
      <c r="J132" s="138" t="s">
        <v>661</v>
      </c>
      <c r="K132" s="139">
        <f>H132-F132</f>
        <v>140</v>
      </c>
      <c r="L132" s="140">
        <f>K132/F132</f>
        <v>0.2074074074074074</v>
      </c>
      <c r="M132" s="135" t="s">
        <v>577</v>
      </c>
      <c r="N132" s="141">
        <v>43154</v>
      </c>
      <c r="O132" s="54"/>
      <c r="P132" s="54"/>
      <c r="Q132" s="202"/>
      <c r="R132" s="54"/>
      <c r="S132" s="37"/>
      <c r="T132" s="54"/>
      <c r="U132" s="37"/>
      <c r="V132" s="54"/>
      <c r="W132" s="37"/>
      <c r="X132" s="54"/>
      <c r="Y132" s="37"/>
      <c r="Z132" s="54"/>
      <c r="AA132" s="37"/>
      <c r="AB132" s="54"/>
      <c r="AC132" s="37"/>
      <c r="AD132" s="54"/>
      <c r="AE132" s="37"/>
    </row>
    <row r="133" spans="1:31" ht="12.75" customHeight="1">
      <c r="A133" s="142">
        <v>58</v>
      </c>
      <c r="B133" s="143">
        <v>42522</v>
      </c>
      <c r="C133" s="143"/>
      <c r="D133" s="144" t="s">
        <v>684</v>
      </c>
      <c r="E133" s="145" t="s">
        <v>574</v>
      </c>
      <c r="F133" s="146">
        <v>500</v>
      </c>
      <c r="G133" s="146"/>
      <c r="H133" s="147">
        <v>232.5</v>
      </c>
      <c r="I133" s="147" t="s">
        <v>685</v>
      </c>
      <c r="J133" s="148" t="s">
        <v>686</v>
      </c>
      <c r="K133" s="149">
        <f>H133-F133</f>
        <v>-267.5</v>
      </c>
      <c r="L133" s="150">
        <f>K133/F133</f>
        <v>-0.53500000000000003</v>
      </c>
      <c r="M133" s="146" t="s">
        <v>587</v>
      </c>
      <c r="N133" s="143">
        <v>43735</v>
      </c>
      <c r="O133" s="54"/>
      <c r="P133" s="54"/>
      <c r="Q133" s="202"/>
      <c r="R133" s="54"/>
      <c r="S133" s="37"/>
      <c r="T133" s="54"/>
      <c r="U133" s="37"/>
      <c r="V133" s="54"/>
      <c r="W133" s="37"/>
      <c r="X133" s="54"/>
      <c r="Y133" s="37"/>
      <c r="Z133" s="54"/>
      <c r="AA133" s="37"/>
      <c r="AB133" s="54"/>
      <c r="AC133" s="37"/>
      <c r="AD133" s="54"/>
      <c r="AE133" s="37"/>
    </row>
    <row r="134" spans="1:31" ht="12.75" customHeight="1">
      <c r="A134" s="132">
        <v>59</v>
      </c>
      <c r="B134" s="133">
        <v>42527</v>
      </c>
      <c r="C134" s="133"/>
      <c r="D134" s="134" t="s">
        <v>529</v>
      </c>
      <c r="E134" s="135" t="s">
        <v>574</v>
      </c>
      <c r="F134" s="136">
        <v>110</v>
      </c>
      <c r="G134" s="135"/>
      <c r="H134" s="135">
        <v>126.5</v>
      </c>
      <c r="I134" s="137">
        <v>125</v>
      </c>
      <c r="J134" s="138" t="s">
        <v>613</v>
      </c>
      <c r="K134" s="139">
        <f>H134-F134</f>
        <v>16.5</v>
      </c>
      <c r="L134" s="140">
        <f>K134/F134</f>
        <v>0.15</v>
      </c>
      <c r="M134" s="135" t="s">
        <v>577</v>
      </c>
      <c r="N134" s="141">
        <v>42552</v>
      </c>
      <c r="O134" s="54"/>
      <c r="P134" s="54"/>
      <c r="Q134" s="202"/>
      <c r="R134" s="54"/>
      <c r="S134" s="37"/>
      <c r="T134" s="54"/>
      <c r="U134" s="37"/>
      <c r="V134" s="54"/>
      <c r="W134" s="37"/>
      <c r="X134" s="54"/>
      <c r="Y134" s="37"/>
      <c r="Z134" s="54"/>
      <c r="AA134" s="37"/>
      <c r="AB134" s="54"/>
      <c r="AC134" s="37"/>
      <c r="AD134" s="54"/>
      <c r="AE134" s="37"/>
    </row>
    <row r="135" spans="1:31" ht="12.75" customHeight="1">
      <c r="A135" s="132">
        <v>60</v>
      </c>
      <c r="B135" s="133">
        <v>42538</v>
      </c>
      <c r="C135" s="133"/>
      <c r="D135" s="134" t="s">
        <v>687</v>
      </c>
      <c r="E135" s="135" t="s">
        <v>574</v>
      </c>
      <c r="F135" s="136">
        <v>44</v>
      </c>
      <c r="G135" s="135"/>
      <c r="H135" s="135">
        <v>69.5</v>
      </c>
      <c r="I135" s="137">
        <v>69.5</v>
      </c>
      <c r="J135" s="138" t="s">
        <v>688</v>
      </c>
      <c r="K135" s="139">
        <f>H135-F135</f>
        <v>25.5</v>
      </c>
      <c r="L135" s="140">
        <f>K135/F135</f>
        <v>0.57954545454545459</v>
      </c>
      <c r="M135" s="135" t="s">
        <v>577</v>
      </c>
      <c r="N135" s="141">
        <v>42977</v>
      </c>
      <c r="O135" s="54"/>
      <c r="P135" s="54"/>
      <c r="Q135" s="202"/>
      <c r="R135" s="54"/>
      <c r="S135" s="37"/>
      <c r="T135" s="54"/>
      <c r="U135" s="37"/>
      <c r="V135" s="54"/>
      <c r="W135" s="37"/>
      <c r="X135" s="54"/>
      <c r="Y135" s="37"/>
      <c r="Z135" s="54"/>
      <c r="AA135" s="37"/>
      <c r="AB135" s="54"/>
      <c r="AC135" s="37"/>
      <c r="AD135" s="54"/>
      <c r="AE135" s="37"/>
    </row>
    <row r="136" spans="1:31" ht="12.75" customHeight="1">
      <c r="A136" s="132">
        <v>61</v>
      </c>
      <c r="B136" s="133">
        <v>42549</v>
      </c>
      <c r="C136" s="133"/>
      <c r="D136" s="134" t="s">
        <v>689</v>
      </c>
      <c r="E136" s="135" t="s">
        <v>574</v>
      </c>
      <c r="F136" s="136">
        <v>262.5</v>
      </c>
      <c r="G136" s="135"/>
      <c r="H136" s="135">
        <v>340</v>
      </c>
      <c r="I136" s="137">
        <v>333</v>
      </c>
      <c r="J136" s="138" t="s">
        <v>690</v>
      </c>
      <c r="K136" s="139">
        <v>77.5</v>
      </c>
      <c r="L136" s="140">
        <v>0.29523809523809502</v>
      </c>
      <c r="M136" s="135" t="s">
        <v>577</v>
      </c>
      <c r="N136" s="141">
        <v>43017</v>
      </c>
      <c r="O136" s="54"/>
      <c r="P136" s="54"/>
      <c r="Q136" s="202"/>
      <c r="R136" s="54"/>
      <c r="S136" s="37"/>
      <c r="T136" s="54"/>
      <c r="U136" s="37"/>
      <c r="V136" s="54"/>
      <c r="W136" s="37"/>
      <c r="X136" s="54"/>
      <c r="Y136" s="37"/>
      <c r="Z136" s="54"/>
      <c r="AA136" s="37"/>
      <c r="AB136" s="54"/>
      <c r="AC136" s="37"/>
      <c r="AD136" s="54"/>
      <c r="AE136" s="37"/>
    </row>
    <row r="137" spans="1:31" ht="12.75" customHeight="1">
      <c r="A137" s="132">
        <v>62</v>
      </c>
      <c r="B137" s="133">
        <v>42549</v>
      </c>
      <c r="C137" s="133"/>
      <c r="D137" s="134" t="s">
        <v>691</v>
      </c>
      <c r="E137" s="135" t="s">
        <v>574</v>
      </c>
      <c r="F137" s="136">
        <v>840</v>
      </c>
      <c r="G137" s="135"/>
      <c r="H137" s="135">
        <v>1230</v>
      </c>
      <c r="I137" s="137">
        <v>1230</v>
      </c>
      <c r="J137" s="138" t="s">
        <v>661</v>
      </c>
      <c r="K137" s="139">
        <v>390</v>
      </c>
      <c r="L137" s="140">
        <v>0.46428571428571402</v>
      </c>
      <c r="M137" s="135" t="s">
        <v>577</v>
      </c>
      <c r="N137" s="141">
        <v>42649</v>
      </c>
      <c r="O137" s="54"/>
      <c r="P137" s="54"/>
      <c r="Q137" s="202"/>
      <c r="R137" s="54"/>
      <c r="S137" s="37"/>
      <c r="T137" s="54"/>
      <c r="U137" s="37"/>
      <c r="V137" s="54"/>
      <c r="W137" s="37"/>
      <c r="X137" s="54"/>
      <c r="Y137" s="37"/>
      <c r="Z137" s="54"/>
      <c r="AA137" s="37"/>
      <c r="AB137" s="54"/>
      <c r="AC137" s="37"/>
      <c r="AD137" s="54"/>
      <c r="AE137" s="37"/>
    </row>
    <row r="138" spans="1:31" ht="12.75" customHeight="1">
      <c r="A138" s="155">
        <v>63</v>
      </c>
      <c r="B138" s="156">
        <v>42556</v>
      </c>
      <c r="C138" s="156"/>
      <c r="D138" s="157" t="s">
        <v>692</v>
      </c>
      <c r="E138" s="158" t="s">
        <v>574</v>
      </c>
      <c r="F138" s="158">
        <v>395</v>
      </c>
      <c r="G138" s="159"/>
      <c r="H138" s="159">
        <f>(468.5+342.5)/2</f>
        <v>405.5</v>
      </c>
      <c r="I138" s="159">
        <v>510</v>
      </c>
      <c r="J138" s="160" t="s">
        <v>693</v>
      </c>
      <c r="K138" s="161">
        <f t="shared" ref="K138:K144" si="16">H138-F138</f>
        <v>10.5</v>
      </c>
      <c r="L138" s="162">
        <f t="shared" ref="L138:L144" si="17">K138/F138</f>
        <v>2.6582278481012658E-2</v>
      </c>
      <c r="M138" s="158" t="s">
        <v>594</v>
      </c>
      <c r="N138" s="156">
        <v>43606</v>
      </c>
      <c r="O138" s="54"/>
      <c r="P138" s="54"/>
      <c r="Q138" s="202"/>
      <c r="R138" s="54"/>
      <c r="S138" s="37"/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</row>
    <row r="139" spans="1:31" ht="12.75" customHeight="1">
      <c r="A139" s="142">
        <v>64</v>
      </c>
      <c r="B139" s="143">
        <v>42584</v>
      </c>
      <c r="C139" s="143"/>
      <c r="D139" s="144" t="s">
        <v>694</v>
      </c>
      <c r="E139" s="145" t="s">
        <v>586</v>
      </c>
      <c r="F139" s="146">
        <f>169.5-12.8</f>
        <v>156.69999999999999</v>
      </c>
      <c r="G139" s="146"/>
      <c r="H139" s="147">
        <v>77</v>
      </c>
      <c r="I139" s="147" t="s">
        <v>695</v>
      </c>
      <c r="J139" s="148" t="s">
        <v>696</v>
      </c>
      <c r="K139" s="149">
        <f t="shared" si="16"/>
        <v>-79.699999999999989</v>
      </c>
      <c r="L139" s="150">
        <f t="shared" si="17"/>
        <v>-0.50861518825781749</v>
      </c>
      <c r="M139" s="146" t="s">
        <v>587</v>
      </c>
      <c r="N139" s="143">
        <v>43522</v>
      </c>
      <c r="O139" s="54"/>
      <c r="P139" s="54"/>
      <c r="Q139" s="202"/>
      <c r="R139" s="54"/>
      <c r="S139" s="37"/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</row>
    <row r="140" spans="1:31" ht="12.75" customHeight="1">
      <c r="A140" s="142">
        <v>65</v>
      </c>
      <c r="B140" s="143">
        <v>42586</v>
      </c>
      <c r="C140" s="143"/>
      <c r="D140" s="144" t="s">
        <v>697</v>
      </c>
      <c r="E140" s="145" t="s">
        <v>574</v>
      </c>
      <c r="F140" s="146">
        <v>400</v>
      </c>
      <c r="G140" s="146"/>
      <c r="H140" s="147">
        <v>305</v>
      </c>
      <c r="I140" s="147">
        <v>475</v>
      </c>
      <c r="J140" s="148" t="s">
        <v>698</v>
      </c>
      <c r="K140" s="149">
        <f t="shared" si="16"/>
        <v>-95</v>
      </c>
      <c r="L140" s="150">
        <f t="shared" si="17"/>
        <v>-0.23749999999999999</v>
      </c>
      <c r="M140" s="146" t="s">
        <v>587</v>
      </c>
      <c r="N140" s="143">
        <v>43606</v>
      </c>
      <c r="O140" s="54"/>
      <c r="P140" s="54"/>
      <c r="Q140" s="202"/>
      <c r="R140" s="54"/>
      <c r="S140" s="37"/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</row>
    <row r="141" spans="1:31" ht="12.75" customHeight="1">
      <c r="A141" s="132">
        <v>66</v>
      </c>
      <c r="B141" s="133">
        <v>42593</v>
      </c>
      <c r="C141" s="133"/>
      <c r="D141" s="134" t="s">
        <v>699</v>
      </c>
      <c r="E141" s="135" t="s">
        <v>574</v>
      </c>
      <c r="F141" s="136">
        <v>86.5</v>
      </c>
      <c r="G141" s="135"/>
      <c r="H141" s="135">
        <v>130</v>
      </c>
      <c r="I141" s="137">
        <v>130</v>
      </c>
      <c r="J141" s="138" t="s">
        <v>700</v>
      </c>
      <c r="K141" s="139">
        <f t="shared" si="16"/>
        <v>43.5</v>
      </c>
      <c r="L141" s="140">
        <f t="shared" si="17"/>
        <v>0.50289017341040465</v>
      </c>
      <c r="M141" s="135" t="s">
        <v>577</v>
      </c>
      <c r="N141" s="141">
        <v>43091</v>
      </c>
      <c r="O141" s="54"/>
      <c r="P141" s="54"/>
      <c r="Q141" s="202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</row>
    <row r="142" spans="1:31" ht="12.75" customHeight="1">
      <c r="A142" s="142">
        <v>67</v>
      </c>
      <c r="B142" s="143">
        <v>42600</v>
      </c>
      <c r="C142" s="143"/>
      <c r="D142" s="144" t="s">
        <v>120</v>
      </c>
      <c r="E142" s="145" t="s">
        <v>574</v>
      </c>
      <c r="F142" s="146">
        <v>133.5</v>
      </c>
      <c r="G142" s="146"/>
      <c r="H142" s="147">
        <v>126.5</v>
      </c>
      <c r="I142" s="147">
        <v>178</v>
      </c>
      <c r="J142" s="148" t="s">
        <v>701</v>
      </c>
      <c r="K142" s="149">
        <f t="shared" si="16"/>
        <v>-7</v>
      </c>
      <c r="L142" s="150">
        <f t="shared" si="17"/>
        <v>-5.2434456928838954E-2</v>
      </c>
      <c r="M142" s="146" t="s">
        <v>587</v>
      </c>
      <c r="N142" s="143">
        <v>42615</v>
      </c>
      <c r="O142" s="54"/>
      <c r="P142" s="54"/>
      <c r="Q142" s="202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</row>
    <row r="143" spans="1:31" ht="12.75" customHeight="1">
      <c r="A143" s="132">
        <v>68</v>
      </c>
      <c r="B143" s="133">
        <v>42613</v>
      </c>
      <c r="C143" s="133"/>
      <c r="D143" s="134" t="s">
        <v>702</v>
      </c>
      <c r="E143" s="135" t="s">
        <v>574</v>
      </c>
      <c r="F143" s="136">
        <v>560</v>
      </c>
      <c r="G143" s="135"/>
      <c r="H143" s="135">
        <v>725</v>
      </c>
      <c r="I143" s="137">
        <v>725</v>
      </c>
      <c r="J143" s="138" t="s">
        <v>607</v>
      </c>
      <c r="K143" s="139">
        <f t="shared" si="16"/>
        <v>165</v>
      </c>
      <c r="L143" s="140">
        <f t="shared" si="17"/>
        <v>0.29464285714285715</v>
      </c>
      <c r="M143" s="135" t="s">
        <v>577</v>
      </c>
      <c r="N143" s="141">
        <v>42456</v>
      </c>
      <c r="O143" s="54"/>
      <c r="P143" s="54"/>
      <c r="Q143" s="202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</row>
    <row r="144" spans="1:31" ht="12.75" customHeight="1">
      <c r="A144" s="132">
        <v>69</v>
      </c>
      <c r="B144" s="133">
        <v>42614</v>
      </c>
      <c r="C144" s="133"/>
      <c r="D144" s="134" t="s">
        <v>703</v>
      </c>
      <c r="E144" s="135" t="s">
        <v>574</v>
      </c>
      <c r="F144" s="136">
        <v>160.5</v>
      </c>
      <c r="G144" s="135"/>
      <c r="H144" s="135">
        <v>210</v>
      </c>
      <c r="I144" s="137">
        <v>210</v>
      </c>
      <c r="J144" s="138" t="s">
        <v>607</v>
      </c>
      <c r="K144" s="139">
        <f t="shared" si="16"/>
        <v>49.5</v>
      </c>
      <c r="L144" s="140">
        <f t="shared" si="17"/>
        <v>0.30841121495327101</v>
      </c>
      <c r="M144" s="135" t="s">
        <v>577</v>
      </c>
      <c r="N144" s="141">
        <v>42871</v>
      </c>
      <c r="O144" s="54"/>
      <c r="P144" s="54"/>
      <c r="Q144" s="202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</row>
    <row r="145" spans="1:31" ht="12.75" customHeight="1">
      <c r="A145" s="132">
        <v>70</v>
      </c>
      <c r="B145" s="133">
        <v>42646</v>
      </c>
      <c r="C145" s="133"/>
      <c r="D145" s="134" t="s">
        <v>406</v>
      </c>
      <c r="E145" s="135" t="s">
        <v>574</v>
      </c>
      <c r="F145" s="136">
        <v>430</v>
      </c>
      <c r="G145" s="135"/>
      <c r="H145" s="135">
        <v>596</v>
      </c>
      <c r="I145" s="137">
        <v>575</v>
      </c>
      <c r="J145" s="138" t="s">
        <v>704</v>
      </c>
      <c r="K145" s="139">
        <v>166</v>
      </c>
      <c r="L145" s="140">
        <v>0.38604651162790699</v>
      </c>
      <c r="M145" s="135" t="s">
        <v>577</v>
      </c>
      <c r="N145" s="141">
        <v>42769</v>
      </c>
      <c r="O145" s="54"/>
      <c r="P145" s="54"/>
      <c r="Q145" s="202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</row>
    <row r="146" spans="1:31" ht="12.75" customHeight="1">
      <c r="A146" s="132">
        <v>71</v>
      </c>
      <c r="B146" s="133">
        <v>42657</v>
      </c>
      <c r="C146" s="133"/>
      <c r="D146" s="134" t="s">
        <v>705</v>
      </c>
      <c r="E146" s="135" t="s">
        <v>574</v>
      </c>
      <c r="F146" s="136">
        <v>280</v>
      </c>
      <c r="G146" s="135"/>
      <c r="H146" s="135">
        <v>345</v>
      </c>
      <c r="I146" s="137">
        <v>345</v>
      </c>
      <c r="J146" s="138" t="s">
        <v>607</v>
      </c>
      <c r="K146" s="139">
        <f t="shared" ref="K146:K151" si="18">H146-F146</f>
        <v>65</v>
      </c>
      <c r="L146" s="140">
        <f>K146/F146</f>
        <v>0.23214285714285715</v>
      </c>
      <c r="M146" s="135" t="s">
        <v>577</v>
      </c>
      <c r="N146" s="141">
        <v>42814</v>
      </c>
      <c r="O146" s="54"/>
      <c r="P146" s="54"/>
      <c r="Q146" s="202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</row>
    <row r="147" spans="1:31" ht="12.75" customHeight="1">
      <c r="A147" s="132">
        <v>72</v>
      </c>
      <c r="B147" s="133">
        <v>42657</v>
      </c>
      <c r="C147" s="133"/>
      <c r="D147" s="134" t="s">
        <v>706</v>
      </c>
      <c r="E147" s="135" t="s">
        <v>574</v>
      </c>
      <c r="F147" s="136">
        <v>245</v>
      </c>
      <c r="G147" s="135"/>
      <c r="H147" s="135">
        <v>325.5</v>
      </c>
      <c r="I147" s="137">
        <v>330</v>
      </c>
      <c r="J147" s="138" t="s">
        <v>707</v>
      </c>
      <c r="K147" s="139">
        <f t="shared" si="18"/>
        <v>80.5</v>
      </c>
      <c r="L147" s="140">
        <f>K147/F147</f>
        <v>0.32857142857142857</v>
      </c>
      <c r="M147" s="135" t="s">
        <v>577</v>
      </c>
      <c r="N147" s="141">
        <v>42769</v>
      </c>
      <c r="O147" s="54"/>
      <c r="P147" s="54"/>
      <c r="Q147" s="202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</row>
    <row r="148" spans="1:31" ht="12.75" customHeight="1">
      <c r="A148" s="132">
        <v>73</v>
      </c>
      <c r="B148" s="133">
        <v>42660</v>
      </c>
      <c r="C148" s="133"/>
      <c r="D148" s="134" t="s">
        <v>708</v>
      </c>
      <c r="E148" s="135" t="s">
        <v>574</v>
      </c>
      <c r="F148" s="136">
        <v>125</v>
      </c>
      <c r="G148" s="135"/>
      <c r="H148" s="135">
        <v>160</v>
      </c>
      <c r="I148" s="137">
        <v>160</v>
      </c>
      <c r="J148" s="138" t="s">
        <v>661</v>
      </c>
      <c r="K148" s="139">
        <f t="shared" si="18"/>
        <v>35</v>
      </c>
      <c r="L148" s="140">
        <v>0.28000000000000003</v>
      </c>
      <c r="M148" s="135" t="s">
        <v>577</v>
      </c>
      <c r="N148" s="141">
        <v>42803</v>
      </c>
      <c r="O148" s="54"/>
      <c r="P148" s="54"/>
      <c r="Q148" s="202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</row>
    <row r="149" spans="1:31" ht="12.75" customHeight="1">
      <c r="A149" s="132">
        <v>74</v>
      </c>
      <c r="B149" s="133">
        <v>42660</v>
      </c>
      <c r="C149" s="133"/>
      <c r="D149" s="134" t="s">
        <v>709</v>
      </c>
      <c r="E149" s="135" t="s">
        <v>574</v>
      </c>
      <c r="F149" s="136">
        <v>114</v>
      </c>
      <c r="G149" s="135"/>
      <c r="H149" s="135">
        <v>145</v>
      </c>
      <c r="I149" s="137">
        <v>145</v>
      </c>
      <c r="J149" s="138" t="s">
        <v>661</v>
      </c>
      <c r="K149" s="139">
        <f t="shared" si="18"/>
        <v>31</v>
      </c>
      <c r="L149" s="140">
        <f>K149/F149</f>
        <v>0.27192982456140352</v>
      </c>
      <c r="M149" s="135" t="s">
        <v>577</v>
      </c>
      <c r="N149" s="141">
        <v>42859</v>
      </c>
      <c r="O149" s="54"/>
      <c r="P149" s="54"/>
      <c r="Q149" s="202"/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</row>
    <row r="150" spans="1:31" ht="12.75" customHeight="1">
      <c r="A150" s="132">
        <v>75</v>
      </c>
      <c r="B150" s="133">
        <v>42660</v>
      </c>
      <c r="C150" s="133"/>
      <c r="D150" s="134" t="s">
        <v>710</v>
      </c>
      <c r="E150" s="135" t="s">
        <v>574</v>
      </c>
      <c r="F150" s="136">
        <v>212</v>
      </c>
      <c r="G150" s="135"/>
      <c r="H150" s="135">
        <v>280</v>
      </c>
      <c r="I150" s="137">
        <v>276</v>
      </c>
      <c r="J150" s="138" t="s">
        <v>711</v>
      </c>
      <c r="K150" s="139">
        <f t="shared" si="18"/>
        <v>68</v>
      </c>
      <c r="L150" s="140">
        <f>K150/F150</f>
        <v>0.32075471698113206</v>
      </c>
      <c r="M150" s="135" t="s">
        <v>577</v>
      </c>
      <c r="N150" s="141">
        <v>42858</v>
      </c>
      <c r="O150" s="54"/>
      <c r="P150" s="54"/>
      <c r="Q150" s="202"/>
      <c r="R150" s="54"/>
      <c r="S150" s="37"/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</row>
    <row r="151" spans="1:31" ht="12.75" customHeight="1">
      <c r="A151" s="132">
        <v>76</v>
      </c>
      <c r="B151" s="133">
        <v>42678</v>
      </c>
      <c r="C151" s="133"/>
      <c r="D151" s="134" t="s">
        <v>453</v>
      </c>
      <c r="E151" s="135" t="s">
        <v>574</v>
      </c>
      <c r="F151" s="136">
        <v>155</v>
      </c>
      <c r="G151" s="135"/>
      <c r="H151" s="135">
        <v>210</v>
      </c>
      <c r="I151" s="137">
        <v>210</v>
      </c>
      <c r="J151" s="138" t="s">
        <v>712</v>
      </c>
      <c r="K151" s="139">
        <f t="shared" si="18"/>
        <v>55</v>
      </c>
      <c r="L151" s="140">
        <f>K151/F151</f>
        <v>0.35483870967741937</v>
      </c>
      <c r="M151" s="135" t="s">
        <v>577</v>
      </c>
      <c r="N151" s="141">
        <v>42944</v>
      </c>
      <c r="O151" s="54"/>
      <c r="P151" s="54"/>
      <c r="Q151" s="202"/>
      <c r="R151" s="54"/>
      <c r="S151" s="37"/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</row>
    <row r="152" spans="1:31" ht="12.75" customHeight="1">
      <c r="A152" s="142">
        <v>77</v>
      </c>
      <c r="B152" s="143">
        <v>42710</v>
      </c>
      <c r="C152" s="143"/>
      <c r="D152" s="144" t="s">
        <v>713</v>
      </c>
      <c r="E152" s="145" t="s">
        <v>574</v>
      </c>
      <c r="F152" s="146">
        <v>150.5</v>
      </c>
      <c r="G152" s="146"/>
      <c r="H152" s="147">
        <v>72.5</v>
      </c>
      <c r="I152" s="147">
        <v>174</v>
      </c>
      <c r="J152" s="148" t="s">
        <v>714</v>
      </c>
      <c r="K152" s="149">
        <v>-78</v>
      </c>
      <c r="L152" s="150">
        <v>-0.51827242524916906</v>
      </c>
      <c r="M152" s="146" t="s">
        <v>587</v>
      </c>
      <c r="N152" s="143">
        <v>43333</v>
      </c>
      <c r="O152" s="54"/>
      <c r="P152" s="54"/>
      <c r="Q152" s="202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</row>
    <row r="153" spans="1:31" ht="12.75" customHeight="1">
      <c r="A153" s="132">
        <v>78</v>
      </c>
      <c r="B153" s="133">
        <v>42712</v>
      </c>
      <c r="C153" s="133"/>
      <c r="D153" s="134" t="s">
        <v>715</v>
      </c>
      <c r="E153" s="135" t="s">
        <v>574</v>
      </c>
      <c r="F153" s="136">
        <v>380</v>
      </c>
      <c r="G153" s="135"/>
      <c r="H153" s="135">
        <v>478</v>
      </c>
      <c r="I153" s="137">
        <v>468</v>
      </c>
      <c r="J153" s="138" t="s">
        <v>661</v>
      </c>
      <c r="K153" s="139">
        <f>H153-F153</f>
        <v>98</v>
      </c>
      <c r="L153" s="140">
        <f>K153/F153</f>
        <v>0.25789473684210529</v>
      </c>
      <c r="M153" s="135" t="s">
        <v>577</v>
      </c>
      <c r="N153" s="141">
        <v>43025</v>
      </c>
      <c r="O153" s="54"/>
      <c r="P153" s="54"/>
      <c r="Q153" s="202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</row>
    <row r="154" spans="1:31" ht="12.75" customHeight="1">
      <c r="A154" s="132">
        <v>79</v>
      </c>
      <c r="B154" s="133">
        <v>42734</v>
      </c>
      <c r="C154" s="133"/>
      <c r="D154" s="134" t="s">
        <v>119</v>
      </c>
      <c r="E154" s="135" t="s">
        <v>574</v>
      </c>
      <c r="F154" s="136">
        <v>305</v>
      </c>
      <c r="G154" s="135"/>
      <c r="H154" s="135">
        <v>375</v>
      </c>
      <c r="I154" s="137">
        <v>375</v>
      </c>
      <c r="J154" s="138" t="s">
        <v>661</v>
      </c>
      <c r="K154" s="139">
        <f>H154-F154</f>
        <v>70</v>
      </c>
      <c r="L154" s="140">
        <f>K154/F154</f>
        <v>0.22950819672131148</v>
      </c>
      <c r="M154" s="135" t="s">
        <v>577</v>
      </c>
      <c r="N154" s="141">
        <v>42768</v>
      </c>
      <c r="O154" s="54"/>
      <c r="P154" s="54"/>
      <c r="Q154" s="202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</row>
    <row r="155" spans="1:31" ht="12.75" customHeight="1">
      <c r="A155" s="132">
        <v>80</v>
      </c>
      <c r="B155" s="133">
        <v>42739</v>
      </c>
      <c r="C155" s="133"/>
      <c r="D155" s="134" t="s">
        <v>102</v>
      </c>
      <c r="E155" s="135" t="s">
        <v>574</v>
      </c>
      <c r="F155" s="136">
        <v>99.5</v>
      </c>
      <c r="G155" s="135"/>
      <c r="H155" s="135">
        <v>158</v>
      </c>
      <c r="I155" s="137">
        <v>158</v>
      </c>
      <c r="J155" s="138" t="s">
        <v>661</v>
      </c>
      <c r="K155" s="139">
        <f>H155-F155</f>
        <v>58.5</v>
      </c>
      <c r="L155" s="140">
        <f>K155/F155</f>
        <v>0.5879396984924623</v>
      </c>
      <c r="M155" s="135" t="s">
        <v>577</v>
      </c>
      <c r="N155" s="141">
        <v>42898</v>
      </c>
      <c r="O155" s="54"/>
      <c r="P155" s="54"/>
      <c r="Q155" s="202"/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</row>
    <row r="156" spans="1:31" ht="12.75" customHeight="1">
      <c r="A156" s="132">
        <v>81</v>
      </c>
      <c r="B156" s="133">
        <v>42739</v>
      </c>
      <c r="C156" s="133"/>
      <c r="D156" s="134" t="s">
        <v>102</v>
      </c>
      <c r="E156" s="135" t="s">
        <v>574</v>
      </c>
      <c r="F156" s="136">
        <v>99.5</v>
      </c>
      <c r="G156" s="135"/>
      <c r="H156" s="135">
        <v>158</v>
      </c>
      <c r="I156" s="137">
        <v>158</v>
      </c>
      <c r="J156" s="138" t="s">
        <v>661</v>
      </c>
      <c r="K156" s="139">
        <v>58.5</v>
      </c>
      <c r="L156" s="140">
        <v>0.58793969849246197</v>
      </c>
      <c r="M156" s="135" t="s">
        <v>577</v>
      </c>
      <c r="N156" s="141">
        <v>42898</v>
      </c>
      <c r="O156" s="54"/>
      <c r="P156" s="54"/>
      <c r="Q156" s="202"/>
      <c r="R156" s="54"/>
      <c r="S156" s="37"/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</row>
    <row r="157" spans="1:31" ht="12.75" customHeight="1">
      <c r="A157" s="132">
        <v>82</v>
      </c>
      <c r="B157" s="133">
        <v>42786</v>
      </c>
      <c r="C157" s="133"/>
      <c r="D157" s="134" t="s">
        <v>207</v>
      </c>
      <c r="E157" s="135" t="s">
        <v>574</v>
      </c>
      <c r="F157" s="136">
        <v>140.5</v>
      </c>
      <c r="G157" s="135"/>
      <c r="H157" s="135">
        <v>220</v>
      </c>
      <c r="I157" s="137">
        <v>220</v>
      </c>
      <c r="J157" s="138" t="s">
        <v>661</v>
      </c>
      <c r="K157" s="139">
        <f>H157-F157</f>
        <v>79.5</v>
      </c>
      <c r="L157" s="140">
        <f>K157/F157</f>
        <v>0.5658362989323843</v>
      </c>
      <c r="M157" s="135" t="s">
        <v>577</v>
      </c>
      <c r="N157" s="141">
        <v>42864</v>
      </c>
      <c r="O157" s="54"/>
      <c r="P157" s="54"/>
      <c r="Q157" s="202"/>
      <c r="R157" s="54"/>
      <c r="S157" s="37"/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</row>
    <row r="158" spans="1:31" ht="12.75" customHeight="1">
      <c r="A158" s="132">
        <v>83</v>
      </c>
      <c r="B158" s="133">
        <v>42786</v>
      </c>
      <c r="C158" s="133"/>
      <c r="D158" s="134" t="s">
        <v>716</v>
      </c>
      <c r="E158" s="135" t="s">
        <v>574</v>
      </c>
      <c r="F158" s="136">
        <v>202.5</v>
      </c>
      <c r="G158" s="135"/>
      <c r="H158" s="135">
        <v>234</v>
      </c>
      <c r="I158" s="137">
        <v>234</v>
      </c>
      <c r="J158" s="138" t="s">
        <v>661</v>
      </c>
      <c r="K158" s="139">
        <v>31.5</v>
      </c>
      <c r="L158" s="140">
        <v>0.155555555555556</v>
      </c>
      <c r="M158" s="135" t="s">
        <v>577</v>
      </c>
      <c r="N158" s="141">
        <v>42836</v>
      </c>
      <c r="O158" s="54"/>
      <c r="P158" s="54"/>
      <c r="Q158" s="202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</row>
    <row r="159" spans="1:31" ht="12.75" customHeight="1">
      <c r="A159" s="132">
        <v>84</v>
      </c>
      <c r="B159" s="133">
        <v>42818</v>
      </c>
      <c r="C159" s="133"/>
      <c r="D159" s="134" t="s">
        <v>717</v>
      </c>
      <c r="E159" s="135" t="s">
        <v>574</v>
      </c>
      <c r="F159" s="136">
        <v>300.5</v>
      </c>
      <c r="G159" s="135"/>
      <c r="H159" s="135">
        <v>417.5</v>
      </c>
      <c r="I159" s="137">
        <v>420</v>
      </c>
      <c r="J159" s="138" t="s">
        <v>718</v>
      </c>
      <c r="K159" s="139">
        <f>H159-F159</f>
        <v>117</v>
      </c>
      <c r="L159" s="140">
        <f>K159/F159</f>
        <v>0.38935108153078202</v>
      </c>
      <c r="M159" s="135" t="s">
        <v>577</v>
      </c>
      <c r="N159" s="141">
        <v>43070</v>
      </c>
      <c r="O159" s="54"/>
      <c r="P159" s="54"/>
      <c r="Q159" s="202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</row>
    <row r="160" spans="1:31" ht="12.75" customHeight="1">
      <c r="A160" s="132">
        <v>85</v>
      </c>
      <c r="B160" s="133">
        <v>42818</v>
      </c>
      <c r="C160" s="133"/>
      <c r="D160" s="134" t="s">
        <v>691</v>
      </c>
      <c r="E160" s="135" t="s">
        <v>574</v>
      </c>
      <c r="F160" s="136">
        <v>850</v>
      </c>
      <c r="G160" s="135"/>
      <c r="H160" s="135">
        <v>1042.5</v>
      </c>
      <c r="I160" s="137">
        <v>1023</v>
      </c>
      <c r="J160" s="138" t="s">
        <v>719</v>
      </c>
      <c r="K160" s="139">
        <v>192.5</v>
      </c>
      <c r="L160" s="140">
        <v>0.22647058823529401</v>
      </c>
      <c r="M160" s="135" t="s">
        <v>577</v>
      </c>
      <c r="N160" s="141">
        <v>42830</v>
      </c>
      <c r="O160" s="54"/>
      <c r="P160" s="54"/>
      <c r="Q160" s="202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</row>
    <row r="161" spans="1:31" ht="12.75" customHeight="1">
      <c r="A161" s="132">
        <v>86</v>
      </c>
      <c r="B161" s="133">
        <v>42830</v>
      </c>
      <c r="C161" s="133"/>
      <c r="D161" s="134" t="s">
        <v>484</v>
      </c>
      <c r="E161" s="135" t="s">
        <v>574</v>
      </c>
      <c r="F161" s="136">
        <v>785</v>
      </c>
      <c r="G161" s="135"/>
      <c r="H161" s="135">
        <v>930</v>
      </c>
      <c r="I161" s="137">
        <v>920</v>
      </c>
      <c r="J161" s="138" t="s">
        <v>720</v>
      </c>
      <c r="K161" s="139">
        <f>H161-F161</f>
        <v>145</v>
      </c>
      <c r="L161" s="140">
        <f>K161/F161</f>
        <v>0.18471337579617833</v>
      </c>
      <c r="M161" s="135" t="s">
        <v>577</v>
      </c>
      <c r="N161" s="141">
        <v>42976</v>
      </c>
      <c r="O161" s="54"/>
      <c r="P161" s="54"/>
      <c r="Q161" s="202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</row>
    <row r="162" spans="1:31" ht="12.75" customHeight="1">
      <c r="A162" s="142">
        <v>87</v>
      </c>
      <c r="B162" s="143">
        <v>42831</v>
      </c>
      <c r="C162" s="143"/>
      <c r="D162" s="144" t="s">
        <v>721</v>
      </c>
      <c r="E162" s="145" t="s">
        <v>574</v>
      </c>
      <c r="F162" s="146">
        <v>40</v>
      </c>
      <c r="G162" s="146"/>
      <c r="H162" s="147">
        <v>13.1</v>
      </c>
      <c r="I162" s="147">
        <v>60</v>
      </c>
      <c r="J162" s="148" t="s">
        <v>722</v>
      </c>
      <c r="K162" s="149">
        <v>-26.9</v>
      </c>
      <c r="L162" s="150">
        <v>-0.67249999999999999</v>
      </c>
      <c r="M162" s="146" t="s">
        <v>587</v>
      </c>
      <c r="N162" s="143">
        <v>43138</v>
      </c>
      <c r="O162" s="54"/>
      <c r="P162" s="54"/>
      <c r="Q162" s="202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</row>
    <row r="163" spans="1:31" ht="12.75" customHeight="1">
      <c r="A163" s="132">
        <v>88</v>
      </c>
      <c r="B163" s="133">
        <v>42837</v>
      </c>
      <c r="C163" s="133"/>
      <c r="D163" s="134" t="s">
        <v>100</v>
      </c>
      <c r="E163" s="135" t="s">
        <v>574</v>
      </c>
      <c r="F163" s="136">
        <v>289.5</v>
      </c>
      <c r="G163" s="135"/>
      <c r="H163" s="135">
        <v>354</v>
      </c>
      <c r="I163" s="137">
        <v>360</v>
      </c>
      <c r="J163" s="138" t="s">
        <v>723</v>
      </c>
      <c r="K163" s="139">
        <f t="shared" ref="K163:K171" si="19">H163-F163</f>
        <v>64.5</v>
      </c>
      <c r="L163" s="140">
        <f t="shared" ref="L163:L171" si="20">K163/F163</f>
        <v>0.22279792746113988</v>
      </c>
      <c r="M163" s="135" t="s">
        <v>577</v>
      </c>
      <c r="N163" s="141">
        <v>43040</v>
      </c>
      <c r="O163" s="54"/>
      <c r="P163" s="54"/>
      <c r="Q163" s="202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</row>
    <row r="164" spans="1:31" ht="12.75" customHeight="1">
      <c r="A164" s="132">
        <v>89</v>
      </c>
      <c r="B164" s="133">
        <v>42845</v>
      </c>
      <c r="C164" s="133"/>
      <c r="D164" s="134" t="s">
        <v>425</v>
      </c>
      <c r="E164" s="135" t="s">
        <v>574</v>
      </c>
      <c r="F164" s="136">
        <v>700</v>
      </c>
      <c r="G164" s="135"/>
      <c r="H164" s="135">
        <v>840</v>
      </c>
      <c r="I164" s="137">
        <v>840</v>
      </c>
      <c r="J164" s="138" t="s">
        <v>724</v>
      </c>
      <c r="K164" s="139">
        <f t="shared" si="19"/>
        <v>140</v>
      </c>
      <c r="L164" s="140">
        <f t="shared" si="20"/>
        <v>0.2</v>
      </c>
      <c r="M164" s="135" t="s">
        <v>577</v>
      </c>
      <c r="N164" s="141">
        <v>42893</v>
      </c>
      <c r="O164" s="54"/>
      <c r="P164" s="54"/>
      <c r="Q164" s="202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</row>
    <row r="165" spans="1:31" ht="12.75" customHeight="1">
      <c r="A165" s="132">
        <v>90</v>
      </c>
      <c r="B165" s="133">
        <v>42887</v>
      </c>
      <c r="C165" s="133"/>
      <c r="D165" s="134" t="s">
        <v>725</v>
      </c>
      <c r="E165" s="135" t="s">
        <v>574</v>
      </c>
      <c r="F165" s="136">
        <v>130</v>
      </c>
      <c r="G165" s="135"/>
      <c r="H165" s="135">
        <v>144.25</v>
      </c>
      <c r="I165" s="137">
        <v>170</v>
      </c>
      <c r="J165" s="138" t="s">
        <v>726</v>
      </c>
      <c r="K165" s="139">
        <f t="shared" si="19"/>
        <v>14.25</v>
      </c>
      <c r="L165" s="140">
        <f t="shared" si="20"/>
        <v>0.10961538461538461</v>
      </c>
      <c r="M165" s="135" t="s">
        <v>577</v>
      </c>
      <c r="N165" s="141">
        <v>43675</v>
      </c>
      <c r="O165" s="54"/>
      <c r="P165" s="54"/>
      <c r="Q165" s="202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</row>
    <row r="166" spans="1:31" ht="12.75" customHeight="1">
      <c r="A166" s="132">
        <v>91</v>
      </c>
      <c r="B166" s="133">
        <v>42901</v>
      </c>
      <c r="C166" s="133"/>
      <c r="D166" s="134" t="s">
        <v>727</v>
      </c>
      <c r="E166" s="135" t="s">
        <v>574</v>
      </c>
      <c r="F166" s="136">
        <v>214.5</v>
      </c>
      <c r="G166" s="135"/>
      <c r="H166" s="135">
        <v>262</v>
      </c>
      <c r="I166" s="137">
        <v>262</v>
      </c>
      <c r="J166" s="138" t="s">
        <v>596</v>
      </c>
      <c r="K166" s="139">
        <f t="shared" si="19"/>
        <v>47.5</v>
      </c>
      <c r="L166" s="140">
        <f t="shared" si="20"/>
        <v>0.22144522144522144</v>
      </c>
      <c r="M166" s="135" t="s">
        <v>577</v>
      </c>
      <c r="N166" s="141">
        <v>42977</v>
      </c>
      <c r="O166" s="54"/>
      <c r="P166" s="54"/>
      <c r="Q166" s="202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</row>
    <row r="167" spans="1:31" ht="12.75" customHeight="1">
      <c r="A167" s="163">
        <v>92</v>
      </c>
      <c r="B167" s="164">
        <v>42933</v>
      </c>
      <c r="C167" s="164"/>
      <c r="D167" s="165" t="s">
        <v>728</v>
      </c>
      <c r="E167" s="166" t="s">
        <v>574</v>
      </c>
      <c r="F167" s="167">
        <v>370</v>
      </c>
      <c r="G167" s="166"/>
      <c r="H167" s="166">
        <v>447.5</v>
      </c>
      <c r="I167" s="168">
        <v>450</v>
      </c>
      <c r="J167" s="169" t="s">
        <v>661</v>
      </c>
      <c r="K167" s="139">
        <f t="shared" si="19"/>
        <v>77.5</v>
      </c>
      <c r="L167" s="170">
        <f t="shared" si="20"/>
        <v>0.20945945945945946</v>
      </c>
      <c r="M167" s="166" t="s">
        <v>577</v>
      </c>
      <c r="N167" s="171">
        <v>43035</v>
      </c>
      <c r="O167" s="54"/>
      <c r="P167" s="54"/>
      <c r="Q167" s="202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</row>
    <row r="168" spans="1:31" ht="12.75" customHeight="1">
      <c r="A168" s="163">
        <v>93</v>
      </c>
      <c r="B168" s="164">
        <v>42943</v>
      </c>
      <c r="C168" s="164"/>
      <c r="D168" s="165" t="s">
        <v>205</v>
      </c>
      <c r="E168" s="166" t="s">
        <v>574</v>
      </c>
      <c r="F168" s="167">
        <v>657.5</v>
      </c>
      <c r="G168" s="166"/>
      <c r="H168" s="166">
        <v>825</v>
      </c>
      <c r="I168" s="168">
        <v>820</v>
      </c>
      <c r="J168" s="169" t="s">
        <v>661</v>
      </c>
      <c r="K168" s="139">
        <f t="shared" si="19"/>
        <v>167.5</v>
      </c>
      <c r="L168" s="170">
        <f t="shared" si="20"/>
        <v>0.25475285171102663</v>
      </c>
      <c r="M168" s="166" t="s">
        <v>577</v>
      </c>
      <c r="N168" s="171">
        <v>43090</v>
      </c>
      <c r="O168" s="54"/>
      <c r="P168" s="54"/>
      <c r="Q168" s="202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</row>
    <row r="169" spans="1:31" ht="12.75" customHeight="1">
      <c r="A169" s="132">
        <v>94</v>
      </c>
      <c r="B169" s="133">
        <v>42964</v>
      </c>
      <c r="C169" s="133"/>
      <c r="D169" s="134" t="s">
        <v>379</v>
      </c>
      <c r="E169" s="135" t="s">
        <v>574</v>
      </c>
      <c r="F169" s="136">
        <v>605</v>
      </c>
      <c r="G169" s="135"/>
      <c r="H169" s="135">
        <v>750</v>
      </c>
      <c r="I169" s="137">
        <v>750</v>
      </c>
      <c r="J169" s="138" t="s">
        <v>720</v>
      </c>
      <c r="K169" s="139">
        <f t="shared" si="19"/>
        <v>145</v>
      </c>
      <c r="L169" s="140">
        <f t="shared" si="20"/>
        <v>0.23966942148760331</v>
      </c>
      <c r="M169" s="135" t="s">
        <v>577</v>
      </c>
      <c r="N169" s="141">
        <v>43027</v>
      </c>
      <c r="O169" s="54"/>
      <c r="P169" s="54"/>
      <c r="Q169" s="202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</row>
    <row r="170" spans="1:31" ht="12.75" customHeight="1">
      <c r="A170" s="142">
        <v>95</v>
      </c>
      <c r="B170" s="143">
        <v>42979</v>
      </c>
      <c r="C170" s="143"/>
      <c r="D170" s="151" t="s">
        <v>729</v>
      </c>
      <c r="E170" s="146" t="s">
        <v>574</v>
      </c>
      <c r="F170" s="146">
        <v>255</v>
      </c>
      <c r="G170" s="147"/>
      <c r="H170" s="147">
        <v>217.25</v>
      </c>
      <c r="I170" s="147">
        <v>320</v>
      </c>
      <c r="J170" s="148" t="s">
        <v>730</v>
      </c>
      <c r="K170" s="149">
        <f t="shared" si="19"/>
        <v>-37.75</v>
      </c>
      <c r="L170" s="152">
        <f t="shared" si="20"/>
        <v>-0.14803921568627451</v>
      </c>
      <c r="M170" s="146" t="s">
        <v>587</v>
      </c>
      <c r="N170" s="143">
        <v>43661</v>
      </c>
      <c r="O170" s="54"/>
      <c r="P170" s="54"/>
      <c r="Q170" s="202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</row>
    <row r="171" spans="1:31" ht="12.75" customHeight="1">
      <c r="A171" s="132">
        <v>96</v>
      </c>
      <c r="B171" s="133">
        <v>42997</v>
      </c>
      <c r="C171" s="133"/>
      <c r="D171" s="134" t="s">
        <v>731</v>
      </c>
      <c r="E171" s="135" t="s">
        <v>574</v>
      </c>
      <c r="F171" s="136">
        <v>215</v>
      </c>
      <c r="G171" s="135"/>
      <c r="H171" s="135">
        <v>258</v>
      </c>
      <c r="I171" s="137">
        <v>258</v>
      </c>
      <c r="J171" s="138" t="s">
        <v>661</v>
      </c>
      <c r="K171" s="139">
        <f t="shared" si="19"/>
        <v>43</v>
      </c>
      <c r="L171" s="140">
        <f t="shared" si="20"/>
        <v>0.2</v>
      </c>
      <c r="M171" s="135" t="s">
        <v>577</v>
      </c>
      <c r="N171" s="141">
        <v>43040</v>
      </c>
      <c r="O171" s="54"/>
      <c r="P171" s="54"/>
      <c r="Q171" s="202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</row>
    <row r="172" spans="1:31" ht="12.75" customHeight="1">
      <c r="A172" s="132">
        <v>97</v>
      </c>
      <c r="B172" s="133">
        <v>42997</v>
      </c>
      <c r="C172" s="133"/>
      <c r="D172" s="134" t="s">
        <v>731</v>
      </c>
      <c r="E172" s="135" t="s">
        <v>574</v>
      </c>
      <c r="F172" s="136">
        <v>215</v>
      </c>
      <c r="G172" s="135"/>
      <c r="H172" s="135">
        <v>258</v>
      </c>
      <c r="I172" s="137">
        <v>258</v>
      </c>
      <c r="J172" s="169" t="s">
        <v>661</v>
      </c>
      <c r="K172" s="139">
        <v>43</v>
      </c>
      <c r="L172" s="140">
        <v>0.2</v>
      </c>
      <c r="M172" s="135" t="s">
        <v>577</v>
      </c>
      <c r="N172" s="141">
        <v>43040</v>
      </c>
      <c r="O172" s="54"/>
      <c r="P172" s="54"/>
      <c r="Q172" s="202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</row>
    <row r="173" spans="1:31" ht="12.75" customHeight="1">
      <c r="A173" s="163">
        <v>98</v>
      </c>
      <c r="B173" s="164">
        <v>42998</v>
      </c>
      <c r="C173" s="164"/>
      <c r="D173" s="165" t="s">
        <v>732</v>
      </c>
      <c r="E173" s="166" t="s">
        <v>574</v>
      </c>
      <c r="F173" s="136">
        <v>75</v>
      </c>
      <c r="G173" s="166"/>
      <c r="H173" s="166">
        <v>90</v>
      </c>
      <c r="I173" s="168">
        <v>90</v>
      </c>
      <c r="J173" s="138" t="s">
        <v>733</v>
      </c>
      <c r="K173" s="139">
        <f t="shared" ref="K173:K178" si="21">H173-F173</f>
        <v>15</v>
      </c>
      <c r="L173" s="140">
        <f t="shared" ref="L173:L178" si="22">K173/F173</f>
        <v>0.2</v>
      </c>
      <c r="M173" s="135" t="s">
        <v>577</v>
      </c>
      <c r="N173" s="141">
        <v>43019</v>
      </c>
      <c r="O173" s="54"/>
      <c r="P173" s="54"/>
      <c r="Q173" s="202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</row>
    <row r="174" spans="1:31" ht="12.75" customHeight="1">
      <c r="A174" s="163">
        <v>99</v>
      </c>
      <c r="B174" s="164">
        <v>43011</v>
      </c>
      <c r="C174" s="164"/>
      <c r="D174" s="165" t="s">
        <v>734</v>
      </c>
      <c r="E174" s="166" t="s">
        <v>574</v>
      </c>
      <c r="F174" s="167">
        <v>315</v>
      </c>
      <c r="G174" s="166"/>
      <c r="H174" s="166">
        <v>392</v>
      </c>
      <c r="I174" s="168">
        <v>384</v>
      </c>
      <c r="J174" s="169" t="s">
        <v>735</v>
      </c>
      <c r="K174" s="139">
        <f t="shared" si="21"/>
        <v>77</v>
      </c>
      <c r="L174" s="170">
        <f t="shared" si="22"/>
        <v>0.24444444444444444</v>
      </c>
      <c r="M174" s="166" t="s">
        <v>577</v>
      </c>
      <c r="N174" s="171">
        <v>43017</v>
      </c>
      <c r="O174" s="54"/>
      <c r="P174" s="54"/>
      <c r="Q174" s="202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</row>
    <row r="175" spans="1:31" ht="12.75" customHeight="1">
      <c r="A175" s="163">
        <v>100</v>
      </c>
      <c r="B175" s="164">
        <v>43013</v>
      </c>
      <c r="C175" s="164"/>
      <c r="D175" s="165" t="s">
        <v>457</v>
      </c>
      <c r="E175" s="166" t="s">
        <v>574</v>
      </c>
      <c r="F175" s="167">
        <v>145</v>
      </c>
      <c r="G175" s="166"/>
      <c r="H175" s="166">
        <v>179</v>
      </c>
      <c r="I175" s="168">
        <v>180</v>
      </c>
      <c r="J175" s="169" t="s">
        <v>736</v>
      </c>
      <c r="K175" s="139">
        <f t="shared" si="21"/>
        <v>34</v>
      </c>
      <c r="L175" s="170">
        <f t="shared" si="22"/>
        <v>0.23448275862068965</v>
      </c>
      <c r="M175" s="166" t="s">
        <v>577</v>
      </c>
      <c r="N175" s="171">
        <v>43025</v>
      </c>
      <c r="O175" s="54"/>
      <c r="P175" s="54"/>
      <c r="Q175" s="202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</row>
    <row r="176" spans="1:31" ht="12.75" customHeight="1">
      <c r="A176" s="163">
        <v>101</v>
      </c>
      <c r="B176" s="164">
        <v>43014</v>
      </c>
      <c r="C176" s="164"/>
      <c r="D176" s="165" t="s">
        <v>354</v>
      </c>
      <c r="E176" s="166" t="s">
        <v>574</v>
      </c>
      <c r="F176" s="167">
        <v>256</v>
      </c>
      <c r="G176" s="166"/>
      <c r="H176" s="166">
        <v>323</v>
      </c>
      <c r="I176" s="168">
        <v>320</v>
      </c>
      <c r="J176" s="169" t="s">
        <v>661</v>
      </c>
      <c r="K176" s="139">
        <f t="shared" si="21"/>
        <v>67</v>
      </c>
      <c r="L176" s="170">
        <f t="shared" si="22"/>
        <v>0.26171875</v>
      </c>
      <c r="M176" s="166" t="s">
        <v>577</v>
      </c>
      <c r="N176" s="171">
        <v>43067</v>
      </c>
      <c r="O176" s="54"/>
      <c r="P176" s="54"/>
      <c r="Q176" s="202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</row>
    <row r="177" spans="1:31" ht="12.75" customHeight="1">
      <c r="A177" s="163">
        <v>102</v>
      </c>
      <c r="B177" s="164">
        <v>43017</v>
      </c>
      <c r="C177" s="164"/>
      <c r="D177" s="165" t="s">
        <v>368</v>
      </c>
      <c r="E177" s="166" t="s">
        <v>574</v>
      </c>
      <c r="F177" s="167">
        <v>137.5</v>
      </c>
      <c r="G177" s="166"/>
      <c r="H177" s="166">
        <v>184</v>
      </c>
      <c r="I177" s="168">
        <v>183</v>
      </c>
      <c r="J177" s="169" t="s">
        <v>737</v>
      </c>
      <c r="K177" s="139">
        <f t="shared" si="21"/>
        <v>46.5</v>
      </c>
      <c r="L177" s="170">
        <f t="shared" si="22"/>
        <v>0.33818181818181819</v>
      </c>
      <c r="M177" s="166" t="s">
        <v>577</v>
      </c>
      <c r="N177" s="171">
        <v>43108</v>
      </c>
      <c r="O177" s="54"/>
      <c r="P177" s="54"/>
      <c r="Q177" s="202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</row>
    <row r="178" spans="1:31" ht="12.75" customHeight="1">
      <c r="A178" s="163">
        <v>103</v>
      </c>
      <c r="B178" s="164">
        <v>43018</v>
      </c>
      <c r="C178" s="164"/>
      <c r="D178" s="165" t="s">
        <v>738</v>
      </c>
      <c r="E178" s="166" t="s">
        <v>574</v>
      </c>
      <c r="F178" s="167">
        <v>125.5</v>
      </c>
      <c r="G178" s="166"/>
      <c r="H178" s="166">
        <v>158</v>
      </c>
      <c r="I178" s="168">
        <v>155</v>
      </c>
      <c r="J178" s="169" t="s">
        <v>739</v>
      </c>
      <c r="K178" s="139">
        <f t="shared" si="21"/>
        <v>32.5</v>
      </c>
      <c r="L178" s="170">
        <f t="shared" si="22"/>
        <v>0.25896414342629481</v>
      </c>
      <c r="M178" s="166" t="s">
        <v>577</v>
      </c>
      <c r="N178" s="171">
        <v>43067</v>
      </c>
      <c r="O178" s="54"/>
      <c r="P178" s="54"/>
      <c r="Q178" s="202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</row>
    <row r="179" spans="1:31" ht="12.75" customHeight="1">
      <c r="A179" s="163">
        <v>104</v>
      </c>
      <c r="B179" s="164">
        <v>43018</v>
      </c>
      <c r="C179" s="164"/>
      <c r="D179" s="165" t="s">
        <v>740</v>
      </c>
      <c r="E179" s="166" t="s">
        <v>574</v>
      </c>
      <c r="F179" s="167">
        <v>895</v>
      </c>
      <c r="G179" s="166"/>
      <c r="H179" s="166">
        <v>1122.5</v>
      </c>
      <c r="I179" s="168">
        <v>1078</v>
      </c>
      <c r="J179" s="169" t="s">
        <v>741</v>
      </c>
      <c r="K179" s="139">
        <v>227.5</v>
      </c>
      <c r="L179" s="170">
        <v>0.25418994413407803</v>
      </c>
      <c r="M179" s="166" t="s">
        <v>577</v>
      </c>
      <c r="N179" s="171">
        <v>43117</v>
      </c>
      <c r="O179" s="54"/>
      <c r="P179" s="54"/>
      <c r="Q179" s="202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</row>
    <row r="180" spans="1:31" ht="12.75" customHeight="1">
      <c r="A180" s="163">
        <v>105</v>
      </c>
      <c r="B180" s="164">
        <v>43020</v>
      </c>
      <c r="C180" s="164"/>
      <c r="D180" s="165" t="s">
        <v>363</v>
      </c>
      <c r="E180" s="166" t="s">
        <v>574</v>
      </c>
      <c r="F180" s="167">
        <v>525</v>
      </c>
      <c r="G180" s="166"/>
      <c r="H180" s="166">
        <v>629</v>
      </c>
      <c r="I180" s="168">
        <v>629</v>
      </c>
      <c r="J180" s="169" t="s">
        <v>661</v>
      </c>
      <c r="K180" s="139">
        <v>104</v>
      </c>
      <c r="L180" s="170">
        <v>0.19809523809523799</v>
      </c>
      <c r="M180" s="166" t="s">
        <v>577</v>
      </c>
      <c r="N180" s="171">
        <v>43119</v>
      </c>
      <c r="O180" s="54"/>
      <c r="P180" s="54"/>
      <c r="Q180" s="202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</row>
    <row r="181" spans="1:31" ht="12.75" customHeight="1">
      <c r="A181" s="163">
        <v>106</v>
      </c>
      <c r="B181" s="164">
        <v>43046</v>
      </c>
      <c r="C181" s="164"/>
      <c r="D181" s="165" t="s">
        <v>401</v>
      </c>
      <c r="E181" s="166" t="s">
        <v>574</v>
      </c>
      <c r="F181" s="167">
        <v>740</v>
      </c>
      <c r="G181" s="166"/>
      <c r="H181" s="166">
        <v>892.5</v>
      </c>
      <c r="I181" s="168">
        <v>900</v>
      </c>
      <c r="J181" s="169" t="s">
        <v>742</v>
      </c>
      <c r="K181" s="139">
        <f>H181-F181</f>
        <v>152.5</v>
      </c>
      <c r="L181" s="170">
        <f>K181/F181</f>
        <v>0.20608108108108109</v>
      </c>
      <c r="M181" s="166" t="s">
        <v>577</v>
      </c>
      <c r="N181" s="171">
        <v>43052</v>
      </c>
      <c r="O181" s="54"/>
      <c r="P181" s="54"/>
      <c r="Q181" s="202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</row>
    <row r="182" spans="1:31" ht="12.75" customHeight="1">
      <c r="A182" s="132">
        <v>107</v>
      </c>
      <c r="B182" s="133">
        <v>43073</v>
      </c>
      <c r="C182" s="133"/>
      <c r="D182" s="134" t="s">
        <v>743</v>
      </c>
      <c r="E182" s="135" t="s">
        <v>574</v>
      </c>
      <c r="F182" s="136">
        <v>118.5</v>
      </c>
      <c r="G182" s="135"/>
      <c r="H182" s="135">
        <v>143.5</v>
      </c>
      <c r="I182" s="137">
        <v>145</v>
      </c>
      <c r="J182" s="138" t="s">
        <v>744</v>
      </c>
      <c r="K182" s="139">
        <f>H182-F182</f>
        <v>25</v>
      </c>
      <c r="L182" s="140">
        <f>K182/F182</f>
        <v>0.2109704641350211</v>
      </c>
      <c r="M182" s="135" t="s">
        <v>577</v>
      </c>
      <c r="N182" s="141">
        <v>43097</v>
      </c>
      <c r="O182" s="54"/>
      <c r="P182" s="54"/>
      <c r="Q182" s="202"/>
      <c r="R182" s="54"/>
      <c r="S182" s="37"/>
      <c r="T182" s="54"/>
      <c r="U182" s="37"/>
      <c r="V182" s="54"/>
      <c r="W182" s="37"/>
      <c r="X182" s="54"/>
      <c r="Y182" s="37"/>
      <c r="Z182" s="54"/>
      <c r="AA182" s="37"/>
      <c r="AB182" s="54"/>
      <c r="AC182" s="37"/>
      <c r="AD182" s="54"/>
      <c r="AE182" s="37"/>
    </row>
    <row r="183" spans="1:31" ht="12.75" customHeight="1">
      <c r="A183" s="142">
        <v>108</v>
      </c>
      <c r="B183" s="143">
        <v>43090</v>
      </c>
      <c r="C183" s="143"/>
      <c r="D183" s="144" t="s">
        <v>430</v>
      </c>
      <c r="E183" s="145" t="s">
        <v>574</v>
      </c>
      <c r="F183" s="146">
        <v>715</v>
      </c>
      <c r="G183" s="146"/>
      <c r="H183" s="147">
        <v>500</v>
      </c>
      <c r="I183" s="147">
        <v>872</v>
      </c>
      <c r="J183" s="148" t="s">
        <v>745</v>
      </c>
      <c r="K183" s="149">
        <f>H183-F183</f>
        <v>-215</v>
      </c>
      <c r="L183" s="150">
        <f>K183/F183</f>
        <v>-0.30069930069930068</v>
      </c>
      <c r="M183" s="146" t="s">
        <v>587</v>
      </c>
      <c r="N183" s="143">
        <v>43670</v>
      </c>
      <c r="O183" s="54"/>
      <c r="P183" s="54"/>
      <c r="Q183" s="202"/>
      <c r="R183" s="54"/>
      <c r="S183" s="37"/>
      <c r="T183" s="54"/>
      <c r="U183" s="37"/>
      <c r="V183" s="54"/>
      <c r="W183" s="37"/>
      <c r="X183" s="54"/>
      <c r="Y183" s="37"/>
      <c r="Z183" s="54"/>
      <c r="AA183" s="37"/>
      <c r="AB183" s="54"/>
      <c r="AC183" s="37"/>
      <c r="AD183" s="54"/>
      <c r="AE183" s="37"/>
    </row>
    <row r="184" spans="1:31" ht="12.75" customHeight="1">
      <c r="A184" s="132">
        <v>109</v>
      </c>
      <c r="B184" s="133">
        <v>43098</v>
      </c>
      <c r="C184" s="133"/>
      <c r="D184" s="134" t="s">
        <v>734</v>
      </c>
      <c r="E184" s="135" t="s">
        <v>574</v>
      </c>
      <c r="F184" s="136">
        <v>435</v>
      </c>
      <c r="G184" s="135"/>
      <c r="H184" s="135">
        <v>542.5</v>
      </c>
      <c r="I184" s="137">
        <v>539</v>
      </c>
      <c r="J184" s="138" t="s">
        <v>661</v>
      </c>
      <c r="K184" s="139">
        <v>107.5</v>
      </c>
      <c r="L184" s="140">
        <v>0.247126436781609</v>
      </c>
      <c r="M184" s="135" t="s">
        <v>577</v>
      </c>
      <c r="N184" s="141">
        <v>43206</v>
      </c>
      <c r="O184" s="54"/>
      <c r="P184" s="54"/>
      <c r="Q184" s="202"/>
      <c r="R184" s="54"/>
      <c r="S184" s="37"/>
      <c r="T184" s="54"/>
      <c r="U184" s="37"/>
      <c r="V184" s="54"/>
      <c r="W184" s="37"/>
      <c r="X184" s="54"/>
      <c r="Y184" s="37"/>
      <c r="Z184" s="54"/>
      <c r="AA184" s="37"/>
      <c r="AB184" s="54"/>
      <c r="AC184" s="37"/>
      <c r="AD184" s="54"/>
      <c r="AE184" s="37"/>
    </row>
    <row r="185" spans="1:31" ht="12.75" customHeight="1">
      <c r="A185" s="132">
        <v>110</v>
      </c>
      <c r="B185" s="133">
        <v>43098</v>
      </c>
      <c r="C185" s="133"/>
      <c r="D185" s="134" t="s">
        <v>545</v>
      </c>
      <c r="E185" s="135" t="s">
        <v>574</v>
      </c>
      <c r="F185" s="136">
        <v>885</v>
      </c>
      <c r="G185" s="135"/>
      <c r="H185" s="135">
        <v>1090</v>
      </c>
      <c r="I185" s="137">
        <v>1084</v>
      </c>
      <c r="J185" s="138" t="s">
        <v>661</v>
      </c>
      <c r="K185" s="139">
        <v>205</v>
      </c>
      <c r="L185" s="140">
        <v>0.23163841807909599</v>
      </c>
      <c r="M185" s="135" t="s">
        <v>577</v>
      </c>
      <c r="N185" s="141">
        <v>43213</v>
      </c>
      <c r="O185" s="54"/>
      <c r="P185" s="54"/>
      <c r="Q185" s="202"/>
      <c r="R185" s="54"/>
      <c r="S185" s="37"/>
      <c r="T185" s="54"/>
      <c r="U185" s="37"/>
      <c r="V185" s="54"/>
      <c r="W185" s="37"/>
      <c r="X185" s="54"/>
      <c r="Y185" s="37"/>
      <c r="Z185" s="54"/>
      <c r="AA185" s="37"/>
      <c r="AB185" s="54"/>
      <c r="AC185" s="37"/>
      <c r="AD185" s="54"/>
      <c r="AE185" s="37"/>
    </row>
    <row r="186" spans="1:31" ht="12.75" customHeight="1">
      <c r="A186" s="172">
        <v>111</v>
      </c>
      <c r="B186" s="173">
        <v>43192</v>
      </c>
      <c r="C186" s="173"/>
      <c r="D186" s="151" t="s">
        <v>746</v>
      </c>
      <c r="E186" s="146" t="s">
        <v>574</v>
      </c>
      <c r="F186" s="174">
        <v>478.5</v>
      </c>
      <c r="G186" s="146"/>
      <c r="H186" s="146">
        <v>442</v>
      </c>
      <c r="I186" s="147">
        <v>613</v>
      </c>
      <c r="J186" s="148" t="s">
        <v>747</v>
      </c>
      <c r="K186" s="149">
        <f>H186-F186</f>
        <v>-36.5</v>
      </c>
      <c r="L186" s="150">
        <f>K186/F186</f>
        <v>-7.6280041797283177E-2</v>
      </c>
      <c r="M186" s="146" t="s">
        <v>587</v>
      </c>
      <c r="N186" s="143">
        <v>43762</v>
      </c>
      <c r="O186" s="54"/>
      <c r="P186" s="54"/>
      <c r="Q186" s="202"/>
      <c r="R186" s="54"/>
      <c r="S186" s="37"/>
      <c r="T186" s="54"/>
      <c r="U186" s="37"/>
      <c r="V186" s="54"/>
      <c r="W186" s="37"/>
      <c r="X186" s="54"/>
      <c r="Y186" s="37"/>
      <c r="Z186" s="54"/>
      <c r="AA186" s="37"/>
      <c r="AB186" s="54"/>
      <c r="AC186" s="37"/>
      <c r="AD186" s="54"/>
      <c r="AE186" s="37"/>
    </row>
    <row r="187" spans="1:31" ht="12.75" customHeight="1">
      <c r="A187" s="142">
        <v>112</v>
      </c>
      <c r="B187" s="143">
        <v>43194</v>
      </c>
      <c r="C187" s="143"/>
      <c r="D187" s="144" t="s">
        <v>748</v>
      </c>
      <c r="E187" s="145" t="s">
        <v>574</v>
      </c>
      <c r="F187" s="146">
        <f>141.5-7.3</f>
        <v>134.19999999999999</v>
      </c>
      <c r="G187" s="146"/>
      <c r="H187" s="147">
        <v>77</v>
      </c>
      <c r="I187" s="147">
        <v>180</v>
      </c>
      <c r="J187" s="148" t="s">
        <v>749</v>
      </c>
      <c r="K187" s="149">
        <f>H187-F187</f>
        <v>-57.199999999999989</v>
      </c>
      <c r="L187" s="150">
        <f>K187/F187</f>
        <v>-0.42622950819672129</v>
      </c>
      <c r="M187" s="146" t="s">
        <v>587</v>
      </c>
      <c r="N187" s="143">
        <v>43522</v>
      </c>
      <c r="O187" s="54"/>
      <c r="P187" s="54"/>
      <c r="Q187" s="202"/>
      <c r="R187" s="54"/>
      <c r="S187" s="37"/>
      <c r="T187" s="54"/>
      <c r="U187" s="37"/>
      <c r="V187" s="54"/>
      <c r="W187" s="37"/>
      <c r="X187" s="54"/>
      <c r="Y187" s="37"/>
      <c r="Z187" s="54"/>
      <c r="AA187" s="37"/>
      <c r="AB187" s="54"/>
      <c r="AC187" s="37"/>
      <c r="AD187" s="54"/>
      <c r="AE187" s="37"/>
    </row>
    <row r="188" spans="1:31" ht="12.75" customHeight="1">
      <c r="A188" s="142">
        <v>113</v>
      </c>
      <c r="B188" s="143">
        <v>43209</v>
      </c>
      <c r="C188" s="143"/>
      <c r="D188" s="144" t="s">
        <v>750</v>
      </c>
      <c r="E188" s="145" t="s">
        <v>574</v>
      </c>
      <c r="F188" s="146">
        <v>430</v>
      </c>
      <c r="G188" s="146"/>
      <c r="H188" s="147">
        <v>220</v>
      </c>
      <c r="I188" s="147">
        <v>537</v>
      </c>
      <c r="J188" s="148" t="s">
        <v>751</v>
      </c>
      <c r="K188" s="149">
        <f>H188-F188</f>
        <v>-210</v>
      </c>
      <c r="L188" s="150">
        <f>K188/F188</f>
        <v>-0.48837209302325579</v>
      </c>
      <c r="M188" s="146" t="s">
        <v>587</v>
      </c>
      <c r="N188" s="143">
        <v>43252</v>
      </c>
      <c r="O188" s="54"/>
      <c r="P188" s="54"/>
      <c r="Q188" s="202"/>
      <c r="R188" s="54"/>
      <c r="S188" s="37"/>
      <c r="T188" s="54"/>
      <c r="U188" s="37"/>
      <c r="V188" s="54"/>
      <c r="W188" s="37"/>
      <c r="X188" s="54"/>
      <c r="Y188" s="37"/>
      <c r="Z188" s="54"/>
      <c r="AA188" s="37"/>
      <c r="AB188" s="54"/>
      <c r="AC188" s="37"/>
      <c r="AD188" s="54"/>
      <c r="AE188" s="37"/>
    </row>
    <row r="189" spans="1:31" ht="12.75" customHeight="1">
      <c r="A189" s="163">
        <v>114</v>
      </c>
      <c r="B189" s="164">
        <v>43220</v>
      </c>
      <c r="C189" s="164"/>
      <c r="D189" s="165" t="s">
        <v>752</v>
      </c>
      <c r="E189" s="166" t="s">
        <v>574</v>
      </c>
      <c r="F189" s="166">
        <v>153.5</v>
      </c>
      <c r="G189" s="166"/>
      <c r="H189" s="166">
        <v>196</v>
      </c>
      <c r="I189" s="168">
        <v>196</v>
      </c>
      <c r="J189" s="138" t="s">
        <v>753</v>
      </c>
      <c r="K189" s="139">
        <f>H189-F189</f>
        <v>42.5</v>
      </c>
      <c r="L189" s="140">
        <f>K189/F189</f>
        <v>0.27687296416938112</v>
      </c>
      <c r="M189" s="135" t="s">
        <v>577</v>
      </c>
      <c r="N189" s="141">
        <v>43605</v>
      </c>
      <c r="O189" s="54"/>
      <c r="P189" s="54"/>
      <c r="Q189" s="202"/>
      <c r="R189" s="54"/>
      <c r="S189" s="37"/>
      <c r="T189" s="54"/>
      <c r="U189" s="37"/>
      <c r="V189" s="54"/>
      <c r="W189" s="37"/>
      <c r="X189" s="54"/>
      <c r="Y189" s="37"/>
      <c r="Z189" s="54"/>
      <c r="AA189" s="37"/>
      <c r="AB189" s="54"/>
      <c r="AC189" s="37"/>
      <c r="AD189" s="54"/>
      <c r="AE189" s="37"/>
    </row>
    <row r="190" spans="1:31" ht="12.75" customHeight="1">
      <c r="A190" s="142">
        <v>115</v>
      </c>
      <c r="B190" s="143">
        <v>43306</v>
      </c>
      <c r="C190" s="143"/>
      <c r="D190" s="144" t="s">
        <v>721</v>
      </c>
      <c r="E190" s="145" t="s">
        <v>574</v>
      </c>
      <c r="F190" s="146">
        <v>27.5</v>
      </c>
      <c r="G190" s="146"/>
      <c r="H190" s="147">
        <v>13.1</v>
      </c>
      <c r="I190" s="147">
        <v>60</v>
      </c>
      <c r="J190" s="148" t="s">
        <v>754</v>
      </c>
      <c r="K190" s="149">
        <v>-14.4</v>
      </c>
      <c r="L190" s="150">
        <v>-0.52363636363636401</v>
      </c>
      <c r="M190" s="146" t="s">
        <v>587</v>
      </c>
      <c r="N190" s="143">
        <v>43138</v>
      </c>
      <c r="O190" s="54"/>
      <c r="P190" s="54"/>
      <c r="Q190" s="202"/>
      <c r="R190" s="54"/>
      <c r="S190" s="37"/>
      <c r="T190" s="54"/>
      <c r="U190" s="37"/>
      <c r="V190" s="54"/>
      <c r="W190" s="37"/>
      <c r="X190" s="54"/>
      <c r="Y190" s="37"/>
      <c r="Z190" s="54"/>
      <c r="AA190" s="37"/>
      <c r="AB190" s="54"/>
      <c r="AC190" s="37"/>
      <c r="AD190" s="54"/>
      <c r="AE190" s="37"/>
    </row>
    <row r="191" spans="1:31" ht="12.75" customHeight="1">
      <c r="A191" s="172">
        <v>116</v>
      </c>
      <c r="B191" s="173">
        <v>43318</v>
      </c>
      <c r="C191" s="173"/>
      <c r="D191" s="151" t="s">
        <v>755</v>
      </c>
      <c r="E191" s="146" t="s">
        <v>574</v>
      </c>
      <c r="F191" s="146">
        <v>148.5</v>
      </c>
      <c r="G191" s="146"/>
      <c r="H191" s="146">
        <v>102</v>
      </c>
      <c r="I191" s="147">
        <v>182</v>
      </c>
      <c r="J191" s="148" t="s">
        <v>756</v>
      </c>
      <c r="K191" s="149">
        <f>H191-F191</f>
        <v>-46.5</v>
      </c>
      <c r="L191" s="150">
        <f>K191/F191</f>
        <v>-0.31313131313131315</v>
      </c>
      <c r="M191" s="146" t="s">
        <v>587</v>
      </c>
      <c r="N191" s="143">
        <v>43661</v>
      </c>
      <c r="O191" s="54"/>
      <c r="P191" s="54"/>
      <c r="Q191" s="202"/>
      <c r="R191" s="54"/>
      <c r="S191" s="37"/>
      <c r="T191" s="54"/>
      <c r="U191" s="37"/>
      <c r="V191" s="54"/>
      <c r="W191" s="37"/>
      <c r="X191" s="54"/>
      <c r="Y191" s="37"/>
      <c r="Z191" s="54"/>
      <c r="AA191" s="37"/>
      <c r="AB191" s="54"/>
      <c r="AC191" s="37"/>
      <c r="AD191" s="54"/>
      <c r="AE191" s="37"/>
    </row>
    <row r="192" spans="1:31" ht="12.75" customHeight="1">
      <c r="A192" s="132">
        <v>117</v>
      </c>
      <c r="B192" s="133">
        <v>43335</v>
      </c>
      <c r="C192" s="133"/>
      <c r="D192" s="134" t="s">
        <v>757</v>
      </c>
      <c r="E192" s="135" t="s">
        <v>574</v>
      </c>
      <c r="F192" s="166">
        <v>285</v>
      </c>
      <c r="G192" s="135"/>
      <c r="H192" s="135">
        <v>355</v>
      </c>
      <c r="I192" s="137">
        <v>364</v>
      </c>
      <c r="J192" s="138" t="s">
        <v>758</v>
      </c>
      <c r="K192" s="139">
        <v>70</v>
      </c>
      <c r="L192" s="140">
        <v>0.24561403508771901</v>
      </c>
      <c r="M192" s="135" t="s">
        <v>577</v>
      </c>
      <c r="N192" s="141">
        <v>43455</v>
      </c>
      <c r="O192" s="54"/>
      <c r="P192" s="54"/>
      <c r="Q192" s="202"/>
      <c r="R192" s="54"/>
      <c r="S192" s="37"/>
      <c r="T192" s="54"/>
      <c r="U192" s="37"/>
      <c r="V192" s="54"/>
      <c r="W192" s="37"/>
      <c r="X192" s="54"/>
      <c r="Y192" s="37"/>
      <c r="Z192" s="54"/>
      <c r="AA192" s="37"/>
      <c r="AB192" s="54"/>
      <c r="AC192" s="37"/>
      <c r="AD192" s="54"/>
      <c r="AE192" s="37"/>
    </row>
    <row r="193" spans="1:31" ht="12.75" customHeight="1">
      <c r="A193" s="132">
        <v>118</v>
      </c>
      <c r="B193" s="133">
        <v>43341</v>
      </c>
      <c r="C193" s="133"/>
      <c r="D193" s="134" t="s">
        <v>391</v>
      </c>
      <c r="E193" s="135" t="s">
        <v>574</v>
      </c>
      <c r="F193" s="166">
        <v>525</v>
      </c>
      <c r="G193" s="135"/>
      <c r="H193" s="135">
        <v>585</v>
      </c>
      <c r="I193" s="137">
        <v>635</v>
      </c>
      <c r="J193" s="138" t="s">
        <v>759</v>
      </c>
      <c r="K193" s="139">
        <f t="shared" ref="K193:K224" si="23">H193-F193</f>
        <v>60</v>
      </c>
      <c r="L193" s="140">
        <f t="shared" ref="L193:L224" si="24">K193/F193</f>
        <v>0.11428571428571428</v>
      </c>
      <c r="M193" s="135" t="s">
        <v>577</v>
      </c>
      <c r="N193" s="141">
        <v>43662</v>
      </c>
      <c r="O193" s="54"/>
      <c r="P193" s="54"/>
      <c r="Q193" s="202"/>
      <c r="R193" s="54"/>
      <c r="S193" s="37"/>
      <c r="T193" s="54"/>
      <c r="U193" s="37"/>
      <c r="V193" s="54"/>
      <c r="W193" s="37"/>
      <c r="X193" s="54"/>
      <c r="Y193" s="37"/>
      <c r="Z193" s="54"/>
      <c r="AA193" s="37"/>
      <c r="AB193" s="54"/>
      <c r="AC193" s="37"/>
      <c r="AD193" s="54"/>
      <c r="AE193" s="37"/>
    </row>
    <row r="194" spans="1:31" ht="12.75" customHeight="1">
      <c r="A194" s="132">
        <v>119</v>
      </c>
      <c r="B194" s="133">
        <v>43395</v>
      </c>
      <c r="C194" s="133"/>
      <c r="D194" s="134" t="s">
        <v>379</v>
      </c>
      <c r="E194" s="135" t="s">
        <v>574</v>
      </c>
      <c r="F194" s="166">
        <v>475</v>
      </c>
      <c r="G194" s="135"/>
      <c r="H194" s="135">
        <v>574</v>
      </c>
      <c r="I194" s="137">
        <v>570</v>
      </c>
      <c r="J194" s="138" t="s">
        <v>661</v>
      </c>
      <c r="K194" s="139">
        <f t="shared" si="23"/>
        <v>99</v>
      </c>
      <c r="L194" s="140">
        <f t="shared" si="24"/>
        <v>0.20842105263157895</v>
      </c>
      <c r="M194" s="135" t="s">
        <v>577</v>
      </c>
      <c r="N194" s="141">
        <v>43403</v>
      </c>
      <c r="O194" s="54"/>
      <c r="P194" s="54"/>
      <c r="Q194" s="202"/>
      <c r="R194" s="54"/>
      <c r="S194" s="37"/>
      <c r="T194" s="54"/>
      <c r="U194" s="37"/>
      <c r="V194" s="54"/>
      <c r="W194" s="37"/>
      <c r="X194" s="54"/>
      <c r="Y194" s="37"/>
      <c r="Z194" s="54"/>
      <c r="AA194" s="37"/>
      <c r="AB194" s="54"/>
      <c r="AC194" s="37"/>
      <c r="AD194" s="54"/>
      <c r="AE194" s="37"/>
    </row>
    <row r="195" spans="1:31" ht="12.75" customHeight="1">
      <c r="A195" s="163">
        <v>120</v>
      </c>
      <c r="B195" s="164">
        <v>43397</v>
      </c>
      <c r="C195" s="164"/>
      <c r="D195" s="165" t="s">
        <v>760</v>
      </c>
      <c r="E195" s="166" t="s">
        <v>574</v>
      </c>
      <c r="F195" s="166">
        <v>707.5</v>
      </c>
      <c r="G195" s="166"/>
      <c r="H195" s="166">
        <v>872</v>
      </c>
      <c r="I195" s="168">
        <v>872</v>
      </c>
      <c r="J195" s="169" t="s">
        <v>661</v>
      </c>
      <c r="K195" s="139">
        <f t="shared" si="23"/>
        <v>164.5</v>
      </c>
      <c r="L195" s="170">
        <f t="shared" si="24"/>
        <v>0.23250883392226149</v>
      </c>
      <c r="M195" s="166" t="s">
        <v>577</v>
      </c>
      <c r="N195" s="171">
        <v>43482</v>
      </c>
      <c r="O195" s="54"/>
      <c r="P195" s="54"/>
      <c r="Q195" s="202"/>
      <c r="R195" s="54"/>
      <c r="S195" s="37"/>
      <c r="T195" s="54"/>
      <c r="U195" s="37"/>
      <c r="V195" s="54"/>
      <c r="W195" s="37"/>
      <c r="X195" s="54"/>
      <c r="Y195" s="37"/>
      <c r="Z195" s="54"/>
      <c r="AA195" s="37"/>
      <c r="AB195" s="54"/>
      <c r="AC195" s="37"/>
      <c r="AD195" s="54"/>
      <c r="AE195" s="37"/>
    </row>
    <row r="196" spans="1:31" ht="12.75" customHeight="1">
      <c r="A196" s="163">
        <v>121</v>
      </c>
      <c r="B196" s="164">
        <v>43398</v>
      </c>
      <c r="C196" s="164"/>
      <c r="D196" s="165" t="s">
        <v>761</v>
      </c>
      <c r="E196" s="166" t="s">
        <v>574</v>
      </c>
      <c r="F196" s="166">
        <v>162</v>
      </c>
      <c r="G196" s="166"/>
      <c r="H196" s="166">
        <v>204</v>
      </c>
      <c r="I196" s="168">
        <v>209</v>
      </c>
      <c r="J196" s="169" t="s">
        <v>762</v>
      </c>
      <c r="K196" s="139">
        <f t="shared" si="23"/>
        <v>42</v>
      </c>
      <c r="L196" s="170">
        <f t="shared" si="24"/>
        <v>0.25925925925925924</v>
      </c>
      <c r="M196" s="166" t="s">
        <v>577</v>
      </c>
      <c r="N196" s="171">
        <v>43539</v>
      </c>
      <c r="O196" s="54"/>
      <c r="P196" s="54"/>
      <c r="Q196" s="202"/>
      <c r="R196" s="54"/>
      <c r="S196" s="37"/>
      <c r="T196" s="54"/>
      <c r="U196" s="37"/>
      <c r="V196" s="54"/>
      <c r="W196" s="37"/>
      <c r="X196" s="54"/>
      <c r="Y196" s="37"/>
      <c r="Z196" s="54"/>
      <c r="AA196" s="37"/>
      <c r="AB196" s="54"/>
      <c r="AC196" s="37"/>
      <c r="AD196" s="54"/>
      <c r="AE196" s="37"/>
    </row>
    <row r="197" spans="1:31" ht="12.75" customHeight="1">
      <c r="A197" s="163">
        <v>122</v>
      </c>
      <c r="B197" s="164">
        <v>43399</v>
      </c>
      <c r="C197" s="164"/>
      <c r="D197" s="165" t="s">
        <v>477</v>
      </c>
      <c r="E197" s="166" t="s">
        <v>574</v>
      </c>
      <c r="F197" s="166">
        <v>240</v>
      </c>
      <c r="G197" s="166"/>
      <c r="H197" s="166">
        <v>297</v>
      </c>
      <c r="I197" s="168">
        <v>297</v>
      </c>
      <c r="J197" s="169" t="s">
        <v>661</v>
      </c>
      <c r="K197" s="175">
        <f t="shared" si="23"/>
        <v>57</v>
      </c>
      <c r="L197" s="170">
        <f t="shared" si="24"/>
        <v>0.23749999999999999</v>
      </c>
      <c r="M197" s="166" t="s">
        <v>577</v>
      </c>
      <c r="N197" s="171">
        <v>43417</v>
      </c>
      <c r="O197" s="54"/>
      <c r="P197" s="54"/>
      <c r="Q197" s="202"/>
      <c r="R197" s="54"/>
      <c r="S197" s="37"/>
      <c r="T197" s="54"/>
      <c r="U197" s="37"/>
      <c r="V197" s="54"/>
      <c r="W197" s="37"/>
      <c r="X197" s="54"/>
      <c r="Y197" s="37"/>
      <c r="Z197" s="54"/>
      <c r="AA197" s="37"/>
      <c r="AB197" s="54"/>
      <c r="AC197" s="37"/>
      <c r="AD197" s="54"/>
      <c r="AE197" s="37"/>
    </row>
    <row r="198" spans="1:31" ht="12.75" customHeight="1">
      <c r="A198" s="132">
        <v>123</v>
      </c>
      <c r="B198" s="133">
        <v>43439</v>
      </c>
      <c r="C198" s="133"/>
      <c r="D198" s="134" t="s">
        <v>763</v>
      </c>
      <c r="E198" s="135" t="s">
        <v>574</v>
      </c>
      <c r="F198" s="135">
        <v>202.5</v>
      </c>
      <c r="G198" s="135"/>
      <c r="H198" s="135">
        <v>255</v>
      </c>
      <c r="I198" s="137">
        <v>252</v>
      </c>
      <c r="J198" s="138" t="s">
        <v>661</v>
      </c>
      <c r="K198" s="139">
        <f t="shared" si="23"/>
        <v>52.5</v>
      </c>
      <c r="L198" s="140">
        <f t="shared" si="24"/>
        <v>0.25925925925925924</v>
      </c>
      <c r="M198" s="135" t="s">
        <v>577</v>
      </c>
      <c r="N198" s="141">
        <v>43542</v>
      </c>
      <c r="O198" s="54"/>
      <c r="P198" s="54"/>
      <c r="Q198" s="202"/>
      <c r="R198" s="54"/>
      <c r="S198" s="37" t="s">
        <v>764</v>
      </c>
      <c r="T198" s="54"/>
      <c r="U198" s="37"/>
      <c r="V198" s="54"/>
      <c r="W198" s="37"/>
      <c r="X198" s="54"/>
      <c r="Y198" s="37"/>
      <c r="Z198" s="54"/>
      <c r="AA198" s="37"/>
      <c r="AB198" s="54"/>
      <c r="AC198" s="37"/>
      <c r="AD198" s="54"/>
      <c r="AE198" s="37"/>
    </row>
    <row r="199" spans="1:31" ht="12.75" customHeight="1">
      <c r="A199" s="163">
        <v>124</v>
      </c>
      <c r="B199" s="164">
        <v>43465</v>
      </c>
      <c r="C199" s="133"/>
      <c r="D199" s="165" t="s">
        <v>157</v>
      </c>
      <c r="E199" s="166" t="s">
        <v>574</v>
      </c>
      <c r="F199" s="166">
        <v>710</v>
      </c>
      <c r="G199" s="166"/>
      <c r="H199" s="166">
        <v>866</v>
      </c>
      <c r="I199" s="168">
        <v>866</v>
      </c>
      <c r="J199" s="169" t="s">
        <v>661</v>
      </c>
      <c r="K199" s="139">
        <f t="shared" si="23"/>
        <v>156</v>
      </c>
      <c r="L199" s="140">
        <f t="shared" si="24"/>
        <v>0.21971830985915494</v>
      </c>
      <c r="M199" s="135" t="s">
        <v>577</v>
      </c>
      <c r="N199" s="141">
        <v>43553</v>
      </c>
      <c r="O199" s="54"/>
      <c r="P199" s="54"/>
      <c r="Q199" s="202"/>
      <c r="R199" s="54"/>
      <c r="S199" s="37" t="s">
        <v>764</v>
      </c>
      <c r="T199" s="54"/>
      <c r="U199" s="37"/>
      <c r="V199" s="54"/>
      <c r="W199" s="37"/>
      <c r="X199" s="54"/>
      <c r="Y199" s="37"/>
      <c r="Z199" s="54"/>
      <c r="AA199" s="37"/>
      <c r="AB199" s="54"/>
      <c r="AC199" s="37"/>
      <c r="AD199" s="54"/>
      <c r="AE199" s="37"/>
    </row>
    <row r="200" spans="1:31" ht="12.75" customHeight="1">
      <c r="A200" s="163">
        <v>125</v>
      </c>
      <c r="B200" s="164">
        <v>43522</v>
      </c>
      <c r="C200" s="164"/>
      <c r="D200" s="165" t="s">
        <v>171</v>
      </c>
      <c r="E200" s="166" t="s">
        <v>574</v>
      </c>
      <c r="F200" s="166">
        <v>337.25</v>
      </c>
      <c r="G200" s="166"/>
      <c r="H200" s="166">
        <v>398.5</v>
      </c>
      <c r="I200" s="168">
        <v>411</v>
      </c>
      <c r="J200" s="138" t="s">
        <v>765</v>
      </c>
      <c r="K200" s="139">
        <f t="shared" si="23"/>
        <v>61.25</v>
      </c>
      <c r="L200" s="140">
        <f t="shared" si="24"/>
        <v>0.1816160118606375</v>
      </c>
      <c r="M200" s="135" t="s">
        <v>577</v>
      </c>
      <c r="N200" s="141">
        <v>43760</v>
      </c>
      <c r="O200" s="54"/>
      <c r="P200" s="54"/>
      <c r="Q200" s="202"/>
      <c r="R200" s="54"/>
      <c r="S200" s="37" t="s">
        <v>764</v>
      </c>
      <c r="T200" s="54"/>
      <c r="U200" s="37"/>
      <c r="V200" s="54"/>
      <c r="W200" s="37"/>
      <c r="X200" s="54"/>
      <c r="Y200" s="37"/>
      <c r="Z200" s="54"/>
      <c r="AA200" s="37"/>
      <c r="AB200" s="54"/>
      <c r="AC200" s="37"/>
      <c r="AD200" s="54"/>
      <c r="AE200" s="37"/>
    </row>
    <row r="201" spans="1:31" ht="12.75" customHeight="1">
      <c r="A201" s="176">
        <v>126</v>
      </c>
      <c r="B201" s="177">
        <v>43559</v>
      </c>
      <c r="C201" s="177"/>
      <c r="D201" s="178" t="s">
        <v>766</v>
      </c>
      <c r="E201" s="179" t="s">
        <v>574</v>
      </c>
      <c r="F201" s="179">
        <v>130</v>
      </c>
      <c r="G201" s="179"/>
      <c r="H201" s="179">
        <v>65</v>
      </c>
      <c r="I201" s="180">
        <v>158</v>
      </c>
      <c r="J201" s="148" t="s">
        <v>767</v>
      </c>
      <c r="K201" s="149">
        <f t="shared" si="23"/>
        <v>-65</v>
      </c>
      <c r="L201" s="150">
        <f t="shared" si="24"/>
        <v>-0.5</v>
      </c>
      <c r="M201" s="146" t="s">
        <v>587</v>
      </c>
      <c r="N201" s="143">
        <v>43726</v>
      </c>
      <c r="O201" s="54"/>
      <c r="P201" s="54"/>
      <c r="Q201" s="202"/>
      <c r="R201" s="54"/>
      <c r="S201" s="37" t="s">
        <v>768</v>
      </c>
      <c r="T201" s="54"/>
      <c r="U201" s="37"/>
      <c r="V201" s="54"/>
      <c r="W201" s="37"/>
      <c r="X201" s="54"/>
      <c r="Y201" s="37"/>
      <c r="Z201" s="54"/>
      <c r="AA201" s="37"/>
      <c r="AB201" s="54"/>
      <c r="AC201" s="37"/>
      <c r="AD201" s="54"/>
      <c r="AE201" s="37"/>
    </row>
    <row r="202" spans="1:31" ht="12.75" customHeight="1">
      <c r="A202" s="163">
        <v>127</v>
      </c>
      <c r="B202" s="164">
        <v>43017</v>
      </c>
      <c r="C202" s="164"/>
      <c r="D202" s="165" t="s">
        <v>207</v>
      </c>
      <c r="E202" s="166" t="s">
        <v>574</v>
      </c>
      <c r="F202" s="166">
        <v>141.5</v>
      </c>
      <c r="G202" s="166"/>
      <c r="H202" s="166">
        <v>183.5</v>
      </c>
      <c r="I202" s="168">
        <v>210</v>
      </c>
      <c r="J202" s="138" t="s">
        <v>762</v>
      </c>
      <c r="K202" s="139">
        <f t="shared" si="23"/>
        <v>42</v>
      </c>
      <c r="L202" s="140">
        <f t="shared" si="24"/>
        <v>0.29681978798586572</v>
      </c>
      <c r="M202" s="135" t="s">
        <v>577</v>
      </c>
      <c r="N202" s="141">
        <v>43042</v>
      </c>
      <c r="O202" s="54"/>
      <c r="P202" s="54"/>
      <c r="Q202" s="202"/>
      <c r="R202" s="54"/>
      <c r="S202" s="37" t="s">
        <v>768</v>
      </c>
      <c r="T202" s="54"/>
      <c r="U202" s="37"/>
      <c r="V202" s="54"/>
      <c r="W202" s="37"/>
      <c r="X202" s="54"/>
      <c r="Y202" s="37"/>
      <c r="Z202" s="54"/>
      <c r="AA202" s="37"/>
      <c r="AB202" s="54"/>
      <c r="AC202" s="37"/>
      <c r="AD202" s="54"/>
      <c r="AE202" s="37"/>
    </row>
    <row r="203" spans="1:31" ht="12.75" customHeight="1">
      <c r="A203" s="176">
        <v>128</v>
      </c>
      <c r="B203" s="177">
        <v>43074</v>
      </c>
      <c r="C203" s="177"/>
      <c r="D203" s="178" t="s">
        <v>769</v>
      </c>
      <c r="E203" s="179" t="s">
        <v>574</v>
      </c>
      <c r="F203" s="174">
        <v>172</v>
      </c>
      <c r="G203" s="179"/>
      <c r="H203" s="179">
        <v>155.25</v>
      </c>
      <c r="I203" s="180">
        <v>230</v>
      </c>
      <c r="J203" s="148" t="s">
        <v>770</v>
      </c>
      <c r="K203" s="149">
        <f t="shared" si="23"/>
        <v>-16.75</v>
      </c>
      <c r="L203" s="150">
        <f t="shared" si="24"/>
        <v>-9.7383720930232565E-2</v>
      </c>
      <c r="M203" s="146" t="s">
        <v>587</v>
      </c>
      <c r="N203" s="143">
        <v>43787</v>
      </c>
      <c r="O203" s="54"/>
      <c r="P203" s="54"/>
      <c r="Q203" s="202"/>
      <c r="R203" s="54"/>
      <c r="S203" s="37" t="s">
        <v>768</v>
      </c>
      <c r="T203" s="54"/>
      <c r="U203" s="37"/>
      <c r="V203" s="54"/>
      <c r="W203" s="37"/>
      <c r="X203" s="54"/>
      <c r="Y203" s="37"/>
      <c r="Z203" s="54"/>
      <c r="AA203" s="37"/>
      <c r="AB203" s="54"/>
      <c r="AC203" s="37"/>
      <c r="AD203" s="54"/>
      <c r="AE203" s="37"/>
    </row>
    <row r="204" spans="1:31" ht="12.75" customHeight="1">
      <c r="A204" s="163">
        <v>129</v>
      </c>
      <c r="B204" s="164">
        <v>43398</v>
      </c>
      <c r="C204" s="164"/>
      <c r="D204" s="165" t="s">
        <v>118</v>
      </c>
      <c r="E204" s="166" t="s">
        <v>574</v>
      </c>
      <c r="F204" s="166">
        <v>698.5</v>
      </c>
      <c r="G204" s="166"/>
      <c r="H204" s="166">
        <v>890</v>
      </c>
      <c r="I204" s="168">
        <v>890</v>
      </c>
      <c r="J204" s="138" t="s">
        <v>771</v>
      </c>
      <c r="K204" s="139">
        <f t="shared" si="23"/>
        <v>191.5</v>
      </c>
      <c r="L204" s="140">
        <f t="shared" si="24"/>
        <v>0.27415891195418757</v>
      </c>
      <c r="M204" s="135" t="s">
        <v>577</v>
      </c>
      <c r="N204" s="141">
        <v>44328</v>
      </c>
      <c r="O204" s="54"/>
      <c r="P204" s="54"/>
      <c r="Q204" s="202"/>
      <c r="R204" s="54"/>
      <c r="S204" s="37" t="s">
        <v>764</v>
      </c>
      <c r="T204" s="54"/>
      <c r="U204" s="37"/>
      <c r="V204" s="54"/>
      <c r="W204" s="37"/>
      <c r="X204" s="54"/>
      <c r="Y204" s="37"/>
      <c r="Z204" s="54"/>
      <c r="AA204" s="37"/>
      <c r="AB204" s="54"/>
      <c r="AC204" s="37"/>
      <c r="AD204" s="54"/>
      <c r="AE204" s="37"/>
    </row>
    <row r="205" spans="1:31" ht="12.75" customHeight="1">
      <c r="A205" s="163">
        <v>130</v>
      </c>
      <c r="B205" s="164">
        <v>42877</v>
      </c>
      <c r="C205" s="164"/>
      <c r="D205" s="165" t="s">
        <v>772</v>
      </c>
      <c r="E205" s="166" t="s">
        <v>574</v>
      </c>
      <c r="F205" s="166">
        <v>127.6</v>
      </c>
      <c r="G205" s="166"/>
      <c r="H205" s="166">
        <v>138</v>
      </c>
      <c r="I205" s="168">
        <v>190</v>
      </c>
      <c r="J205" s="138" t="s">
        <v>773</v>
      </c>
      <c r="K205" s="139">
        <f t="shared" si="23"/>
        <v>10.400000000000006</v>
      </c>
      <c r="L205" s="140">
        <f t="shared" si="24"/>
        <v>8.1504702194357417E-2</v>
      </c>
      <c r="M205" s="135" t="s">
        <v>577</v>
      </c>
      <c r="N205" s="141">
        <v>43774</v>
      </c>
      <c r="O205" s="54"/>
      <c r="P205" s="54"/>
      <c r="Q205" s="202"/>
      <c r="R205" s="54"/>
      <c r="S205" s="37" t="s">
        <v>768</v>
      </c>
      <c r="T205" s="54"/>
      <c r="U205" s="37"/>
      <c r="V205" s="54"/>
      <c r="W205" s="37"/>
      <c r="X205" s="54"/>
      <c r="Y205" s="37"/>
      <c r="Z205" s="54"/>
      <c r="AA205" s="37"/>
      <c r="AB205" s="54"/>
      <c r="AC205" s="37"/>
      <c r="AD205" s="54"/>
      <c r="AE205" s="37"/>
    </row>
    <row r="206" spans="1:31" ht="12.75" customHeight="1">
      <c r="A206" s="163">
        <v>131</v>
      </c>
      <c r="B206" s="164">
        <v>43158</v>
      </c>
      <c r="C206" s="164"/>
      <c r="D206" s="165" t="s">
        <v>774</v>
      </c>
      <c r="E206" s="166" t="s">
        <v>574</v>
      </c>
      <c r="F206" s="166">
        <v>317</v>
      </c>
      <c r="G206" s="166"/>
      <c r="H206" s="166">
        <v>382.5</v>
      </c>
      <c r="I206" s="168">
        <v>398</v>
      </c>
      <c r="J206" s="138" t="s">
        <v>775</v>
      </c>
      <c r="K206" s="139">
        <f t="shared" si="23"/>
        <v>65.5</v>
      </c>
      <c r="L206" s="140">
        <f t="shared" si="24"/>
        <v>0.20662460567823343</v>
      </c>
      <c r="M206" s="135" t="s">
        <v>577</v>
      </c>
      <c r="N206" s="141">
        <v>44238</v>
      </c>
      <c r="O206" s="54"/>
      <c r="P206" s="54"/>
      <c r="Q206" s="202"/>
      <c r="R206" s="54"/>
      <c r="S206" s="37" t="s">
        <v>768</v>
      </c>
      <c r="T206" s="54"/>
      <c r="U206" s="37"/>
      <c r="V206" s="54"/>
      <c r="W206" s="37"/>
      <c r="X206" s="54"/>
      <c r="Y206" s="37"/>
      <c r="Z206" s="54"/>
      <c r="AA206" s="37"/>
      <c r="AB206" s="54"/>
      <c r="AC206" s="37"/>
      <c r="AD206" s="54"/>
      <c r="AE206" s="37"/>
    </row>
    <row r="207" spans="1:31" ht="12.75" customHeight="1">
      <c r="A207" s="176">
        <v>132</v>
      </c>
      <c r="B207" s="177">
        <v>43164</v>
      </c>
      <c r="C207" s="177"/>
      <c r="D207" s="178" t="s">
        <v>163</v>
      </c>
      <c r="E207" s="179" t="s">
        <v>574</v>
      </c>
      <c r="F207" s="174">
        <f>510-14.4</f>
        <v>495.6</v>
      </c>
      <c r="G207" s="179"/>
      <c r="H207" s="179">
        <v>350</v>
      </c>
      <c r="I207" s="180">
        <v>672</v>
      </c>
      <c r="J207" s="148" t="s">
        <v>776</v>
      </c>
      <c r="K207" s="149">
        <f t="shared" si="23"/>
        <v>-145.60000000000002</v>
      </c>
      <c r="L207" s="150">
        <f t="shared" si="24"/>
        <v>-0.29378531073446329</v>
      </c>
      <c r="M207" s="146" t="s">
        <v>587</v>
      </c>
      <c r="N207" s="143">
        <v>43887</v>
      </c>
      <c r="O207" s="54"/>
      <c r="P207" s="54"/>
      <c r="Q207" s="202"/>
      <c r="R207" s="54"/>
      <c r="S207" s="37" t="s">
        <v>764</v>
      </c>
      <c r="T207" s="54"/>
      <c r="U207" s="37"/>
      <c r="V207" s="54"/>
      <c r="W207" s="37"/>
      <c r="X207" s="54"/>
      <c r="Y207" s="37"/>
      <c r="Z207" s="54"/>
      <c r="AA207" s="37"/>
      <c r="AB207" s="54"/>
      <c r="AC207" s="37"/>
      <c r="AD207" s="54"/>
      <c r="AE207" s="37"/>
    </row>
    <row r="208" spans="1:31" ht="12.75" customHeight="1">
      <c r="A208" s="176">
        <v>133</v>
      </c>
      <c r="B208" s="177">
        <v>43237</v>
      </c>
      <c r="C208" s="177"/>
      <c r="D208" s="178" t="s">
        <v>777</v>
      </c>
      <c r="E208" s="179" t="s">
        <v>574</v>
      </c>
      <c r="F208" s="174">
        <v>230.3</v>
      </c>
      <c r="G208" s="179"/>
      <c r="H208" s="179">
        <v>102.5</v>
      </c>
      <c r="I208" s="180">
        <v>348</v>
      </c>
      <c r="J208" s="148" t="s">
        <v>778</v>
      </c>
      <c r="K208" s="149">
        <f t="shared" si="23"/>
        <v>-127.80000000000001</v>
      </c>
      <c r="L208" s="150">
        <f t="shared" si="24"/>
        <v>-0.55492835432045162</v>
      </c>
      <c r="M208" s="146" t="s">
        <v>587</v>
      </c>
      <c r="N208" s="143">
        <v>43896</v>
      </c>
      <c r="O208" s="54"/>
      <c r="P208" s="54"/>
      <c r="Q208" s="202"/>
      <c r="R208" s="54"/>
      <c r="S208" s="37" t="s">
        <v>764</v>
      </c>
      <c r="T208" s="54"/>
      <c r="U208" s="37"/>
      <c r="V208" s="54"/>
      <c r="W208" s="37"/>
      <c r="X208" s="54"/>
      <c r="Y208" s="37"/>
      <c r="Z208" s="54"/>
      <c r="AA208" s="37"/>
      <c r="AB208" s="54"/>
      <c r="AC208" s="37"/>
      <c r="AD208" s="54"/>
      <c r="AE208" s="37"/>
    </row>
    <row r="209" spans="1:31" ht="12.75" customHeight="1">
      <c r="A209" s="163">
        <v>134</v>
      </c>
      <c r="B209" s="164">
        <v>43258</v>
      </c>
      <c r="C209" s="164"/>
      <c r="D209" s="165" t="s">
        <v>434</v>
      </c>
      <c r="E209" s="166" t="s">
        <v>574</v>
      </c>
      <c r="F209" s="166">
        <f>342.5-5.1</f>
        <v>337.4</v>
      </c>
      <c r="G209" s="166"/>
      <c r="H209" s="166">
        <v>412.5</v>
      </c>
      <c r="I209" s="168">
        <v>439</v>
      </c>
      <c r="J209" s="138" t="s">
        <v>779</v>
      </c>
      <c r="K209" s="139">
        <f t="shared" si="23"/>
        <v>75.100000000000023</v>
      </c>
      <c r="L209" s="140">
        <f t="shared" si="24"/>
        <v>0.22258446947243635</v>
      </c>
      <c r="M209" s="135" t="s">
        <v>577</v>
      </c>
      <c r="N209" s="141">
        <v>44230</v>
      </c>
      <c r="O209" s="54"/>
      <c r="P209" s="54"/>
      <c r="Q209" s="202"/>
      <c r="R209" s="54"/>
      <c r="S209" s="37" t="s">
        <v>768</v>
      </c>
      <c r="T209" s="54"/>
      <c r="U209" s="37"/>
      <c r="V209" s="54"/>
      <c r="W209" s="37"/>
      <c r="X209" s="54"/>
      <c r="Y209" s="37"/>
      <c r="Z209" s="54"/>
      <c r="AA209" s="37"/>
      <c r="AB209" s="54"/>
      <c r="AC209" s="37"/>
      <c r="AD209" s="54"/>
      <c r="AE209" s="37"/>
    </row>
    <row r="210" spans="1:31" ht="12.75" customHeight="1">
      <c r="A210" s="157">
        <v>135</v>
      </c>
      <c r="B210" s="156">
        <v>43285</v>
      </c>
      <c r="C210" s="156"/>
      <c r="D210" s="157" t="s">
        <v>56</v>
      </c>
      <c r="E210" s="158" t="s">
        <v>574</v>
      </c>
      <c r="F210" s="158">
        <f>127.5-5.53</f>
        <v>121.97</v>
      </c>
      <c r="G210" s="159"/>
      <c r="H210" s="159">
        <v>122.5</v>
      </c>
      <c r="I210" s="159">
        <v>170</v>
      </c>
      <c r="J210" s="160" t="s">
        <v>780</v>
      </c>
      <c r="K210" s="161">
        <f t="shared" si="23"/>
        <v>0.53000000000000114</v>
      </c>
      <c r="L210" s="162">
        <f t="shared" si="24"/>
        <v>4.3453308190538747E-3</v>
      </c>
      <c r="M210" s="158" t="s">
        <v>594</v>
      </c>
      <c r="N210" s="156">
        <v>44431</v>
      </c>
      <c r="O210" s="54"/>
      <c r="P210" s="54"/>
      <c r="Q210" s="202"/>
      <c r="R210" s="54"/>
      <c r="S210" s="37" t="s">
        <v>764</v>
      </c>
      <c r="T210" s="54"/>
      <c r="U210" s="37"/>
      <c r="V210" s="54"/>
      <c r="W210" s="37"/>
      <c r="X210" s="54"/>
      <c r="Y210" s="37"/>
      <c r="Z210" s="54"/>
      <c r="AA210" s="37"/>
      <c r="AB210" s="54"/>
      <c r="AC210" s="37"/>
      <c r="AD210" s="54"/>
      <c r="AE210" s="37"/>
    </row>
    <row r="211" spans="1:31" ht="12.75" customHeight="1">
      <c r="A211" s="176">
        <v>136</v>
      </c>
      <c r="B211" s="177">
        <v>43294</v>
      </c>
      <c r="C211" s="177"/>
      <c r="D211" s="178" t="s">
        <v>781</v>
      </c>
      <c r="E211" s="179" t="s">
        <v>574</v>
      </c>
      <c r="F211" s="174">
        <v>46.5</v>
      </c>
      <c r="G211" s="179"/>
      <c r="H211" s="179">
        <v>17</v>
      </c>
      <c r="I211" s="180">
        <v>59</v>
      </c>
      <c r="J211" s="148" t="s">
        <v>782</v>
      </c>
      <c r="K211" s="149">
        <f t="shared" si="23"/>
        <v>-29.5</v>
      </c>
      <c r="L211" s="150">
        <f t="shared" si="24"/>
        <v>-0.63440860215053763</v>
      </c>
      <c r="M211" s="146" t="s">
        <v>587</v>
      </c>
      <c r="N211" s="143">
        <v>43887</v>
      </c>
      <c r="O211" s="54"/>
      <c r="P211" s="54"/>
      <c r="Q211" s="202"/>
      <c r="R211" s="54"/>
      <c r="S211" s="37" t="s">
        <v>764</v>
      </c>
      <c r="T211" s="54"/>
      <c r="U211" s="37"/>
      <c r="V211" s="54"/>
      <c r="W211" s="37"/>
      <c r="X211" s="54"/>
      <c r="Y211" s="37"/>
      <c r="Z211" s="54"/>
      <c r="AA211" s="37"/>
      <c r="AB211" s="54"/>
      <c r="AC211" s="37"/>
      <c r="AD211" s="54"/>
      <c r="AE211" s="37"/>
    </row>
    <row r="212" spans="1:31" ht="12.75" customHeight="1">
      <c r="A212" s="163">
        <v>137</v>
      </c>
      <c r="B212" s="164">
        <v>43396</v>
      </c>
      <c r="C212" s="164"/>
      <c r="D212" s="165" t="s">
        <v>417</v>
      </c>
      <c r="E212" s="166" t="s">
        <v>574</v>
      </c>
      <c r="F212" s="166">
        <v>156.5</v>
      </c>
      <c r="G212" s="166"/>
      <c r="H212" s="166">
        <v>207.5</v>
      </c>
      <c r="I212" s="168">
        <v>191</v>
      </c>
      <c r="J212" s="138" t="s">
        <v>661</v>
      </c>
      <c r="K212" s="139">
        <f t="shared" si="23"/>
        <v>51</v>
      </c>
      <c r="L212" s="140">
        <f t="shared" si="24"/>
        <v>0.32587859424920129</v>
      </c>
      <c r="M212" s="135" t="s">
        <v>577</v>
      </c>
      <c r="N212" s="141">
        <v>44369</v>
      </c>
      <c r="O212" s="54"/>
      <c r="P212" s="54"/>
      <c r="Q212" s="202"/>
      <c r="R212" s="54"/>
      <c r="S212" s="37" t="s">
        <v>764</v>
      </c>
      <c r="T212" s="54"/>
      <c r="U212" s="37"/>
      <c r="V212" s="54"/>
      <c r="W212" s="37"/>
      <c r="X212" s="54"/>
      <c r="Y212" s="37"/>
      <c r="Z212" s="54"/>
      <c r="AA212" s="37"/>
      <c r="AB212" s="54"/>
      <c r="AC212" s="37"/>
      <c r="AD212" s="54"/>
      <c r="AE212" s="37"/>
    </row>
    <row r="213" spans="1:31" ht="12.75" customHeight="1">
      <c r="A213" s="163">
        <v>138</v>
      </c>
      <c r="B213" s="164">
        <v>43439</v>
      </c>
      <c r="C213" s="164"/>
      <c r="D213" s="165" t="s">
        <v>342</v>
      </c>
      <c r="E213" s="166" t="s">
        <v>574</v>
      </c>
      <c r="F213" s="166">
        <v>259.5</v>
      </c>
      <c r="G213" s="166"/>
      <c r="H213" s="166">
        <v>320</v>
      </c>
      <c r="I213" s="168">
        <v>320</v>
      </c>
      <c r="J213" s="138" t="s">
        <v>661</v>
      </c>
      <c r="K213" s="139">
        <f t="shared" si="23"/>
        <v>60.5</v>
      </c>
      <c r="L213" s="140">
        <f t="shared" si="24"/>
        <v>0.23314065510597304</v>
      </c>
      <c r="M213" s="135" t="s">
        <v>577</v>
      </c>
      <c r="N213" s="141">
        <v>44323</v>
      </c>
      <c r="O213" s="54"/>
      <c r="P213" s="54"/>
      <c r="Q213" s="202"/>
      <c r="R213" s="54"/>
      <c r="S213" s="37" t="s">
        <v>764</v>
      </c>
      <c r="T213" s="54"/>
      <c r="U213" s="37"/>
      <c r="V213" s="54"/>
      <c r="W213" s="37"/>
      <c r="X213" s="54"/>
      <c r="Y213" s="37"/>
      <c r="Z213" s="54"/>
      <c r="AA213" s="37"/>
      <c r="AB213" s="54"/>
      <c r="AC213" s="37"/>
      <c r="AD213" s="54"/>
      <c r="AE213" s="37"/>
    </row>
    <row r="214" spans="1:31" ht="12.75" customHeight="1">
      <c r="A214" s="176">
        <v>139</v>
      </c>
      <c r="B214" s="177">
        <v>43439</v>
      </c>
      <c r="C214" s="177"/>
      <c r="D214" s="178" t="s">
        <v>783</v>
      </c>
      <c r="E214" s="179" t="s">
        <v>574</v>
      </c>
      <c r="F214" s="179">
        <v>715</v>
      </c>
      <c r="G214" s="179"/>
      <c r="H214" s="179">
        <v>445</v>
      </c>
      <c r="I214" s="180">
        <v>840</v>
      </c>
      <c r="J214" s="148" t="s">
        <v>784</v>
      </c>
      <c r="K214" s="149">
        <f t="shared" si="23"/>
        <v>-270</v>
      </c>
      <c r="L214" s="150">
        <f t="shared" si="24"/>
        <v>-0.3776223776223776</v>
      </c>
      <c r="M214" s="146" t="s">
        <v>587</v>
      </c>
      <c r="N214" s="143">
        <v>43800</v>
      </c>
      <c r="O214" s="54"/>
      <c r="P214" s="54"/>
      <c r="Q214" s="202"/>
      <c r="R214" s="54"/>
      <c r="S214" s="37" t="s">
        <v>764</v>
      </c>
      <c r="T214" s="54"/>
      <c r="U214" s="37"/>
      <c r="V214" s="54"/>
      <c r="W214" s="37"/>
      <c r="X214" s="54"/>
      <c r="Y214" s="37"/>
      <c r="Z214" s="54"/>
      <c r="AA214" s="37"/>
      <c r="AB214" s="54"/>
      <c r="AC214" s="37"/>
      <c r="AD214" s="54"/>
      <c r="AE214" s="37"/>
    </row>
    <row r="215" spans="1:31" ht="12.75" customHeight="1">
      <c r="A215" s="163">
        <v>140</v>
      </c>
      <c r="B215" s="164">
        <v>43469</v>
      </c>
      <c r="C215" s="164"/>
      <c r="D215" s="165" t="s">
        <v>177</v>
      </c>
      <c r="E215" s="166" t="s">
        <v>574</v>
      </c>
      <c r="F215" s="166">
        <v>875</v>
      </c>
      <c r="G215" s="166"/>
      <c r="H215" s="166">
        <v>1165</v>
      </c>
      <c r="I215" s="168">
        <v>1185</v>
      </c>
      <c r="J215" s="138" t="s">
        <v>785</v>
      </c>
      <c r="K215" s="139">
        <f t="shared" si="23"/>
        <v>290</v>
      </c>
      <c r="L215" s="140">
        <f t="shared" si="24"/>
        <v>0.33142857142857141</v>
      </c>
      <c r="M215" s="135" t="s">
        <v>577</v>
      </c>
      <c r="N215" s="141">
        <v>43847</v>
      </c>
      <c r="O215" s="54"/>
      <c r="P215" s="54"/>
      <c r="Q215" s="202"/>
      <c r="R215" s="54"/>
      <c r="S215" s="37" t="s">
        <v>764</v>
      </c>
      <c r="T215" s="54"/>
      <c r="U215" s="37"/>
      <c r="V215" s="54"/>
      <c r="W215" s="37"/>
      <c r="X215" s="54"/>
      <c r="Y215" s="37"/>
      <c r="Z215" s="54"/>
      <c r="AA215" s="37"/>
      <c r="AB215" s="54"/>
      <c r="AC215" s="37"/>
      <c r="AD215" s="54"/>
      <c r="AE215" s="37"/>
    </row>
    <row r="216" spans="1:31" ht="12.75" customHeight="1">
      <c r="A216" s="163">
        <v>141</v>
      </c>
      <c r="B216" s="164">
        <v>43559</v>
      </c>
      <c r="C216" s="164"/>
      <c r="D216" s="165" t="s">
        <v>360</v>
      </c>
      <c r="E216" s="166" t="s">
        <v>574</v>
      </c>
      <c r="F216" s="166">
        <f>387-14.63</f>
        <v>372.37</v>
      </c>
      <c r="G216" s="166"/>
      <c r="H216" s="166">
        <v>490</v>
      </c>
      <c r="I216" s="168">
        <v>490</v>
      </c>
      <c r="J216" s="138" t="s">
        <v>661</v>
      </c>
      <c r="K216" s="139">
        <f t="shared" si="23"/>
        <v>117.63</v>
      </c>
      <c r="L216" s="140">
        <f t="shared" si="24"/>
        <v>0.31589548030185027</v>
      </c>
      <c r="M216" s="135" t="s">
        <v>577</v>
      </c>
      <c r="N216" s="141">
        <v>43850</v>
      </c>
      <c r="O216" s="54"/>
      <c r="P216" s="54"/>
      <c r="Q216" s="202"/>
      <c r="R216" s="54"/>
      <c r="S216" s="37" t="s">
        <v>764</v>
      </c>
      <c r="T216" s="54"/>
      <c r="U216" s="37"/>
      <c r="V216" s="54"/>
      <c r="W216" s="37"/>
      <c r="X216" s="54"/>
      <c r="Y216" s="37"/>
      <c r="Z216" s="54"/>
      <c r="AA216" s="37"/>
      <c r="AB216" s="54"/>
      <c r="AC216" s="37"/>
      <c r="AD216" s="54"/>
      <c r="AE216" s="37"/>
    </row>
    <row r="217" spans="1:31" ht="12.75" customHeight="1">
      <c r="A217" s="176">
        <v>142</v>
      </c>
      <c r="B217" s="177">
        <v>43578</v>
      </c>
      <c r="C217" s="177"/>
      <c r="D217" s="178" t="s">
        <v>786</v>
      </c>
      <c r="E217" s="179" t="s">
        <v>586</v>
      </c>
      <c r="F217" s="179">
        <v>220</v>
      </c>
      <c r="G217" s="179"/>
      <c r="H217" s="179">
        <v>127.5</v>
      </c>
      <c r="I217" s="180">
        <v>284</v>
      </c>
      <c r="J217" s="148" t="s">
        <v>787</v>
      </c>
      <c r="K217" s="149">
        <f t="shared" si="23"/>
        <v>-92.5</v>
      </c>
      <c r="L217" s="150">
        <f t="shared" si="24"/>
        <v>-0.42045454545454547</v>
      </c>
      <c r="M217" s="146" t="s">
        <v>587</v>
      </c>
      <c r="N217" s="143">
        <v>43896</v>
      </c>
      <c r="O217" s="54"/>
      <c r="P217" s="54"/>
      <c r="Q217" s="202"/>
      <c r="R217" s="54"/>
      <c r="S217" s="37" t="s">
        <v>764</v>
      </c>
      <c r="T217" s="54"/>
      <c r="U217" s="37"/>
      <c r="V217" s="54"/>
      <c r="W217" s="37"/>
      <c r="X217" s="54"/>
      <c r="Y217" s="37"/>
      <c r="Z217" s="54"/>
      <c r="AA217" s="37"/>
      <c r="AB217" s="54"/>
      <c r="AC217" s="37"/>
      <c r="AD217" s="54"/>
      <c r="AE217" s="37"/>
    </row>
    <row r="218" spans="1:31" ht="12.75" customHeight="1">
      <c r="A218" s="163">
        <v>143</v>
      </c>
      <c r="B218" s="164">
        <v>43622</v>
      </c>
      <c r="C218" s="164"/>
      <c r="D218" s="165" t="s">
        <v>478</v>
      </c>
      <c r="E218" s="166" t="s">
        <v>586</v>
      </c>
      <c r="F218" s="166">
        <v>332.8</v>
      </c>
      <c r="G218" s="166"/>
      <c r="H218" s="166">
        <v>405</v>
      </c>
      <c r="I218" s="168">
        <v>419</v>
      </c>
      <c r="J218" s="138" t="s">
        <v>788</v>
      </c>
      <c r="K218" s="139">
        <f t="shared" si="23"/>
        <v>72.199999999999989</v>
      </c>
      <c r="L218" s="140">
        <f t="shared" si="24"/>
        <v>0.21694711538461534</v>
      </c>
      <c r="M218" s="135" t="s">
        <v>577</v>
      </c>
      <c r="N218" s="141">
        <v>43860</v>
      </c>
      <c r="O218" s="54"/>
      <c r="P218" s="54"/>
      <c r="Q218" s="202"/>
      <c r="R218" s="54"/>
      <c r="S218" s="37" t="s">
        <v>768</v>
      </c>
      <c r="T218" s="54"/>
      <c r="U218" s="37"/>
      <c r="V218" s="54"/>
      <c r="W218" s="37"/>
      <c r="X218" s="54"/>
      <c r="Y218" s="37"/>
      <c r="Z218" s="54"/>
      <c r="AA218" s="37"/>
      <c r="AB218" s="54"/>
      <c r="AC218" s="37"/>
      <c r="AD218" s="54"/>
      <c r="AE218" s="37"/>
    </row>
    <row r="219" spans="1:31" ht="12.75" customHeight="1">
      <c r="A219" s="157">
        <v>144</v>
      </c>
      <c r="B219" s="156">
        <v>43641</v>
      </c>
      <c r="C219" s="156"/>
      <c r="D219" s="157" t="s">
        <v>169</v>
      </c>
      <c r="E219" s="158" t="s">
        <v>574</v>
      </c>
      <c r="F219" s="158">
        <v>386</v>
      </c>
      <c r="G219" s="159"/>
      <c r="H219" s="159">
        <v>395</v>
      </c>
      <c r="I219" s="159">
        <v>452</v>
      </c>
      <c r="J219" s="160" t="s">
        <v>789</v>
      </c>
      <c r="K219" s="161">
        <f t="shared" si="23"/>
        <v>9</v>
      </c>
      <c r="L219" s="162">
        <f t="shared" si="24"/>
        <v>2.3316062176165803E-2</v>
      </c>
      <c r="M219" s="158" t="s">
        <v>594</v>
      </c>
      <c r="N219" s="156">
        <v>43868</v>
      </c>
      <c r="O219" s="54"/>
      <c r="P219" s="54"/>
      <c r="Q219" s="202"/>
      <c r="R219" s="54"/>
      <c r="S219" s="37" t="s">
        <v>768</v>
      </c>
      <c r="T219" s="54"/>
      <c r="U219" s="37"/>
      <c r="V219" s="54"/>
      <c r="W219" s="37"/>
      <c r="X219" s="54"/>
      <c r="Y219" s="37"/>
      <c r="Z219" s="54"/>
      <c r="AA219" s="37"/>
      <c r="AB219" s="54"/>
      <c r="AC219" s="37"/>
      <c r="AD219" s="54"/>
      <c r="AE219" s="37"/>
    </row>
    <row r="220" spans="1:31" ht="12.75" customHeight="1">
      <c r="A220" s="157">
        <v>145</v>
      </c>
      <c r="B220" s="156">
        <v>43707</v>
      </c>
      <c r="C220" s="156"/>
      <c r="D220" s="157" t="s">
        <v>144</v>
      </c>
      <c r="E220" s="158" t="s">
        <v>574</v>
      </c>
      <c r="F220" s="158">
        <v>137.5</v>
      </c>
      <c r="G220" s="159"/>
      <c r="H220" s="159">
        <v>138.5</v>
      </c>
      <c r="I220" s="159">
        <v>190</v>
      </c>
      <c r="J220" s="160" t="s">
        <v>790</v>
      </c>
      <c r="K220" s="161">
        <f t="shared" si="23"/>
        <v>1</v>
      </c>
      <c r="L220" s="162">
        <f t="shared" si="24"/>
        <v>7.2727272727272727E-3</v>
      </c>
      <c r="M220" s="158" t="s">
        <v>594</v>
      </c>
      <c r="N220" s="156">
        <v>44432</v>
      </c>
      <c r="O220" s="54"/>
      <c r="P220" s="54"/>
      <c r="Q220" s="202"/>
      <c r="R220" s="54"/>
      <c r="S220" s="37" t="s">
        <v>764</v>
      </c>
      <c r="T220" s="54"/>
      <c r="U220" s="37"/>
      <c r="V220" s="54"/>
      <c r="W220" s="37"/>
      <c r="X220" s="54"/>
      <c r="Y220" s="37"/>
      <c r="Z220" s="54"/>
      <c r="AA220" s="37"/>
      <c r="AB220" s="54"/>
      <c r="AC220" s="37"/>
      <c r="AD220" s="54"/>
      <c r="AE220" s="37"/>
    </row>
    <row r="221" spans="1:31" ht="12.75" customHeight="1">
      <c r="A221" s="163">
        <v>146</v>
      </c>
      <c r="B221" s="164">
        <v>43731</v>
      </c>
      <c r="C221" s="164"/>
      <c r="D221" s="165" t="s">
        <v>427</v>
      </c>
      <c r="E221" s="166" t="s">
        <v>574</v>
      </c>
      <c r="F221" s="166">
        <v>235</v>
      </c>
      <c r="G221" s="166"/>
      <c r="H221" s="166">
        <v>295</v>
      </c>
      <c r="I221" s="168">
        <v>296</v>
      </c>
      <c r="J221" s="138" t="s">
        <v>791</v>
      </c>
      <c r="K221" s="139">
        <f t="shared" si="23"/>
        <v>60</v>
      </c>
      <c r="L221" s="140">
        <f t="shared" si="24"/>
        <v>0.25531914893617019</v>
      </c>
      <c r="M221" s="135" t="s">
        <v>577</v>
      </c>
      <c r="N221" s="141">
        <v>43844</v>
      </c>
      <c r="O221" s="54"/>
      <c r="P221" s="54"/>
      <c r="Q221" s="202"/>
      <c r="R221" s="54"/>
      <c r="S221" s="37" t="s">
        <v>768</v>
      </c>
      <c r="T221" s="54"/>
      <c r="U221" s="37"/>
      <c r="V221" s="54"/>
      <c r="W221" s="37"/>
      <c r="X221" s="54"/>
      <c r="Y221" s="37"/>
      <c r="Z221" s="54"/>
      <c r="AA221" s="37"/>
      <c r="AB221" s="54"/>
      <c r="AC221" s="37"/>
      <c r="AD221" s="54"/>
      <c r="AE221" s="37"/>
    </row>
    <row r="222" spans="1:31" ht="12.75" customHeight="1">
      <c r="A222" s="163">
        <v>147</v>
      </c>
      <c r="B222" s="164">
        <v>43752</v>
      </c>
      <c r="C222" s="164"/>
      <c r="D222" s="165" t="s">
        <v>792</v>
      </c>
      <c r="E222" s="166" t="s">
        <v>574</v>
      </c>
      <c r="F222" s="166">
        <v>277.5</v>
      </c>
      <c r="G222" s="166"/>
      <c r="H222" s="166">
        <v>333</v>
      </c>
      <c r="I222" s="168">
        <v>333</v>
      </c>
      <c r="J222" s="138" t="s">
        <v>793</v>
      </c>
      <c r="K222" s="139">
        <f t="shared" si="23"/>
        <v>55.5</v>
      </c>
      <c r="L222" s="140">
        <f t="shared" si="24"/>
        <v>0.2</v>
      </c>
      <c r="M222" s="135" t="s">
        <v>577</v>
      </c>
      <c r="N222" s="141">
        <v>43846</v>
      </c>
      <c r="O222" s="54"/>
      <c r="P222" s="54"/>
      <c r="Q222" s="202"/>
      <c r="R222" s="54"/>
      <c r="S222" s="37" t="s">
        <v>764</v>
      </c>
      <c r="T222" s="54"/>
      <c r="U222" s="37"/>
      <c r="V222" s="54"/>
      <c r="W222" s="37"/>
      <c r="X222" s="54"/>
      <c r="Y222" s="37"/>
      <c r="Z222" s="54"/>
      <c r="AA222" s="37"/>
      <c r="AB222" s="54"/>
      <c r="AC222" s="37"/>
      <c r="AD222" s="54"/>
      <c r="AE222" s="37"/>
    </row>
    <row r="223" spans="1:31" ht="12.75" customHeight="1">
      <c r="A223" s="163">
        <v>148</v>
      </c>
      <c r="B223" s="164">
        <v>43752</v>
      </c>
      <c r="C223" s="164"/>
      <c r="D223" s="165" t="s">
        <v>794</v>
      </c>
      <c r="E223" s="166" t="s">
        <v>574</v>
      </c>
      <c r="F223" s="166">
        <v>930</v>
      </c>
      <c r="G223" s="166"/>
      <c r="H223" s="166">
        <v>1165</v>
      </c>
      <c r="I223" s="168">
        <v>1200</v>
      </c>
      <c r="J223" s="138" t="s">
        <v>795</v>
      </c>
      <c r="K223" s="139">
        <f t="shared" si="23"/>
        <v>235</v>
      </c>
      <c r="L223" s="140">
        <f t="shared" si="24"/>
        <v>0.25268817204301075</v>
      </c>
      <c r="M223" s="135" t="s">
        <v>577</v>
      </c>
      <c r="N223" s="141">
        <v>43847</v>
      </c>
      <c r="O223" s="54"/>
      <c r="P223" s="54"/>
      <c r="Q223" s="202"/>
      <c r="R223" s="54"/>
      <c r="S223" s="37" t="s">
        <v>768</v>
      </c>
      <c r="T223" s="54"/>
      <c r="U223" s="37"/>
      <c r="V223" s="54"/>
      <c r="W223" s="37"/>
      <c r="X223" s="54"/>
      <c r="Y223" s="37"/>
      <c r="Z223" s="54"/>
      <c r="AA223" s="37"/>
      <c r="AB223" s="54"/>
      <c r="AC223" s="37"/>
      <c r="AD223" s="54"/>
      <c r="AE223" s="37"/>
    </row>
    <row r="224" spans="1:31" ht="12.75" customHeight="1">
      <c r="A224" s="163">
        <v>149</v>
      </c>
      <c r="B224" s="164">
        <v>43753</v>
      </c>
      <c r="C224" s="164"/>
      <c r="D224" s="165" t="s">
        <v>796</v>
      </c>
      <c r="E224" s="166" t="s">
        <v>574</v>
      </c>
      <c r="F224" s="136">
        <v>111</v>
      </c>
      <c r="G224" s="166"/>
      <c r="H224" s="166">
        <v>141</v>
      </c>
      <c r="I224" s="168">
        <v>141</v>
      </c>
      <c r="J224" s="138" t="s">
        <v>797</v>
      </c>
      <c r="K224" s="139">
        <f t="shared" si="23"/>
        <v>30</v>
      </c>
      <c r="L224" s="140">
        <f t="shared" si="24"/>
        <v>0.27027027027027029</v>
      </c>
      <c r="M224" s="135" t="s">
        <v>577</v>
      </c>
      <c r="N224" s="141">
        <v>44328</v>
      </c>
      <c r="O224" s="54"/>
      <c r="P224" s="54"/>
      <c r="Q224" s="202"/>
      <c r="R224" s="54"/>
      <c r="S224" s="37" t="s">
        <v>768</v>
      </c>
      <c r="T224" s="54"/>
      <c r="U224" s="37"/>
      <c r="V224" s="54"/>
      <c r="W224" s="37"/>
      <c r="X224" s="54"/>
      <c r="Y224" s="37"/>
      <c r="Z224" s="54"/>
      <c r="AA224" s="37"/>
      <c r="AB224" s="54"/>
      <c r="AC224" s="37"/>
      <c r="AD224" s="54"/>
      <c r="AE224" s="37"/>
    </row>
    <row r="225" spans="1:31" ht="12.75" customHeight="1">
      <c r="A225" s="163">
        <v>150</v>
      </c>
      <c r="B225" s="164">
        <v>43753</v>
      </c>
      <c r="C225" s="164"/>
      <c r="D225" s="165" t="s">
        <v>798</v>
      </c>
      <c r="E225" s="166" t="s">
        <v>574</v>
      </c>
      <c r="F225" s="136">
        <v>296</v>
      </c>
      <c r="G225" s="166"/>
      <c r="H225" s="166">
        <v>370</v>
      </c>
      <c r="I225" s="168">
        <v>370</v>
      </c>
      <c r="J225" s="138" t="s">
        <v>661</v>
      </c>
      <c r="K225" s="139">
        <f t="shared" ref="K225:K250" si="25">H225-F225</f>
        <v>74</v>
      </c>
      <c r="L225" s="140">
        <f t="shared" ref="L225:L250" si="26">K225/F225</f>
        <v>0.25</v>
      </c>
      <c r="M225" s="135" t="s">
        <v>577</v>
      </c>
      <c r="N225" s="141">
        <v>43853</v>
      </c>
      <c r="O225" s="54"/>
      <c r="P225" s="54"/>
      <c r="Q225" s="202"/>
      <c r="R225" s="54"/>
      <c r="S225" s="37" t="s">
        <v>768</v>
      </c>
      <c r="T225" s="54"/>
      <c r="U225" s="37"/>
      <c r="V225" s="54"/>
      <c r="W225" s="37"/>
      <c r="X225" s="54"/>
      <c r="Y225" s="37"/>
      <c r="Z225" s="54"/>
      <c r="AA225" s="37"/>
      <c r="AB225" s="54"/>
      <c r="AC225" s="37"/>
      <c r="AD225" s="54"/>
      <c r="AE225" s="37"/>
    </row>
    <row r="226" spans="1:31" ht="12.75" customHeight="1">
      <c r="A226" s="163">
        <v>151</v>
      </c>
      <c r="B226" s="164">
        <v>43754</v>
      </c>
      <c r="C226" s="164"/>
      <c r="D226" s="165" t="s">
        <v>799</v>
      </c>
      <c r="E226" s="166" t="s">
        <v>574</v>
      </c>
      <c r="F226" s="136">
        <v>300</v>
      </c>
      <c r="G226" s="166"/>
      <c r="H226" s="166">
        <v>382.5</v>
      </c>
      <c r="I226" s="168">
        <v>344</v>
      </c>
      <c r="J226" s="138" t="s">
        <v>800</v>
      </c>
      <c r="K226" s="139">
        <f t="shared" si="25"/>
        <v>82.5</v>
      </c>
      <c r="L226" s="140">
        <f t="shared" si="26"/>
        <v>0.27500000000000002</v>
      </c>
      <c r="M226" s="135" t="s">
        <v>577</v>
      </c>
      <c r="N226" s="141">
        <v>44238</v>
      </c>
      <c r="O226" s="54"/>
      <c r="P226" s="54"/>
      <c r="Q226" s="202"/>
      <c r="R226" s="54"/>
      <c r="S226" s="37" t="s">
        <v>768</v>
      </c>
      <c r="T226" s="54"/>
      <c r="U226" s="37"/>
      <c r="V226" s="54"/>
      <c r="W226" s="37"/>
      <c r="X226" s="54"/>
      <c r="Y226" s="37"/>
      <c r="Z226" s="54"/>
      <c r="AA226" s="37"/>
      <c r="AB226" s="54"/>
      <c r="AC226" s="37"/>
      <c r="AD226" s="54"/>
      <c r="AE226" s="37"/>
    </row>
    <row r="227" spans="1:31" ht="12.75" customHeight="1">
      <c r="A227" s="163">
        <v>152</v>
      </c>
      <c r="B227" s="164">
        <v>43832</v>
      </c>
      <c r="C227" s="164"/>
      <c r="D227" s="165" t="s">
        <v>801</v>
      </c>
      <c r="E227" s="166" t="s">
        <v>574</v>
      </c>
      <c r="F227" s="136">
        <v>495</v>
      </c>
      <c r="G227" s="166"/>
      <c r="H227" s="166">
        <v>595</v>
      </c>
      <c r="I227" s="168">
        <v>590</v>
      </c>
      <c r="J227" s="138" t="s">
        <v>597</v>
      </c>
      <c r="K227" s="139">
        <f t="shared" si="25"/>
        <v>100</v>
      </c>
      <c r="L227" s="140">
        <f t="shared" si="26"/>
        <v>0.20202020202020202</v>
      </c>
      <c r="M227" s="135" t="s">
        <v>577</v>
      </c>
      <c r="N227" s="141">
        <v>44589</v>
      </c>
      <c r="O227" s="54"/>
      <c r="P227" s="54"/>
      <c r="Q227" s="202"/>
      <c r="R227" s="54"/>
      <c r="S227" s="37" t="s">
        <v>768</v>
      </c>
      <c r="T227" s="54"/>
      <c r="U227" s="37"/>
      <c r="V227" s="54"/>
      <c r="W227" s="37"/>
      <c r="X227" s="54"/>
      <c r="Y227" s="37"/>
      <c r="Z227" s="54"/>
      <c r="AA227" s="37"/>
      <c r="AB227" s="54"/>
      <c r="AC227" s="37"/>
      <c r="AD227" s="54"/>
      <c r="AE227" s="37"/>
    </row>
    <row r="228" spans="1:31" ht="12.75" customHeight="1">
      <c r="A228" s="163">
        <v>153</v>
      </c>
      <c r="B228" s="164">
        <v>43966</v>
      </c>
      <c r="C228" s="164"/>
      <c r="D228" s="165" t="s">
        <v>74</v>
      </c>
      <c r="E228" s="166" t="s">
        <v>574</v>
      </c>
      <c r="F228" s="136">
        <v>67.5</v>
      </c>
      <c r="G228" s="166"/>
      <c r="H228" s="166">
        <v>86</v>
      </c>
      <c r="I228" s="168">
        <v>86</v>
      </c>
      <c r="J228" s="138" t="s">
        <v>802</v>
      </c>
      <c r="K228" s="139">
        <f t="shared" si="25"/>
        <v>18.5</v>
      </c>
      <c r="L228" s="140">
        <f t="shared" si="26"/>
        <v>0.27407407407407408</v>
      </c>
      <c r="M228" s="135" t="s">
        <v>577</v>
      </c>
      <c r="N228" s="141">
        <v>44008</v>
      </c>
      <c r="O228" s="54"/>
      <c r="P228" s="54"/>
      <c r="Q228" s="202"/>
      <c r="R228" s="54"/>
      <c r="S228" s="37" t="s">
        <v>768</v>
      </c>
      <c r="T228" s="54"/>
      <c r="U228" s="37"/>
      <c r="V228" s="54"/>
      <c r="W228" s="37"/>
      <c r="X228" s="54"/>
      <c r="Y228" s="37"/>
      <c r="Z228" s="54"/>
      <c r="AA228" s="37"/>
      <c r="AB228" s="54"/>
      <c r="AC228" s="37"/>
      <c r="AD228" s="54"/>
      <c r="AE228" s="37"/>
    </row>
    <row r="229" spans="1:31" ht="12.75" customHeight="1">
      <c r="A229" s="163">
        <v>154</v>
      </c>
      <c r="B229" s="164">
        <v>44035</v>
      </c>
      <c r="C229" s="164"/>
      <c r="D229" s="165" t="s">
        <v>477</v>
      </c>
      <c r="E229" s="166" t="s">
        <v>574</v>
      </c>
      <c r="F229" s="136">
        <v>231</v>
      </c>
      <c r="G229" s="166"/>
      <c r="H229" s="166">
        <v>281</v>
      </c>
      <c r="I229" s="168">
        <v>281</v>
      </c>
      <c r="J229" s="138" t="s">
        <v>661</v>
      </c>
      <c r="K229" s="139">
        <f t="shared" si="25"/>
        <v>50</v>
      </c>
      <c r="L229" s="140">
        <f t="shared" si="26"/>
        <v>0.21645021645021645</v>
      </c>
      <c r="M229" s="135" t="s">
        <v>577</v>
      </c>
      <c r="N229" s="141">
        <v>44358</v>
      </c>
      <c r="O229" s="54"/>
      <c r="P229" s="54"/>
      <c r="Q229" s="202"/>
      <c r="R229" s="54"/>
      <c r="S229" s="37" t="s">
        <v>768</v>
      </c>
      <c r="T229" s="54"/>
      <c r="U229" s="37"/>
      <c r="V229" s="54"/>
      <c r="W229" s="37"/>
      <c r="X229" s="54"/>
      <c r="Y229" s="37"/>
      <c r="Z229" s="54"/>
      <c r="AA229" s="37"/>
      <c r="AB229" s="54"/>
      <c r="AC229" s="37"/>
      <c r="AD229" s="54"/>
      <c r="AE229" s="37"/>
    </row>
    <row r="230" spans="1:31" ht="12.75" customHeight="1">
      <c r="A230" s="163">
        <v>155</v>
      </c>
      <c r="B230" s="164">
        <v>44092</v>
      </c>
      <c r="C230" s="164"/>
      <c r="D230" s="165" t="s">
        <v>142</v>
      </c>
      <c r="E230" s="166" t="s">
        <v>574</v>
      </c>
      <c r="F230" s="166">
        <v>206</v>
      </c>
      <c r="G230" s="166"/>
      <c r="H230" s="166">
        <v>248</v>
      </c>
      <c r="I230" s="168">
        <v>248</v>
      </c>
      <c r="J230" s="138" t="s">
        <v>661</v>
      </c>
      <c r="K230" s="139">
        <f t="shared" si="25"/>
        <v>42</v>
      </c>
      <c r="L230" s="140">
        <f t="shared" si="26"/>
        <v>0.20388349514563106</v>
      </c>
      <c r="M230" s="135" t="s">
        <v>577</v>
      </c>
      <c r="N230" s="141">
        <v>44214</v>
      </c>
      <c r="O230" s="54"/>
      <c r="P230" s="54"/>
      <c r="Q230" s="202"/>
      <c r="R230" s="54"/>
      <c r="S230" s="37" t="s">
        <v>768</v>
      </c>
      <c r="T230" s="54"/>
      <c r="U230" s="37"/>
      <c r="V230" s="54"/>
      <c r="W230" s="37"/>
      <c r="X230" s="54"/>
      <c r="Y230" s="37"/>
      <c r="Z230" s="54"/>
      <c r="AA230" s="37"/>
      <c r="AB230" s="54"/>
      <c r="AC230" s="37"/>
      <c r="AD230" s="54"/>
      <c r="AE230" s="37"/>
    </row>
    <row r="231" spans="1:31" ht="12.75" customHeight="1">
      <c r="A231" s="163">
        <v>156</v>
      </c>
      <c r="B231" s="164">
        <v>44140</v>
      </c>
      <c r="C231" s="164"/>
      <c r="D231" s="165" t="s">
        <v>142</v>
      </c>
      <c r="E231" s="166" t="s">
        <v>574</v>
      </c>
      <c r="F231" s="166">
        <v>182.5</v>
      </c>
      <c r="G231" s="166"/>
      <c r="H231" s="166">
        <v>248</v>
      </c>
      <c r="I231" s="168">
        <v>248</v>
      </c>
      <c r="J231" s="138" t="s">
        <v>661</v>
      </c>
      <c r="K231" s="139">
        <f t="shared" si="25"/>
        <v>65.5</v>
      </c>
      <c r="L231" s="140">
        <f t="shared" si="26"/>
        <v>0.35890410958904112</v>
      </c>
      <c r="M231" s="135" t="s">
        <v>577</v>
      </c>
      <c r="N231" s="141">
        <v>44214</v>
      </c>
      <c r="O231" s="54"/>
      <c r="P231" s="54"/>
      <c r="Q231" s="202"/>
      <c r="R231" s="54"/>
      <c r="S231" s="37" t="s">
        <v>768</v>
      </c>
      <c r="T231" s="54"/>
      <c r="U231" s="37"/>
      <c r="V231" s="54"/>
      <c r="W231" s="37"/>
      <c r="X231" s="54"/>
      <c r="Y231" s="37"/>
      <c r="Z231" s="54"/>
      <c r="AA231" s="37"/>
      <c r="AB231" s="54"/>
      <c r="AC231" s="37"/>
      <c r="AD231" s="54"/>
      <c r="AE231" s="37"/>
    </row>
    <row r="232" spans="1:31" ht="12.75" customHeight="1">
      <c r="A232" s="163">
        <v>157</v>
      </c>
      <c r="B232" s="164">
        <v>44140</v>
      </c>
      <c r="C232" s="164"/>
      <c r="D232" s="165" t="s">
        <v>342</v>
      </c>
      <c r="E232" s="166" t="s">
        <v>574</v>
      </c>
      <c r="F232" s="166">
        <v>247.5</v>
      </c>
      <c r="G232" s="166"/>
      <c r="H232" s="166">
        <v>320</v>
      </c>
      <c r="I232" s="168">
        <v>320</v>
      </c>
      <c r="J232" s="138" t="s">
        <v>661</v>
      </c>
      <c r="K232" s="139">
        <f t="shared" si="25"/>
        <v>72.5</v>
      </c>
      <c r="L232" s="140">
        <f t="shared" si="26"/>
        <v>0.29292929292929293</v>
      </c>
      <c r="M232" s="135" t="s">
        <v>577</v>
      </c>
      <c r="N232" s="141">
        <v>44323</v>
      </c>
      <c r="O232" s="54"/>
      <c r="P232" s="54"/>
      <c r="Q232" s="202"/>
      <c r="R232" s="54"/>
      <c r="S232" s="37" t="s">
        <v>768</v>
      </c>
      <c r="T232" s="54"/>
      <c r="U232" s="37"/>
      <c r="V232" s="54"/>
      <c r="W232" s="37"/>
      <c r="X232" s="54"/>
      <c r="Y232" s="37"/>
      <c r="Z232" s="54"/>
      <c r="AA232" s="37"/>
      <c r="AB232" s="54"/>
      <c r="AC232" s="37"/>
      <c r="AD232" s="54"/>
      <c r="AE232" s="37"/>
    </row>
    <row r="233" spans="1:31" ht="12.75" customHeight="1">
      <c r="A233" s="163">
        <v>158</v>
      </c>
      <c r="B233" s="164">
        <v>44140</v>
      </c>
      <c r="C233" s="164"/>
      <c r="D233" s="165" t="s">
        <v>200</v>
      </c>
      <c r="E233" s="166" t="s">
        <v>574</v>
      </c>
      <c r="F233" s="136">
        <v>925</v>
      </c>
      <c r="G233" s="166"/>
      <c r="H233" s="166">
        <v>1095</v>
      </c>
      <c r="I233" s="168">
        <v>1093</v>
      </c>
      <c r="J233" s="138" t="s">
        <v>803</v>
      </c>
      <c r="K233" s="139">
        <f t="shared" si="25"/>
        <v>170</v>
      </c>
      <c r="L233" s="140">
        <f t="shared" si="26"/>
        <v>0.18378378378378379</v>
      </c>
      <c r="M233" s="135" t="s">
        <v>577</v>
      </c>
      <c r="N233" s="141">
        <v>44201</v>
      </c>
      <c r="O233" s="54"/>
      <c r="P233" s="54"/>
      <c r="Q233" s="202"/>
      <c r="R233" s="54"/>
      <c r="S233" s="37" t="s">
        <v>768</v>
      </c>
      <c r="T233" s="54"/>
      <c r="U233" s="37"/>
      <c r="V233" s="54"/>
      <c r="W233" s="37"/>
      <c r="X233" s="54"/>
      <c r="Y233" s="37"/>
      <c r="Z233" s="54"/>
      <c r="AA233" s="37"/>
      <c r="AB233" s="54"/>
      <c r="AC233" s="37"/>
      <c r="AD233" s="54"/>
      <c r="AE233" s="37"/>
    </row>
    <row r="234" spans="1:31" ht="12.75" customHeight="1">
      <c r="A234" s="163">
        <v>159</v>
      </c>
      <c r="B234" s="164">
        <v>44140</v>
      </c>
      <c r="C234" s="164"/>
      <c r="D234" s="165" t="s">
        <v>360</v>
      </c>
      <c r="E234" s="166" t="s">
        <v>574</v>
      </c>
      <c r="F234" s="136">
        <v>332.5</v>
      </c>
      <c r="G234" s="166"/>
      <c r="H234" s="166">
        <v>393</v>
      </c>
      <c r="I234" s="168">
        <v>406</v>
      </c>
      <c r="J234" s="138" t="s">
        <v>804</v>
      </c>
      <c r="K234" s="139">
        <f t="shared" si="25"/>
        <v>60.5</v>
      </c>
      <c r="L234" s="140">
        <f t="shared" si="26"/>
        <v>0.18195488721804512</v>
      </c>
      <c r="M234" s="135" t="s">
        <v>577</v>
      </c>
      <c r="N234" s="141">
        <v>44256</v>
      </c>
      <c r="O234" s="54"/>
      <c r="P234" s="54"/>
      <c r="Q234" s="202"/>
      <c r="R234" s="54"/>
      <c r="S234" s="37" t="s">
        <v>768</v>
      </c>
      <c r="T234" s="54"/>
      <c r="U234" s="37"/>
      <c r="V234" s="54"/>
      <c r="W234" s="37"/>
      <c r="X234" s="54"/>
      <c r="Y234" s="37"/>
      <c r="Z234" s="54"/>
      <c r="AA234" s="37"/>
      <c r="AB234" s="54"/>
      <c r="AC234" s="37"/>
      <c r="AD234" s="54"/>
      <c r="AE234" s="37"/>
    </row>
    <row r="235" spans="1:31" ht="12.75" customHeight="1">
      <c r="A235" s="163">
        <v>160</v>
      </c>
      <c r="B235" s="164">
        <v>44141</v>
      </c>
      <c r="C235" s="164"/>
      <c r="D235" s="165" t="s">
        <v>477</v>
      </c>
      <c r="E235" s="166" t="s">
        <v>574</v>
      </c>
      <c r="F235" s="136">
        <v>231</v>
      </c>
      <c r="G235" s="166"/>
      <c r="H235" s="166">
        <v>281</v>
      </c>
      <c r="I235" s="168">
        <v>281</v>
      </c>
      <c r="J235" s="138" t="s">
        <v>661</v>
      </c>
      <c r="K235" s="139">
        <f t="shared" si="25"/>
        <v>50</v>
      </c>
      <c r="L235" s="140">
        <f t="shared" si="26"/>
        <v>0.21645021645021645</v>
      </c>
      <c r="M235" s="135" t="s">
        <v>577</v>
      </c>
      <c r="N235" s="141">
        <v>44358</v>
      </c>
      <c r="O235" s="54"/>
      <c r="P235" s="54"/>
      <c r="Q235" s="202"/>
      <c r="R235" s="54"/>
      <c r="S235" s="37" t="s">
        <v>768</v>
      </c>
      <c r="T235" s="54"/>
      <c r="U235" s="37"/>
      <c r="V235" s="54"/>
      <c r="W235" s="37"/>
      <c r="X235" s="54"/>
      <c r="Y235" s="37"/>
      <c r="Z235" s="54"/>
      <c r="AA235" s="37"/>
      <c r="AB235" s="54"/>
      <c r="AC235" s="37"/>
      <c r="AD235" s="54"/>
      <c r="AE235" s="37"/>
    </row>
    <row r="236" spans="1:31" ht="12.75" customHeight="1">
      <c r="A236" s="163">
        <v>161</v>
      </c>
      <c r="B236" s="164">
        <v>44187</v>
      </c>
      <c r="C236" s="164"/>
      <c r="D236" s="165" t="s">
        <v>805</v>
      </c>
      <c r="E236" s="166" t="s">
        <v>574</v>
      </c>
      <c r="F236" s="136">
        <v>190</v>
      </c>
      <c r="G236" s="166"/>
      <c r="H236" s="166">
        <v>239</v>
      </c>
      <c r="I236" s="168">
        <v>239</v>
      </c>
      <c r="J236" s="138" t="s">
        <v>806</v>
      </c>
      <c r="K236" s="139">
        <f t="shared" si="25"/>
        <v>49</v>
      </c>
      <c r="L236" s="140">
        <f t="shared" si="26"/>
        <v>0.25789473684210529</v>
      </c>
      <c r="M236" s="135" t="s">
        <v>577</v>
      </c>
      <c r="N236" s="141">
        <v>44844</v>
      </c>
      <c r="O236" s="54"/>
      <c r="P236" s="54"/>
      <c r="Q236" s="202"/>
      <c r="R236" s="54"/>
      <c r="S236" s="37" t="s">
        <v>768</v>
      </c>
      <c r="T236" s="54"/>
      <c r="U236" s="37"/>
      <c r="V236" s="54"/>
      <c r="W236" s="37"/>
      <c r="X236" s="54"/>
      <c r="Y236" s="37"/>
      <c r="Z236" s="54"/>
      <c r="AA236" s="37"/>
      <c r="AB236" s="54"/>
      <c r="AC236" s="37"/>
      <c r="AD236" s="54"/>
      <c r="AE236" s="37"/>
    </row>
    <row r="237" spans="1:31" ht="12.75" customHeight="1">
      <c r="A237" s="163">
        <v>162</v>
      </c>
      <c r="B237" s="164">
        <v>44258</v>
      </c>
      <c r="C237" s="164"/>
      <c r="D237" s="165" t="s">
        <v>801</v>
      </c>
      <c r="E237" s="166" t="s">
        <v>574</v>
      </c>
      <c r="F237" s="136">
        <v>495</v>
      </c>
      <c r="G237" s="166"/>
      <c r="H237" s="166">
        <v>595</v>
      </c>
      <c r="I237" s="168">
        <v>590</v>
      </c>
      <c r="J237" s="138" t="s">
        <v>597</v>
      </c>
      <c r="K237" s="139">
        <f t="shared" si="25"/>
        <v>100</v>
      </c>
      <c r="L237" s="140">
        <f t="shared" si="26"/>
        <v>0.20202020202020202</v>
      </c>
      <c r="M237" s="135" t="s">
        <v>577</v>
      </c>
      <c r="N237" s="141">
        <v>44589</v>
      </c>
      <c r="O237" s="54"/>
      <c r="P237" s="54"/>
      <c r="Q237" s="202"/>
      <c r="R237" s="54"/>
      <c r="S237" s="37" t="s">
        <v>768</v>
      </c>
      <c r="T237" s="54"/>
      <c r="U237" s="37"/>
      <c r="V237" s="54"/>
      <c r="W237" s="37"/>
      <c r="X237" s="54"/>
      <c r="Y237" s="37"/>
      <c r="Z237" s="54"/>
      <c r="AA237" s="37"/>
      <c r="AB237" s="54"/>
      <c r="AC237" s="37"/>
      <c r="AD237" s="54"/>
      <c r="AE237" s="37"/>
    </row>
    <row r="238" spans="1:31" ht="12.75" customHeight="1">
      <c r="A238" s="163">
        <v>163</v>
      </c>
      <c r="B238" s="164">
        <v>44274</v>
      </c>
      <c r="C238" s="164"/>
      <c r="D238" s="165" t="s">
        <v>360</v>
      </c>
      <c r="E238" s="166" t="s">
        <v>574</v>
      </c>
      <c r="F238" s="136">
        <v>355</v>
      </c>
      <c r="G238" s="166"/>
      <c r="H238" s="166">
        <v>422.5</v>
      </c>
      <c r="I238" s="168">
        <v>420</v>
      </c>
      <c r="J238" s="138" t="s">
        <v>807</v>
      </c>
      <c r="K238" s="139">
        <f t="shared" si="25"/>
        <v>67.5</v>
      </c>
      <c r="L238" s="140">
        <f t="shared" si="26"/>
        <v>0.19014084507042253</v>
      </c>
      <c r="M238" s="135" t="s">
        <v>577</v>
      </c>
      <c r="N238" s="141">
        <v>44361</v>
      </c>
      <c r="O238" s="54"/>
      <c r="P238" s="54"/>
      <c r="R238" s="54"/>
      <c r="S238" s="37" t="s">
        <v>768</v>
      </c>
      <c r="T238" s="54"/>
      <c r="U238" s="37"/>
      <c r="V238" s="54"/>
      <c r="W238" s="37"/>
      <c r="X238" s="54"/>
      <c r="Y238" s="37"/>
      <c r="Z238" s="54"/>
      <c r="AA238" s="37"/>
      <c r="AB238" s="54"/>
      <c r="AC238" s="37"/>
      <c r="AD238" s="54"/>
      <c r="AE238" s="37"/>
    </row>
    <row r="239" spans="1:31" ht="12.75" customHeight="1">
      <c r="A239" s="163">
        <v>164</v>
      </c>
      <c r="B239" s="164">
        <v>44295</v>
      </c>
      <c r="C239" s="164"/>
      <c r="D239" s="165" t="s">
        <v>323</v>
      </c>
      <c r="E239" s="166" t="s">
        <v>574</v>
      </c>
      <c r="F239" s="136">
        <v>555</v>
      </c>
      <c r="G239" s="166"/>
      <c r="H239" s="166">
        <v>663</v>
      </c>
      <c r="I239" s="168">
        <v>663</v>
      </c>
      <c r="J239" s="138" t="s">
        <v>808</v>
      </c>
      <c r="K239" s="139">
        <f t="shared" si="25"/>
        <v>108</v>
      </c>
      <c r="L239" s="140">
        <f t="shared" si="26"/>
        <v>0.19459459459459461</v>
      </c>
      <c r="M239" s="135" t="s">
        <v>577</v>
      </c>
      <c r="N239" s="141">
        <v>44321</v>
      </c>
      <c r="O239" s="54"/>
      <c r="P239" s="54"/>
      <c r="Q239" s="202"/>
      <c r="R239" s="54"/>
      <c r="S239" s="37" t="s">
        <v>768</v>
      </c>
      <c r="T239" s="54"/>
      <c r="U239" s="37"/>
      <c r="V239" s="54"/>
      <c r="W239" s="37"/>
      <c r="X239" s="54"/>
      <c r="Y239" s="37"/>
      <c r="Z239" s="54"/>
      <c r="AA239" s="37"/>
      <c r="AB239" s="54"/>
      <c r="AC239" s="37"/>
      <c r="AD239" s="54"/>
      <c r="AE239" s="37"/>
    </row>
    <row r="240" spans="1:31" ht="12.75" customHeight="1">
      <c r="A240" s="163">
        <v>165</v>
      </c>
      <c r="B240" s="164">
        <v>44308</v>
      </c>
      <c r="C240" s="164"/>
      <c r="D240" s="165" t="s">
        <v>772</v>
      </c>
      <c r="E240" s="166" t="s">
        <v>574</v>
      </c>
      <c r="F240" s="136">
        <v>126.5</v>
      </c>
      <c r="G240" s="166"/>
      <c r="H240" s="166">
        <v>155</v>
      </c>
      <c r="I240" s="168">
        <v>155</v>
      </c>
      <c r="J240" s="138" t="s">
        <v>661</v>
      </c>
      <c r="K240" s="139">
        <f t="shared" si="25"/>
        <v>28.5</v>
      </c>
      <c r="L240" s="140">
        <f t="shared" si="26"/>
        <v>0.22529644268774704</v>
      </c>
      <c r="M240" s="135" t="s">
        <v>577</v>
      </c>
      <c r="N240" s="141">
        <v>44362</v>
      </c>
      <c r="O240" s="54"/>
      <c r="P240" s="54"/>
      <c r="R240" s="54"/>
      <c r="S240" s="37" t="s">
        <v>768</v>
      </c>
      <c r="T240" s="54"/>
      <c r="U240" s="37"/>
      <c r="V240" s="54"/>
      <c r="W240" s="37"/>
      <c r="X240" s="54"/>
      <c r="Y240" s="37"/>
      <c r="Z240" s="54"/>
      <c r="AA240" s="37"/>
      <c r="AB240" s="54"/>
      <c r="AC240" s="37"/>
      <c r="AD240" s="54"/>
      <c r="AE240" s="37"/>
    </row>
    <row r="241" spans="1:31" ht="12.75" customHeight="1">
      <c r="A241" s="142">
        <v>166</v>
      </c>
      <c r="B241" s="173">
        <v>44368</v>
      </c>
      <c r="C241" s="173"/>
      <c r="D241" s="144" t="s">
        <v>809</v>
      </c>
      <c r="E241" s="146" t="s">
        <v>574</v>
      </c>
      <c r="F241" s="174">
        <v>287.5</v>
      </c>
      <c r="G241" s="146"/>
      <c r="H241" s="146">
        <v>245</v>
      </c>
      <c r="I241" s="147">
        <v>344</v>
      </c>
      <c r="J241" s="148" t="s">
        <v>810</v>
      </c>
      <c r="K241" s="149">
        <f t="shared" si="25"/>
        <v>-42.5</v>
      </c>
      <c r="L241" s="150">
        <f t="shared" si="26"/>
        <v>-0.14782608695652175</v>
      </c>
      <c r="M241" s="146" t="s">
        <v>587</v>
      </c>
      <c r="N241" s="143">
        <v>44508</v>
      </c>
      <c r="O241" s="54"/>
      <c r="P241" s="54"/>
      <c r="R241" s="54"/>
      <c r="S241" s="37" t="s">
        <v>768</v>
      </c>
      <c r="T241" s="54"/>
      <c r="U241" s="37"/>
      <c r="V241" s="54"/>
      <c r="W241" s="37"/>
      <c r="X241" s="54"/>
      <c r="Y241" s="37"/>
      <c r="Z241" s="54"/>
      <c r="AA241" s="37"/>
      <c r="AB241" s="54"/>
      <c r="AC241" s="37"/>
      <c r="AD241" s="54"/>
      <c r="AE241" s="37"/>
    </row>
    <row r="242" spans="1:31" ht="12.75" customHeight="1">
      <c r="A242" s="163">
        <v>167</v>
      </c>
      <c r="B242" s="164">
        <v>44368</v>
      </c>
      <c r="C242" s="164"/>
      <c r="D242" s="165" t="s">
        <v>477</v>
      </c>
      <c r="E242" s="166" t="s">
        <v>574</v>
      </c>
      <c r="F242" s="136">
        <v>241</v>
      </c>
      <c r="G242" s="166"/>
      <c r="H242" s="166">
        <v>298</v>
      </c>
      <c r="I242" s="168">
        <v>320</v>
      </c>
      <c r="J242" s="138" t="s">
        <v>661</v>
      </c>
      <c r="K242" s="139">
        <f t="shared" si="25"/>
        <v>57</v>
      </c>
      <c r="L242" s="140">
        <f t="shared" si="26"/>
        <v>0.23651452282157676</v>
      </c>
      <c r="M242" s="135" t="s">
        <v>577</v>
      </c>
      <c r="N242" s="141">
        <v>44802</v>
      </c>
      <c r="O242" s="54"/>
      <c r="P242" s="54"/>
      <c r="R242" s="54"/>
      <c r="S242" s="37" t="s">
        <v>768</v>
      </c>
      <c r="T242" s="54"/>
      <c r="U242" s="37"/>
      <c r="V242" s="54"/>
      <c r="W242" s="37"/>
      <c r="X242" s="54"/>
      <c r="Y242" s="37"/>
      <c r="Z242" s="54"/>
      <c r="AA242" s="37"/>
      <c r="AB242" s="54"/>
      <c r="AC242" s="37"/>
      <c r="AD242" s="54"/>
      <c r="AE242" s="37"/>
    </row>
    <row r="243" spans="1:31" ht="12.75" customHeight="1">
      <c r="A243" s="163">
        <v>168</v>
      </c>
      <c r="B243" s="164">
        <v>44406</v>
      </c>
      <c r="C243" s="164"/>
      <c r="D243" s="165" t="s">
        <v>772</v>
      </c>
      <c r="E243" s="166" t="s">
        <v>574</v>
      </c>
      <c r="F243" s="136">
        <v>162.5</v>
      </c>
      <c r="G243" s="166"/>
      <c r="H243" s="166">
        <v>200</v>
      </c>
      <c r="I243" s="168">
        <v>200</v>
      </c>
      <c r="J243" s="138" t="s">
        <v>661</v>
      </c>
      <c r="K243" s="139">
        <f t="shared" si="25"/>
        <v>37.5</v>
      </c>
      <c r="L243" s="140">
        <f t="shared" si="26"/>
        <v>0.23076923076923078</v>
      </c>
      <c r="M243" s="135" t="s">
        <v>577</v>
      </c>
      <c r="N243" s="141">
        <v>44802</v>
      </c>
      <c r="O243" s="54"/>
      <c r="P243" s="54"/>
      <c r="R243" s="54"/>
      <c r="S243" s="37" t="s">
        <v>768</v>
      </c>
      <c r="T243" s="54"/>
      <c r="U243" s="37"/>
      <c r="V243" s="54"/>
      <c r="W243" s="37"/>
      <c r="X243" s="54"/>
      <c r="Y243" s="37"/>
      <c r="Z243" s="54"/>
      <c r="AA243" s="37"/>
      <c r="AB243" s="54"/>
      <c r="AC243" s="37"/>
      <c r="AD243" s="54"/>
      <c r="AE243" s="37"/>
    </row>
    <row r="244" spans="1:31" ht="12.75" customHeight="1">
      <c r="A244" s="163">
        <v>169</v>
      </c>
      <c r="B244" s="164">
        <v>44462</v>
      </c>
      <c r="C244" s="164"/>
      <c r="D244" s="165" t="s">
        <v>435</v>
      </c>
      <c r="E244" s="166" t="s">
        <v>574</v>
      </c>
      <c r="F244" s="136">
        <v>1235</v>
      </c>
      <c r="G244" s="166"/>
      <c r="H244" s="166">
        <v>1505</v>
      </c>
      <c r="I244" s="168">
        <v>1500</v>
      </c>
      <c r="J244" s="138" t="s">
        <v>661</v>
      </c>
      <c r="K244" s="139">
        <f t="shared" si="25"/>
        <v>270</v>
      </c>
      <c r="L244" s="140">
        <f t="shared" si="26"/>
        <v>0.21862348178137653</v>
      </c>
      <c r="M244" s="135" t="s">
        <v>577</v>
      </c>
      <c r="N244" s="141">
        <v>44564</v>
      </c>
      <c r="O244" s="54"/>
      <c r="P244" s="54"/>
      <c r="R244" s="54"/>
      <c r="S244" s="37" t="s">
        <v>768</v>
      </c>
      <c r="T244" s="54"/>
      <c r="U244" s="37"/>
      <c r="V244" s="54"/>
      <c r="W244" s="37"/>
      <c r="X244" s="54"/>
      <c r="Y244" s="37"/>
      <c r="Z244" s="54"/>
      <c r="AA244" s="37"/>
      <c r="AB244" s="54"/>
      <c r="AC244" s="37"/>
      <c r="AD244" s="54"/>
      <c r="AE244" s="37"/>
    </row>
    <row r="245" spans="1:31" ht="12.75" customHeight="1">
      <c r="A245" s="163">
        <v>170</v>
      </c>
      <c r="B245" s="164">
        <v>44480</v>
      </c>
      <c r="C245" s="164"/>
      <c r="D245" s="165" t="s">
        <v>811</v>
      </c>
      <c r="E245" s="166" t="s">
        <v>574</v>
      </c>
      <c r="F245" s="136">
        <v>58.75</v>
      </c>
      <c r="G245" s="166"/>
      <c r="H245" s="166">
        <v>64.25</v>
      </c>
      <c r="I245" s="168"/>
      <c r="J245" s="138" t="s">
        <v>661</v>
      </c>
      <c r="K245" s="139">
        <f t="shared" si="25"/>
        <v>5.5</v>
      </c>
      <c r="L245" s="140">
        <f t="shared" si="26"/>
        <v>9.3617021276595741E-2</v>
      </c>
      <c r="M245" s="135" t="s">
        <v>577</v>
      </c>
      <c r="N245" s="141">
        <v>45322</v>
      </c>
      <c r="O245" s="54"/>
      <c r="P245" s="54"/>
      <c r="R245" s="54"/>
      <c r="S245" s="37" t="s">
        <v>768</v>
      </c>
      <c r="T245" s="54"/>
      <c r="U245" s="37"/>
      <c r="V245" s="54"/>
      <c r="W245" s="37"/>
      <c r="X245" s="54"/>
      <c r="Y245" s="37"/>
      <c r="Z245" s="54"/>
      <c r="AA245" s="37"/>
      <c r="AB245" s="54"/>
      <c r="AC245" s="37"/>
      <c r="AD245" s="54"/>
      <c r="AE245" s="37"/>
    </row>
    <row r="246" spans="1:31" ht="12.75" customHeight="1">
      <c r="A246" s="132">
        <v>171</v>
      </c>
      <c r="B246" s="133">
        <v>44481</v>
      </c>
      <c r="C246" s="133"/>
      <c r="D246" s="134" t="s">
        <v>275</v>
      </c>
      <c r="E246" s="135" t="s">
        <v>574</v>
      </c>
      <c r="F246" s="136">
        <v>315</v>
      </c>
      <c r="G246" s="135"/>
      <c r="H246" s="135">
        <v>335</v>
      </c>
      <c r="I246" s="137">
        <v>380</v>
      </c>
      <c r="J246" s="138" t="s">
        <v>859</v>
      </c>
      <c r="K246" s="139">
        <f t="shared" si="25"/>
        <v>20</v>
      </c>
      <c r="L246" s="140">
        <f t="shared" si="26"/>
        <v>6.3492063492063489E-2</v>
      </c>
      <c r="M246" s="135" t="s">
        <v>577</v>
      </c>
      <c r="N246" s="141">
        <v>45297</v>
      </c>
      <c r="O246" s="54"/>
      <c r="P246" s="54"/>
      <c r="R246" s="54"/>
      <c r="S246" s="37" t="s">
        <v>768</v>
      </c>
      <c r="T246" s="54"/>
      <c r="U246" s="37"/>
      <c r="V246" s="54"/>
      <c r="W246" s="37"/>
      <c r="X246" s="54"/>
      <c r="Y246" s="37"/>
      <c r="Z246" s="54"/>
      <c r="AA246" s="37"/>
      <c r="AB246" s="54"/>
      <c r="AC246" s="37"/>
      <c r="AD246" s="54"/>
      <c r="AE246" s="37"/>
    </row>
    <row r="247" spans="1:31" ht="12.75" customHeight="1">
      <c r="A247" s="132">
        <v>172</v>
      </c>
      <c r="B247" s="133">
        <v>44481</v>
      </c>
      <c r="C247" s="133"/>
      <c r="D247" s="134" t="s">
        <v>812</v>
      </c>
      <c r="E247" s="135" t="s">
        <v>574</v>
      </c>
      <c r="F247" s="136">
        <v>45.5</v>
      </c>
      <c r="G247" s="135"/>
      <c r="H247" s="135">
        <v>56.5</v>
      </c>
      <c r="I247" s="137">
        <v>56</v>
      </c>
      <c r="J247" s="138" t="s">
        <v>661</v>
      </c>
      <c r="K247" s="139">
        <f t="shared" si="25"/>
        <v>11</v>
      </c>
      <c r="L247" s="140">
        <f t="shared" si="26"/>
        <v>0.24175824175824176</v>
      </c>
      <c r="M247" s="135" t="s">
        <v>577</v>
      </c>
      <c r="N247" s="141">
        <v>44881</v>
      </c>
      <c r="O247" s="54"/>
      <c r="P247" s="54"/>
      <c r="R247" s="54"/>
      <c r="S247" s="37"/>
      <c r="T247" s="54"/>
      <c r="U247" s="37"/>
      <c r="V247" s="54"/>
      <c r="W247" s="37"/>
      <c r="X247" s="54"/>
      <c r="Y247" s="37"/>
      <c r="Z247" s="54"/>
      <c r="AA247" s="37"/>
      <c r="AB247" s="54"/>
      <c r="AC247" s="37"/>
      <c r="AD247" s="54"/>
      <c r="AE247" s="37"/>
    </row>
    <row r="248" spans="1:31" ht="12.75" customHeight="1">
      <c r="A248" s="132">
        <v>173</v>
      </c>
      <c r="B248" s="133">
        <v>44551</v>
      </c>
      <c r="C248" s="133"/>
      <c r="D248" s="134" t="s">
        <v>129</v>
      </c>
      <c r="E248" s="135" t="s">
        <v>574</v>
      </c>
      <c r="F248" s="136">
        <v>2300</v>
      </c>
      <c r="G248" s="135"/>
      <c r="H248" s="135">
        <f>(2820+2200)/2</f>
        <v>2510</v>
      </c>
      <c r="I248" s="137">
        <v>3000</v>
      </c>
      <c r="J248" s="138" t="s">
        <v>813</v>
      </c>
      <c r="K248" s="139">
        <f t="shared" si="25"/>
        <v>210</v>
      </c>
      <c r="L248" s="140">
        <f t="shared" si="26"/>
        <v>9.1304347826086957E-2</v>
      </c>
      <c r="M248" s="135" t="s">
        <v>577</v>
      </c>
      <c r="N248" s="141">
        <v>44649</v>
      </c>
      <c r="O248" s="54"/>
      <c r="P248" s="54"/>
      <c r="R248" s="54"/>
      <c r="S248" s="37"/>
      <c r="T248" s="54"/>
      <c r="U248" s="37"/>
      <c r="V248" s="54"/>
      <c r="W248" s="37"/>
      <c r="X248" s="54"/>
      <c r="Y248" s="37"/>
      <c r="Z248" s="54"/>
      <c r="AA248" s="37"/>
      <c r="AB248" s="54"/>
      <c r="AC248" s="37"/>
      <c r="AD248" s="54"/>
      <c r="AE248" s="37"/>
    </row>
    <row r="249" spans="1:31" ht="12.75" customHeight="1">
      <c r="A249" s="132">
        <v>174</v>
      </c>
      <c r="B249" s="133">
        <v>44606</v>
      </c>
      <c r="C249" s="133"/>
      <c r="D249" s="134" t="s">
        <v>425</v>
      </c>
      <c r="E249" s="135" t="s">
        <v>574</v>
      </c>
      <c r="F249" s="136">
        <v>635</v>
      </c>
      <c r="G249" s="135"/>
      <c r="H249" s="135">
        <v>700</v>
      </c>
      <c r="I249" s="137">
        <v>764</v>
      </c>
      <c r="J249" s="138" t="s">
        <v>841</v>
      </c>
      <c r="K249" s="139">
        <f t="shared" si="25"/>
        <v>65</v>
      </c>
      <c r="L249" s="140">
        <f t="shared" si="26"/>
        <v>0.10236220472440945</v>
      </c>
      <c r="M249" s="135" t="s">
        <v>577</v>
      </c>
      <c r="N249" s="141">
        <v>45159</v>
      </c>
      <c r="O249" s="54"/>
      <c r="P249" s="54"/>
      <c r="R249" s="54"/>
      <c r="S249" s="37"/>
      <c r="T249" s="54"/>
      <c r="U249" s="37"/>
      <c r="V249" s="54"/>
      <c r="W249" s="37"/>
      <c r="X249" s="54"/>
      <c r="Y249" s="37"/>
      <c r="Z249" s="54"/>
      <c r="AA249" s="37"/>
      <c r="AB249" s="54"/>
      <c r="AC249" s="37"/>
      <c r="AD249" s="54"/>
      <c r="AE249" s="37"/>
    </row>
    <row r="250" spans="1:31" ht="12.75" customHeight="1">
      <c r="A250" s="132">
        <v>175</v>
      </c>
      <c r="B250" s="133">
        <v>44613</v>
      </c>
      <c r="C250" s="133"/>
      <c r="D250" s="134" t="s">
        <v>435</v>
      </c>
      <c r="E250" s="135" t="s">
        <v>574</v>
      </c>
      <c r="F250" s="136">
        <v>1255</v>
      </c>
      <c r="G250" s="135"/>
      <c r="H250" s="135">
        <v>1515</v>
      </c>
      <c r="I250" s="137">
        <v>1510</v>
      </c>
      <c r="J250" s="138" t="s">
        <v>661</v>
      </c>
      <c r="K250" s="139">
        <f t="shared" si="25"/>
        <v>260</v>
      </c>
      <c r="L250" s="140">
        <f t="shared" si="26"/>
        <v>0.20717131474103587</v>
      </c>
      <c r="M250" s="135" t="s">
        <v>577</v>
      </c>
      <c r="N250" s="141">
        <v>44834</v>
      </c>
      <c r="O250" s="54"/>
      <c r="P250" s="54"/>
      <c r="R250" s="54"/>
      <c r="S250" s="37"/>
      <c r="T250" s="54"/>
      <c r="U250" s="37"/>
      <c r="V250" s="54"/>
      <c r="W250" s="37"/>
      <c r="X250" s="54"/>
      <c r="Y250" s="37"/>
      <c r="Z250" s="54"/>
      <c r="AA250" s="37"/>
      <c r="AB250" s="54"/>
      <c r="AC250" s="37"/>
      <c r="AD250" s="54"/>
      <c r="AE250" s="37"/>
    </row>
    <row r="251" spans="1:31" ht="12.75" customHeight="1">
      <c r="A251" s="279">
        <v>176</v>
      </c>
      <c r="B251" s="270">
        <v>44670</v>
      </c>
      <c r="C251" s="270"/>
      <c r="D251" s="271" t="s">
        <v>537</v>
      </c>
      <c r="E251" s="272" t="s">
        <v>574</v>
      </c>
      <c r="F251" s="273">
        <v>445</v>
      </c>
      <c r="G251" s="273"/>
      <c r="H251" s="273">
        <v>460</v>
      </c>
      <c r="I251" s="273">
        <v>553</v>
      </c>
      <c r="J251" s="274" t="s">
        <v>903</v>
      </c>
      <c r="K251" s="275">
        <f t="shared" ref="K251" si="27">H251-F251</f>
        <v>15</v>
      </c>
      <c r="L251" s="276">
        <f t="shared" ref="L251" si="28">K251/F251</f>
        <v>3.3707865168539325E-2</v>
      </c>
      <c r="M251" s="277" t="s">
        <v>594</v>
      </c>
      <c r="N251" s="278">
        <v>45397</v>
      </c>
      <c r="O251" s="54"/>
      <c r="P251" s="54"/>
      <c r="R251" s="54"/>
      <c r="S251" s="37"/>
      <c r="T251" s="54"/>
      <c r="U251" s="37"/>
      <c r="V251" s="54"/>
      <c r="W251" s="37"/>
      <c r="X251" s="54"/>
      <c r="Y251" s="37"/>
      <c r="Z251" s="54"/>
      <c r="AA251" s="37"/>
      <c r="AB251" s="54"/>
      <c r="AC251" s="37"/>
      <c r="AD251" s="54"/>
      <c r="AE251" s="37"/>
    </row>
    <row r="252" spans="1:31" ht="12.75" customHeight="1">
      <c r="A252" s="163">
        <v>177</v>
      </c>
      <c r="B252" s="164">
        <v>44746</v>
      </c>
      <c r="C252" s="164"/>
      <c r="D252" s="165" t="s">
        <v>814</v>
      </c>
      <c r="E252" s="166" t="s">
        <v>574</v>
      </c>
      <c r="F252" s="166">
        <v>207.5</v>
      </c>
      <c r="G252" s="166"/>
      <c r="H252" s="166">
        <v>254</v>
      </c>
      <c r="I252" s="168">
        <v>254</v>
      </c>
      <c r="J252" s="138" t="s">
        <v>661</v>
      </c>
      <c r="K252" s="139">
        <f t="shared" ref="K252:K262" si="29">H252-F252</f>
        <v>46.5</v>
      </c>
      <c r="L252" s="140">
        <f t="shared" ref="L252:L262" si="30">K252/F252</f>
        <v>0.22409638554216868</v>
      </c>
      <c r="M252" s="135" t="s">
        <v>577</v>
      </c>
      <c r="N252" s="141">
        <v>44792</v>
      </c>
      <c r="O252" s="54"/>
      <c r="P252" s="54"/>
      <c r="R252" s="54"/>
      <c r="S252" s="37"/>
      <c r="T252" s="54"/>
      <c r="U252" s="37"/>
      <c r="V252" s="54"/>
      <c r="W252" s="37"/>
      <c r="X252" s="54"/>
      <c r="Y252" s="37"/>
      <c r="Z252" s="54"/>
      <c r="AA252" s="37"/>
      <c r="AB252" s="54"/>
      <c r="AC252" s="37"/>
      <c r="AD252" s="54"/>
      <c r="AE252" s="37"/>
    </row>
    <row r="253" spans="1:31" ht="12.75" customHeight="1">
      <c r="A253" s="163">
        <v>178</v>
      </c>
      <c r="B253" s="164">
        <v>44775</v>
      </c>
      <c r="C253" s="164"/>
      <c r="D253" s="165" t="s">
        <v>479</v>
      </c>
      <c r="E253" s="166" t="s">
        <v>574</v>
      </c>
      <c r="F253" s="166">
        <v>31.25</v>
      </c>
      <c r="G253" s="166"/>
      <c r="H253" s="166">
        <v>38.75</v>
      </c>
      <c r="I253" s="168">
        <v>38</v>
      </c>
      <c r="J253" s="138" t="s">
        <v>661</v>
      </c>
      <c r="K253" s="139">
        <f t="shared" si="29"/>
        <v>7.5</v>
      </c>
      <c r="L253" s="140">
        <f t="shared" si="30"/>
        <v>0.24</v>
      </c>
      <c r="M253" s="135" t="s">
        <v>577</v>
      </c>
      <c r="N253" s="141">
        <v>44844</v>
      </c>
      <c r="O253" s="54"/>
      <c r="P253" s="54"/>
      <c r="R253" s="54"/>
      <c r="S253" s="37"/>
      <c r="T253" s="54"/>
      <c r="U253" s="37"/>
      <c r="V253" s="54"/>
      <c r="W253" s="37"/>
      <c r="X253" s="54"/>
      <c r="Y253" s="37"/>
      <c r="Z253" s="54"/>
      <c r="AA253" s="37"/>
      <c r="AB253" s="54"/>
      <c r="AC253" s="37"/>
      <c r="AD253" s="54"/>
      <c r="AE253" s="37"/>
    </row>
    <row r="254" spans="1:31" ht="12.75" customHeight="1">
      <c r="A254" s="163">
        <v>179</v>
      </c>
      <c r="B254" s="164">
        <v>44841</v>
      </c>
      <c r="C254" s="164"/>
      <c r="D254" s="165" t="s">
        <v>815</v>
      </c>
      <c r="E254" s="166" t="s">
        <v>574</v>
      </c>
      <c r="F254" s="136">
        <v>665</v>
      </c>
      <c r="G254" s="166"/>
      <c r="H254" s="166">
        <v>807.5</v>
      </c>
      <c r="I254" s="168">
        <v>840</v>
      </c>
      <c r="J254" s="138" t="s">
        <v>813</v>
      </c>
      <c r="K254" s="139">
        <f t="shared" si="29"/>
        <v>142.5</v>
      </c>
      <c r="L254" s="140">
        <f t="shared" si="30"/>
        <v>0.21428571428571427</v>
      </c>
      <c r="M254" s="135" t="s">
        <v>577</v>
      </c>
      <c r="N254" s="141">
        <v>45097</v>
      </c>
      <c r="O254" s="54"/>
      <c r="P254" s="54"/>
      <c r="R254" s="54"/>
      <c r="S254" s="37"/>
      <c r="T254" s="54"/>
      <c r="U254" s="37"/>
      <c r="V254" s="54"/>
      <c r="W254" s="37"/>
      <c r="X254" s="54"/>
      <c r="Y254" s="37"/>
      <c r="Z254" s="54"/>
      <c r="AA254" s="37"/>
      <c r="AB254" s="54"/>
      <c r="AC254" s="37"/>
      <c r="AD254" s="54"/>
      <c r="AE254" s="37"/>
    </row>
    <row r="255" spans="1:31" ht="12.75" customHeight="1">
      <c r="A255" s="163">
        <v>180</v>
      </c>
      <c r="B255" s="164">
        <v>44844</v>
      </c>
      <c r="C255" s="164"/>
      <c r="D255" s="165" t="s">
        <v>427</v>
      </c>
      <c r="E255" s="166" t="s">
        <v>574</v>
      </c>
      <c r="F255" s="136">
        <v>227.5</v>
      </c>
      <c r="G255" s="166"/>
      <c r="H255" s="166">
        <v>270</v>
      </c>
      <c r="I255" s="168">
        <v>291</v>
      </c>
      <c r="J255" s="138" t="s">
        <v>843</v>
      </c>
      <c r="K255" s="139">
        <f t="shared" si="29"/>
        <v>42.5</v>
      </c>
      <c r="L255" s="140">
        <f t="shared" si="30"/>
        <v>0.18681318681318682</v>
      </c>
      <c r="M255" s="135" t="s">
        <v>577</v>
      </c>
      <c r="N255" s="141">
        <v>45160</v>
      </c>
      <c r="O255" s="54"/>
      <c r="P255" s="54"/>
      <c r="R255" s="54"/>
      <c r="S255" s="37"/>
      <c r="T255" s="54"/>
      <c r="U255" s="37"/>
      <c r="V255" s="54"/>
      <c r="W255" s="37"/>
      <c r="X255" s="54"/>
      <c r="Y255" s="37"/>
      <c r="Z255" s="54"/>
      <c r="AA255" s="37"/>
      <c r="AB255" s="54"/>
      <c r="AC255" s="37"/>
      <c r="AD255" s="54"/>
      <c r="AE255" s="37"/>
    </row>
    <row r="256" spans="1:31" ht="12.75" customHeight="1">
      <c r="A256" s="163">
        <v>181</v>
      </c>
      <c r="B256" s="164">
        <v>44845</v>
      </c>
      <c r="C256" s="164"/>
      <c r="D256" s="165" t="s">
        <v>425</v>
      </c>
      <c r="E256" s="166" t="s">
        <v>574</v>
      </c>
      <c r="F256" s="136">
        <v>555</v>
      </c>
      <c r="G256" s="166"/>
      <c r="H256" s="166">
        <v>700</v>
      </c>
      <c r="I256" s="168">
        <v>765</v>
      </c>
      <c r="J256" s="138" t="s">
        <v>842</v>
      </c>
      <c r="K256" s="139">
        <f t="shared" si="29"/>
        <v>145</v>
      </c>
      <c r="L256" s="140">
        <f t="shared" si="30"/>
        <v>0.26126126126126126</v>
      </c>
      <c r="M256" s="135" t="s">
        <v>577</v>
      </c>
      <c r="N256" s="141">
        <v>45159</v>
      </c>
      <c r="O256" s="54"/>
      <c r="P256" s="54"/>
      <c r="R256" s="54"/>
      <c r="S256" s="37"/>
      <c r="T256" s="54"/>
      <c r="U256" s="37"/>
      <c r="V256" s="54"/>
      <c r="W256" s="37"/>
      <c r="X256" s="54"/>
      <c r="Y256" s="37"/>
      <c r="Z256" s="54"/>
      <c r="AA256" s="37"/>
      <c r="AB256" s="54"/>
      <c r="AC256" s="37"/>
      <c r="AD256" s="54"/>
      <c r="AE256" s="37"/>
    </row>
    <row r="257" spans="1:39" ht="12.75" customHeight="1">
      <c r="A257" s="163">
        <v>182</v>
      </c>
      <c r="B257" s="164">
        <v>44981</v>
      </c>
      <c r="C257" s="164"/>
      <c r="D257" s="165" t="s">
        <v>442</v>
      </c>
      <c r="E257" s="166" t="s">
        <v>574</v>
      </c>
      <c r="F257" s="136">
        <v>1675</v>
      </c>
      <c r="G257" s="166"/>
      <c r="H257" s="166">
        <v>2080</v>
      </c>
      <c r="I257" s="168">
        <v>2080</v>
      </c>
      <c r="J257" s="138" t="s">
        <v>661</v>
      </c>
      <c r="K257" s="139">
        <f t="shared" si="29"/>
        <v>405</v>
      </c>
      <c r="L257" s="140">
        <f t="shared" si="30"/>
        <v>0.2417910447761194</v>
      </c>
      <c r="M257" s="135" t="s">
        <v>577</v>
      </c>
      <c r="N257" s="141">
        <v>45119</v>
      </c>
      <c r="O257" s="54"/>
      <c r="P257" s="54"/>
      <c r="R257" s="54"/>
      <c r="S257" s="37" t="s">
        <v>839</v>
      </c>
      <c r="T257" s="54"/>
      <c r="U257" s="37"/>
      <c r="V257" s="54"/>
      <c r="W257" s="37"/>
      <c r="X257" s="54"/>
      <c r="Y257" s="37"/>
      <c r="Z257" s="54"/>
      <c r="AA257" s="37"/>
      <c r="AB257" s="54"/>
      <c r="AC257" s="37"/>
      <c r="AD257" s="54"/>
      <c r="AE257" s="37"/>
    </row>
    <row r="258" spans="1:39" ht="12.75" customHeight="1">
      <c r="A258" s="163">
        <v>183</v>
      </c>
      <c r="B258" s="164">
        <v>44986</v>
      </c>
      <c r="C258" s="164"/>
      <c r="D258" s="165" t="s">
        <v>479</v>
      </c>
      <c r="E258" s="166" t="s">
        <v>574</v>
      </c>
      <c r="F258" s="136">
        <v>57.5</v>
      </c>
      <c r="G258" s="166"/>
      <c r="H258" s="166">
        <v>120</v>
      </c>
      <c r="I258" s="168">
        <v>120</v>
      </c>
      <c r="J258" s="138" t="s">
        <v>661</v>
      </c>
      <c r="K258" s="139">
        <f t="shared" si="29"/>
        <v>62.5</v>
      </c>
      <c r="L258" s="140">
        <f t="shared" si="30"/>
        <v>1.0869565217391304</v>
      </c>
      <c r="M258" s="135" t="s">
        <v>577</v>
      </c>
      <c r="N258" s="141">
        <v>45049</v>
      </c>
      <c r="O258" s="54"/>
      <c r="P258" s="54"/>
      <c r="R258" s="54"/>
      <c r="S258" s="37" t="s">
        <v>839</v>
      </c>
      <c r="T258" s="54"/>
      <c r="U258" s="37"/>
      <c r="V258" s="54"/>
      <c r="W258" s="37"/>
      <c r="X258" s="54"/>
      <c r="Y258" s="37"/>
      <c r="Z258" s="54"/>
      <c r="AA258" s="37"/>
      <c r="AB258" s="54"/>
      <c r="AC258" s="37"/>
      <c r="AD258" s="54"/>
      <c r="AE258" s="37"/>
    </row>
    <row r="259" spans="1:39" ht="12.75" customHeight="1">
      <c r="A259" s="163">
        <v>184</v>
      </c>
      <c r="B259" s="164">
        <v>45008</v>
      </c>
      <c r="C259" s="164"/>
      <c r="D259" s="165" t="s">
        <v>496</v>
      </c>
      <c r="E259" s="166" t="s">
        <v>574</v>
      </c>
      <c r="F259" s="136">
        <v>2765</v>
      </c>
      <c r="G259" s="166"/>
      <c r="H259" s="166">
        <v>3547.5</v>
      </c>
      <c r="I259" s="168">
        <v>3523</v>
      </c>
      <c r="J259" s="138" t="s">
        <v>661</v>
      </c>
      <c r="K259" s="139">
        <f t="shared" si="29"/>
        <v>782.5</v>
      </c>
      <c r="L259" s="140">
        <f t="shared" si="30"/>
        <v>0.28300180831826399</v>
      </c>
      <c r="M259" s="135" t="s">
        <v>577</v>
      </c>
      <c r="N259" s="141">
        <v>45177</v>
      </c>
      <c r="O259" s="54"/>
      <c r="P259" s="54"/>
      <c r="R259" s="54"/>
      <c r="S259" s="37" t="s">
        <v>839</v>
      </c>
      <c r="T259" s="54"/>
      <c r="U259" s="37"/>
      <c r="V259" s="54"/>
      <c r="W259" s="37"/>
      <c r="X259" s="54"/>
      <c r="Y259" s="37"/>
      <c r="Z259" s="54"/>
      <c r="AA259" s="37"/>
      <c r="AB259" s="54"/>
      <c r="AC259" s="37"/>
      <c r="AD259" s="54"/>
      <c r="AE259" s="37"/>
    </row>
    <row r="260" spans="1:39" ht="12.75" customHeight="1">
      <c r="A260" s="163">
        <v>185</v>
      </c>
      <c r="B260" s="164">
        <v>45027</v>
      </c>
      <c r="C260" s="164"/>
      <c r="D260" s="165" t="s">
        <v>816</v>
      </c>
      <c r="E260" s="166" t="s">
        <v>574</v>
      </c>
      <c r="F260" s="166">
        <v>460</v>
      </c>
      <c r="G260" s="166"/>
      <c r="H260" s="166">
        <v>825</v>
      </c>
      <c r="I260" s="168">
        <v>810</v>
      </c>
      <c r="J260" s="138" t="s">
        <v>661</v>
      </c>
      <c r="K260" s="139">
        <f t="shared" si="29"/>
        <v>365</v>
      </c>
      <c r="L260" s="140">
        <f t="shared" si="30"/>
        <v>0.79347826086956519</v>
      </c>
      <c r="M260" s="135" t="s">
        <v>577</v>
      </c>
      <c r="N260" s="141">
        <v>45155</v>
      </c>
      <c r="O260" s="54"/>
      <c r="P260" s="54"/>
      <c r="R260" s="54"/>
      <c r="S260" s="37" t="s">
        <v>839</v>
      </c>
      <c r="T260" s="54"/>
      <c r="U260" s="37"/>
      <c r="V260" s="54"/>
      <c r="W260" s="37"/>
      <c r="X260" s="54"/>
      <c r="Y260" s="37"/>
      <c r="Z260" s="54"/>
      <c r="AA260" s="37"/>
      <c r="AB260" s="54"/>
      <c r="AC260" s="37"/>
      <c r="AD260" s="54"/>
      <c r="AE260" s="37"/>
    </row>
    <row r="261" spans="1:39" ht="12.75" customHeight="1">
      <c r="A261" s="163">
        <v>186</v>
      </c>
      <c r="B261" s="164">
        <v>45050</v>
      </c>
      <c r="C261" s="164"/>
      <c r="D261" s="165" t="s">
        <v>41</v>
      </c>
      <c r="E261" s="166" t="s">
        <v>574</v>
      </c>
      <c r="F261" s="166">
        <v>3630</v>
      </c>
      <c r="G261" s="166"/>
      <c r="H261" s="166">
        <v>5150</v>
      </c>
      <c r="I261" s="168">
        <v>5040</v>
      </c>
      <c r="J261" s="138" t="s">
        <v>661</v>
      </c>
      <c r="K261" s="139">
        <f t="shared" si="29"/>
        <v>1520</v>
      </c>
      <c r="L261" s="140">
        <f t="shared" si="30"/>
        <v>0.41873278236914602</v>
      </c>
      <c r="M261" s="135" t="s">
        <v>577</v>
      </c>
      <c r="N261" s="141">
        <v>45344</v>
      </c>
      <c r="O261" s="54"/>
      <c r="P261" s="54"/>
      <c r="R261" s="54"/>
      <c r="S261" s="37" t="s">
        <v>839</v>
      </c>
      <c r="T261" s="54"/>
      <c r="U261" s="37"/>
      <c r="V261" s="54"/>
      <c r="W261" s="37"/>
      <c r="X261" s="54"/>
      <c r="Y261" s="37"/>
      <c r="Z261" s="54"/>
      <c r="AA261" s="37"/>
      <c r="AB261" s="54"/>
      <c r="AC261" s="37"/>
      <c r="AD261" s="54"/>
      <c r="AE261" s="37"/>
    </row>
    <row r="262" spans="1:39" ht="12.75" customHeight="1">
      <c r="A262" s="163">
        <v>187</v>
      </c>
      <c r="B262" s="164">
        <v>45075</v>
      </c>
      <c r="C262" s="164"/>
      <c r="D262" s="165" t="s">
        <v>817</v>
      </c>
      <c r="E262" s="166" t="s">
        <v>574</v>
      </c>
      <c r="F262" s="136">
        <v>585</v>
      </c>
      <c r="G262" s="166"/>
      <c r="H262" s="166">
        <v>732</v>
      </c>
      <c r="I262" s="168">
        <v>732</v>
      </c>
      <c r="J262" s="138" t="s">
        <v>661</v>
      </c>
      <c r="K262" s="139">
        <f t="shared" si="29"/>
        <v>147</v>
      </c>
      <c r="L262" s="140">
        <f t="shared" si="30"/>
        <v>0.25128205128205128</v>
      </c>
      <c r="M262" s="135" t="s">
        <v>577</v>
      </c>
      <c r="N262" s="141">
        <v>45152</v>
      </c>
      <c r="O262" s="54"/>
      <c r="P262" s="54"/>
      <c r="R262" s="54"/>
      <c r="S262" s="37" t="s">
        <v>839</v>
      </c>
      <c r="T262" s="54"/>
      <c r="U262" s="37"/>
      <c r="V262" s="54"/>
      <c r="W262" s="37"/>
      <c r="X262" s="54"/>
      <c r="Y262" s="37"/>
      <c r="Z262" s="54"/>
      <c r="AA262" s="37"/>
      <c r="AB262" s="54"/>
      <c r="AC262" s="37"/>
      <c r="AD262" s="54"/>
      <c r="AE262" s="37"/>
      <c r="AG262" s="37"/>
      <c r="AH262" s="54"/>
      <c r="AJ262" s="37"/>
      <c r="AL262" s="37"/>
      <c r="AM262" s="54"/>
    </row>
    <row r="263" spans="1:39" ht="12.75" customHeight="1">
      <c r="A263" s="181">
        <v>188</v>
      </c>
      <c r="B263" s="182">
        <v>45078</v>
      </c>
      <c r="C263" s="53"/>
      <c r="D263" s="53" t="s">
        <v>526</v>
      </c>
      <c r="E263" s="183" t="s">
        <v>574</v>
      </c>
      <c r="F263" s="51" t="s">
        <v>818</v>
      </c>
      <c r="G263" s="51"/>
      <c r="H263" s="51"/>
      <c r="I263" s="51">
        <v>4300</v>
      </c>
      <c r="J263" s="51" t="s">
        <v>575</v>
      </c>
      <c r="K263" s="51"/>
      <c r="L263" s="51"/>
      <c r="M263" s="51"/>
      <c r="N263" s="51"/>
      <c r="O263" s="54"/>
      <c r="P263" s="54"/>
      <c r="R263" s="54"/>
      <c r="S263" s="37" t="s">
        <v>839</v>
      </c>
      <c r="T263" s="54"/>
      <c r="U263" s="37"/>
      <c r="V263" s="54"/>
      <c r="W263" s="37"/>
      <c r="X263" s="54"/>
      <c r="Y263" s="37"/>
      <c r="Z263" s="54"/>
      <c r="AA263" s="37"/>
      <c r="AB263" s="54"/>
      <c r="AC263" s="37"/>
      <c r="AD263" s="54"/>
      <c r="AE263" s="37"/>
      <c r="AG263" s="37"/>
      <c r="AH263" s="54"/>
      <c r="AJ263" s="37"/>
      <c r="AL263" s="37"/>
      <c r="AM263" s="54"/>
    </row>
    <row r="264" spans="1:39" ht="12.75" customHeight="1">
      <c r="A264" s="163">
        <v>189</v>
      </c>
      <c r="B264" s="164">
        <v>45103</v>
      </c>
      <c r="C264" s="164"/>
      <c r="D264" s="165" t="s">
        <v>837</v>
      </c>
      <c r="E264" s="166" t="s">
        <v>574</v>
      </c>
      <c r="F264" s="136">
        <v>282.5</v>
      </c>
      <c r="G264" s="166"/>
      <c r="H264" s="166">
        <v>383</v>
      </c>
      <c r="I264" s="168">
        <v>383</v>
      </c>
      <c r="J264" s="138" t="s">
        <v>661</v>
      </c>
      <c r="K264" s="139">
        <f>H264-F264</f>
        <v>100.5</v>
      </c>
      <c r="L264" s="140">
        <f>K264/F264</f>
        <v>0.35575221238938054</v>
      </c>
      <c r="M264" s="135" t="s">
        <v>577</v>
      </c>
      <c r="N264" s="141">
        <v>45265</v>
      </c>
      <c r="O264" s="54"/>
      <c r="P264" s="54"/>
      <c r="R264" s="54"/>
      <c r="S264" s="37" t="s">
        <v>839</v>
      </c>
      <c r="T264" s="54"/>
      <c r="U264" s="37"/>
      <c r="V264" s="54"/>
      <c r="W264" s="37"/>
      <c r="X264" s="54"/>
      <c r="Y264" s="37"/>
      <c r="Z264" s="54"/>
      <c r="AA264" s="37"/>
      <c r="AB264" s="54"/>
      <c r="AC264" s="37"/>
      <c r="AD264" s="54"/>
      <c r="AE264" s="37"/>
      <c r="AG264" s="37"/>
      <c r="AH264" s="54"/>
      <c r="AJ264" s="37"/>
      <c r="AL264" s="37"/>
      <c r="AM264" s="54"/>
    </row>
    <row r="265" spans="1:39" ht="12.75" customHeight="1">
      <c r="A265" s="163">
        <v>190</v>
      </c>
      <c r="B265" s="164">
        <v>45120</v>
      </c>
      <c r="C265" s="164"/>
      <c r="D265" s="165" t="s">
        <v>525</v>
      </c>
      <c r="E265" s="166" t="s">
        <v>574</v>
      </c>
      <c r="F265" s="136">
        <v>2312.5</v>
      </c>
      <c r="G265" s="166"/>
      <c r="H265" s="166">
        <v>2935</v>
      </c>
      <c r="I265" s="168">
        <v>2935</v>
      </c>
      <c r="J265" s="138" t="s">
        <v>661</v>
      </c>
      <c r="K265" s="139">
        <f>H265-F265</f>
        <v>622.5</v>
      </c>
      <c r="L265" s="140">
        <f>K265/F265</f>
        <v>0.26918918918918922</v>
      </c>
      <c r="M265" s="135" t="s">
        <v>577</v>
      </c>
      <c r="N265" s="141">
        <v>45177</v>
      </c>
      <c r="O265" s="54"/>
      <c r="P265" s="54"/>
      <c r="R265" s="54"/>
      <c r="S265" s="37" t="s">
        <v>839</v>
      </c>
      <c r="T265" s="54"/>
      <c r="U265" s="37"/>
      <c r="V265" s="54"/>
      <c r="W265" s="37"/>
      <c r="X265" s="54"/>
      <c r="Y265" s="37"/>
      <c r="Z265" s="54"/>
      <c r="AA265" s="37"/>
      <c r="AB265" s="54"/>
      <c r="AC265" s="37"/>
      <c r="AD265" s="54"/>
      <c r="AE265" s="37"/>
      <c r="AG265" s="37"/>
      <c r="AH265" s="54"/>
      <c r="AJ265" s="37"/>
      <c r="AL265" s="37"/>
      <c r="AM265" s="54"/>
    </row>
    <row r="266" spans="1:39" ht="12.75" customHeight="1">
      <c r="A266" s="163">
        <v>191</v>
      </c>
      <c r="B266" s="164">
        <v>45125</v>
      </c>
      <c r="C266" s="164"/>
      <c r="D266" s="165" t="s">
        <v>200</v>
      </c>
      <c r="E266" s="166" t="s">
        <v>574</v>
      </c>
      <c r="F266" s="136">
        <v>3980</v>
      </c>
      <c r="G266" s="166"/>
      <c r="H266" s="166">
        <v>4895</v>
      </c>
      <c r="I266" s="168">
        <v>4895</v>
      </c>
      <c r="J266" s="138" t="s">
        <v>661</v>
      </c>
      <c r="K266" s="139">
        <f>H266-F266</f>
        <v>915</v>
      </c>
      <c r="L266" s="140">
        <f>K266/F266</f>
        <v>0.22989949748743718</v>
      </c>
      <c r="M266" s="135" t="s">
        <v>577</v>
      </c>
      <c r="N266" s="141">
        <v>45155</v>
      </c>
      <c r="O266" s="54"/>
      <c r="P266" s="54"/>
      <c r="R266" s="54"/>
      <c r="S266" s="37" t="s">
        <v>839</v>
      </c>
      <c r="T266" s="54"/>
      <c r="U266" s="37"/>
      <c r="V266" s="54"/>
      <c r="W266" s="37"/>
      <c r="X266" s="54"/>
      <c r="Y266" s="37"/>
      <c r="Z266" s="54"/>
      <c r="AA266" s="37"/>
      <c r="AB266" s="54"/>
      <c r="AC266" s="37"/>
      <c r="AD266" s="54"/>
      <c r="AE266" s="37"/>
      <c r="AH266" s="54"/>
      <c r="AJ266" s="37"/>
      <c r="AM266" s="54"/>
    </row>
    <row r="267" spans="1:39" ht="12.75" customHeight="1">
      <c r="A267" s="163">
        <v>192</v>
      </c>
      <c r="B267" s="164">
        <v>45145</v>
      </c>
      <c r="C267" s="164"/>
      <c r="D267" s="165" t="s">
        <v>840</v>
      </c>
      <c r="E267" s="166" t="s">
        <v>574</v>
      </c>
      <c r="F267" s="136">
        <v>565</v>
      </c>
      <c r="G267" s="166"/>
      <c r="H267" s="166">
        <v>725</v>
      </c>
      <c r="I267" s="168">
        <v>725</v>
      </c>
      <c r="J267" s="138" t="s">
        <v>661</v>
      </c>
      <c r="K267" s="139">
        <f>H267-F267</f>
        <v>160</v>
      </c>
      <c r="L267" s="140">
        <f>K267/F267</f>
        <v>0.2831858407079646</v>
      </c>
      <c r="M267" s="135" t="s">
        <v>577</v>
      </c>
      <c r="N267" s="141">
        <v>45169</v>
      </c>
      <c r="O267" s="54"/>
      <c r="P267" s="54"/>
      <c r="R267" s="54"/>
      <c r="S267" s="37" t="s">
        <v>839</v>
      </c>
      <c r="T267" s="54"/>
      <c r="U267" s="37"/>
      <c r="V267" s="54"/>
      <c r="W267" s="37"/>
      <c r="X267" s="54"/>
      <c r="Y267" s="37"/>
      <c r="Z267" s="54"/>
      <c r="AA267" s="37"/>
      <c r="AB267" s="54"/>
      <c r="AC267" s="37"/>
      <c r="AD267" s="54"/>
      <c r="AE267" s="37"/>
      <c r="AH267" s="54"/>
      <c r="AJ267" s="37"/>
      <c r="AM267" s="54"/>
    </row>
    <row r="268" spans="1:39" ht="12.75" customHeight="1">
      <c r="A268" s="239">
        <v>193</v>
      </c>
      <c r="B268" s="240">
        <v>45167</v>
      </c>
      <c r="C268" s="240"/>
      <c r="D268" s="241" t="s">
        <v>844</v>
      </c>
      <c r="E268" s="242" t="s">
        <v>574</v>
      </c>
      <c r="F268" s="136">
        <v>700</v>
      </c>
      <c r="G268" s="242"/>
      <c r="H268" s="242">
        <v>950</v>
      </c>
      <c r="I268" s="243">
        <v>950</v>
      </c>
      <c r="J268" s="244" t="s">
        <v>661</v>
      </c>
      <c r="K268" s="139">
        <f>H268-F268</f>
        <v>250</v>
      </c>
      <c r="L268" s="140">
        <f>K268/F268</f>
        <v>0.35714285714285715</v>
      </c>
      <c r="M268" s="135" t="s">
        <v>577</v>
      </c>
      <c r="N268" s="141">
        <v>45261</v>
      </c>
      <c r="O268" s="54"/>
      <c r="P268" s="54"/>
      <c r="R268" s="54"/>
      <c r="S268" s="37" t="s">
        <v>839</v>
      </c>
      <c r="T268" s="54"/>
      <c r="U268" s="37"/>
      <c r="V268" s="54"/>
      <c r="W268" s="37"/>
      <c r="X268" s="54"/>
      <c r="Y268" s="37"/>
      <c r="Z268" s="54"/>
      <c r="AA268" s="37"/>
      <c r="AB268" s="54"/>
      <c r="AC268" s="37"/>
      <c r="AD268" s="54"/>
      <c r="AE268" s="37"/>
      <c r="AH268" s="54"/>
      <c r="AJ268" s="37"/>
      <c r="AM268" s="54"/>
    </row>
    <row r="269" spans="1:39" ht="12.75" customHeight="1">
      <c r="A269" s="181">
        <v>194</v>
      </c>
      <c r="B269" s="182">
        <v>45184</v>
      </c>
      <c r="C269" s="53"/>
      <c r="D269" s="53" t="s">
        <v>528</v>
      </c>
      <c r="E269" s="183" t="s">
        <v>574</v>
      </c>
      <c r="F269" s="51" t="s">
        <v>846</v>
      </c>
      <c r="G269" s="51"/>
      <c r="H269" s="51"/>
      <c r="I269" s="51">
        <v>480</v>
      </c>
      <c r="J269" s="51" t="s">
        <v>575</v>
      </c>
      <c r="K269" s="51"/>
      <c r="L269" s="51"/>
      <c r="M269" s="51"/>
      <c r="N269" s="51"/>
      <c r="O269" s="54"/>
      <c r="P269" s="54"/>
      <c r="R269" s="54"/>
      <c r="S269" s="37" t="s">
        <v>839</v>
      </c>
      <c r="T269" s="54"/>
      <c r="U269" s="37"/>
      <c r="V269" s="54"/>
      <c r="W269" s="37"/>
      <c r="X269" s="54"/>
      <c r="Y269" s="37"/>
      <c r="Z269" s="54"/>
      <c r="AA269" s="37"/>
      <c r="AB269" s="54"/>
      <c r="AC269" s="37"/>
      <c r="AD269" s="54"/>
      <c r="AE269" s="37"/>
      <c r="AH269" s="54"/>
      <c r="AJ269" s="37"/>
      <c r="AM269" s="54"/>
    </row>
    <row r="270" spans="1:39" ht="12.75" customHeight="1">
      <c r="A270" s="239">
        <v>195</v>
      </c>
      <c r="B270" s="240">
        <v>45203</v>
      </c>
      <c r="C270" s="240"/>
      <c r="D270" s="241" t="s">
        <v>173</v>
      </c>
      <c r="E270" s="242" t="s">
        <v>574</v>
      </c>
      <c r="F270" s="136">
        <v>992.5</v>
      </c>
      <c r="G270" s="242"/>
      <c r="H270" s="242">
        <v>1198</v>
      </c>
      <c r="I270" s="243">
        <v>1198</v>
      </c>
      <c r="J270" s="244" t="s">
        <v>661</v>
      </c>
      <c r="K270" s="139">
        <f>H270-F270</f>
        <v>205.5</v>
      </c>
      <c r="L270" s="140">
        <f>K270/F270</f>
        <v>0.2070528967254408</v>
      </c>
      <c r="M270" s="135" t="s">
        <v>577</v>
      </c>
      <c r="N270" s="141">
        <v>45392</v>
      </c>
      <c r="O270" s="54"/>
      <c r="P270" s="54"/>
      <c r="R270" s="54"/>
      <c r="S270" s="37" t="s">
        <v>850</v>
      </c>
      <c r="T270" s="54"/>
      <c r="U270" s="37"/>
      <c r="V270" s="54"/>
      <c r="W270" s="37"/>
      <c r="X270" s="54"/>
      <c r="Y270" s="37"/>
      <c r="Z270" s="54"/>
      <c r="AA270" s="37"/>
      <c r="AB270" s="54"/>
      <c r="AC270" s="37"/>
      <c r="AD270" s="54"/>
      <c r="AE270" s="37"/>
      <c r="AH270" s="54"/>
      <c r="AJ270" s="37"/>
      <c r="AM270" s="54"/>
    </row>
    <row r="271" spans="1:39" ht="12.75" customHeight="1">
      <c r="A271" s="239">
        <v>196</v>
      </c>
      <c r="B271" s="240">
        <v>45216</v>
      </c>
      <c r="C271" s="240"/>
      <c r="D271" s="241" t="s">
        <v>105</v>
      </c>
      <c r="E271" s="242" t="s">
        <v>574</v>
      </c>
      <c r="F271" s="136">
        <v>5425</v>
      </c>
      <c r="G271" s="242"/>
      <c r="H271" s="242">
        <v>6880</v>
      </c>
      <c r="I271" s="243">
        <v>6870</v>
      </c>
      <c r="J271" s="244" t="s">
        <v>661</v>
      </c>
      <c r="K271" s="139">
        <f>H271-F271</f>
        <v>1455</v>
      </c>
      <c r="L271" s="140">
        <f>K271/F271</f>
        <v>0.26820276497695855</v>
      </c>
      <c r="M271" s="135" t="s">
        <v>577</v>
      </c>
      <c r="N271" s="141">
        <v>45342</v>
      </c>
      <c r="O271" s="54"/>
      <c r="P271" s="54"/>
      <c r="R271" s="54"/>
      <c r="S271" s="37" t="s">
        <v>850</v>
      </c>
      <c r="T271" s="54"/>
      <c r="U271" s="37"/>
      <c r="V271" s="54"/>
      <c r="W271" s="37"/>
      <c r="X271" s="54"/>
      <c r="Y271" s="37"/>
      <c r="Z271" s="54"/>
      <c r="AA271" s="37"/>
      <c r="AB271" s="54"/>
      <c r="AC271" s="37"/>
      <c r="AD271" s="54"/>
      <c r="AE271" s="37"/>
      <c r="AH271" s="54"/>
      <c r="AJ271" s="37"/>
      <c r="AM271" s="54"/>
    </row>
    <row r="272" spans="1:39" ht="12.75" customHeight="1">
      <c r="A272" s="239">
        <v>197</v>
      </c>
      <c r="B272" s="240">
        <v>45216</v>
      </c>
      <c r="C272" s="240"/>
      <c r="D272" s="241" t="s">
        <v>847</v>
      </c>
      <c r="E272" s="242" t="s">
        <v>574</v>
      </c>
      <c r="F272" s="136">
        <v>1090</v>
      </c>
      <c r="G272" s="242"/>
      <c r="H272" s="242">
        <v>1415</v>
      </c>
      <c r="I272" s="243">
        <v>1415</v>
      </c>
      <c r="J272" s="244" t="s">
        <v>661</v>
      </c>
      <c r="K272" s="139">
        <f>H272-F272</f>
        <v>325</v>
      </c>
      <c r="L272" s="140">
        <f>K272/F272</f>
        <v>0.29816513761467889</v>
      </c>
      <c r="M272" s="135" t="s">
        <v>577</v>
      </c>
      <c r="N272" s="141">
        <v>45282</v>
      </c>
      <c r="O272" s="54"/>
      <c r="P272" s="54"/>
      <c r="R272" s="54"/>
      <c r="S272" s="37" t="s">
        <v>839</v>
      </c>
      <c r="T272" s="54"/>
      <c r="U272" s="37"/>
      <c r="V272" s="54"/>
      <c r="W272" s="37"/>
      <c r="X272" s="54"/>
      <c r="Y272" s="37"/>
      <c r="Z272" s="54"/>
      <c r="AA272" s="37"/>
      <c r="AB272" s="54"/>
      <c r="AC272" s="37"/>
      <c r="AD272" s="54"/>
      <c r="AE272" s="37"/>
      <c r="AH272" s="54"/>
      <c r="AJ272" s="37"/>
      <c r="AM272" s="54"/>
    </row>
    <row r="273" spans="1:39" ht="12.75" customHeight="1">
      <c r="A273" s="239">
        <v>198</v>
      </c>
      <c r="B273" s="240">
        <v>45236</v>
      </c>
      <c r="C273" s="240"/>
      <c r="D273" s="241" t="s">
        <v>851</v>
      </c>
      <c r="E273" s="242" t="s">
        <v>574</v>
      </c>
      <c r="F273" s="136">
        <v>1270</v>
      </c>
      <c r="G273" s="242"/>
      <c r="H273" s="242">
        <v>1613</v>
      </c>
      <c r="I273" s="243">
        <v>1613</v>
      </c>
      <c r="J273" s="244" t="s">
        <v>661</v>
      </c>
      <c r="K273" s="139">
        <f>H273-F273</f>
        <v>343</v>
      </c>
      <c r="L273" s="140">
        <f>K273/F273</f>
        <v>0.27007874015748029</v>
      </c>
      <c r="M273" s="135" t="s">
        <v>577</v>
      </c>
      <c r="N273" s="141">
        <v>45246</v>
      </c>
      <c r="O273" s="54"/>
      <c r="P273" s="54"/>
      <c r="R273" s="54"/>
      <c r="S273" s="37" t="s">
        <v>850</v>
      </c>
      <c r="T273" s="54"/>
      <c r="U273" s="37"/>
      <c r="V273" s="54"/>
      <c r="W273" s="37"/>
      <c r="X273" s="54"/>
      <c r="Y273" s="37"/>
      <c r="Z273" s="54"/>
      <c r="AA273" s="37"/>
      <c r="AB273" s="54"/>
      <c r="AC273" s="37"/>
      <c r="AD273" s="54"/>
      <c r="AE273" s="37"/>
      <c r="AH273" s="54"/>
      <c r="AJ273" s="37"/>
      <c r="AM273" s="54"/>
    </row>
    <row r="274" spans="1:39" ht="12.75" customHeight="1">
      <c r="A274" s="181">
        <v>199</v>
      </c>
      <c r="B274" s="182">
        <v>45251</v>
      </c>
      <c r="C274" s="53"/>
      <c r="D274" s="53" t="s">
        <v>852</v>
      </c>
      <c r="E274" s="183" t="s">
        <v>574</v>
      </c>
      <c r="F274" s="51" t="s">
        <v>853</v>
      </c>
      <c r="G274" s="51"/>
      <c r="H274" s="51"/>
      <c r="I274" s="51">
        <v>1490</v>
      </c>
      <c r="J274" s="51" t="s">
        <v>575</v>
      </c>
      <c r="K274" s="51"/>
      <c r="L274" s="51"/>
      <c r="M274" s="51"/>
      <c r="N274" s="51"/>
      <c r="O274" s="54"/>
      <c r="P274" s="54"/>
      <c r="R274" s="54"/>
      <c r="S274" s="37" t="s">
        <v>839</v>
      </c>
      <c r="T274" s="54"/>
      <c r="U274" s="37"/>
      <c r="V274" s="54"/>
      <c r="W274" s="37"/>
      <c r="X274" s="54"/>
      <c r="Y274" s="37"/>
      <c r="Z274" s="54"/>
      <c r="AA274" s="37"/>
      <c r="AB274" s="54"/>
      <c r="AC274" s="37"/>
      <c r="AD274" s="54"/>
      <c r="AE274" s="37"/>
      <c r="AH274" s="54"/>
      <c r="AJ274" s="37"/>
      <c r="AM274" s="54"/>
    </row>
    <row r="275" spans="1:39" ht="12.75" customHeight="1">
      <c r="A275" s="181">
        <v>200</v>
      </c>
      <c r="B275" s="182">
        <v>45254</v>
      </c>
      <c r="C275" s="53"/>
      <c r="D275" s="53" t="s">
        <v>851</v>
      </c>
      <c r="E275" s="183" t="s">
        <v>574</v>
      </c>
      <c r="F275" s="51" t="s">
        <v>854</v>
      </c>
      <c r="G275" s="51"/>
      <c r="H275" s="51"/>
      <c r="I275" s="51">
        <v>1806</v>
      </c>
      <c r="J275" s="51" t="s">
        <v>575</v>
      </c>
      <c r="K275" s="51"/>
      <c r="L275" s="51"/>
      <c r="M275" s="51"/>
      <c r="N275" s="51"/>
      <c r="O275" s="54"/>
      <c r="P275" s="54"/>
      <c r="R275" s="54"/>
      <c r="S275" s="37" t="s">
        <v>850</v>
      </c>
      <c r="T275" s="54"/>
      <c r="U275" s="37"/>
      <c r="V275" s="54"/>
      <c r="W275" s="37"/>
      <c r="X275" s="54"/>
      <c r="Y275" s="37"/>
      <c r="Z275" s="54"/>
      <c r="AA275" s="37"/>
      <c r="AB275" s="54"/>
      <c r="AC275" s="37"/>
      <c r="AD275" s="54"/>
      <c r="AE275" s="37"/>
      <c r="AH275" s="54"/>
      <c r="AJ275" s="37"/>
      <c r="AM275" s="54"/>
    </row>
    <row r="276" spans="1:39" ht="12.75" customHeight="1">
      <c r="A276" s="239">
        <v>201</v>
      </c>
      <c r="B276" s="240">
        <v>45265</v>
      </c>
      <c r="C276" s="240"/>
      <c r="D276" s="241" t="s">
        <v>529</v>
      </c>
      <c r="E276" s="242" t="s">
        <v>574</v>
      </c>
      <c r="F276" s="136">
        <v>435</v>
      </c>
      <c r="G276" s="242"/>
      <c r="H276" s="242">
        <v>558</v>
      </c>
      <c r="I276" s="243">
        <v>558</v>
      </c>
      <c r="J276" s="244" t="s">
        <v>661</v>
      </c>
      <c r="K276" s="139">
        <f>H276-F276</f>
        <v>123</v>
      </c>
      <c r="L276" s="140">
        <f>K276/F276</f>
        <v>0.28275862068965518</v>
      </c>
      <c r="M276" s="135" t="s">
        <v>577</v>
      </c>
      <c r="N276" s="141">
        <v>45378</v>
      </c>
      <c r="O276" s="54"/>
      <c r="P276" s="54"/>
      <c r="R276" s="54"/>
      <c r="S276" s="37" t="s">
        <v>839</v>
      </c>
      <c r="T276" s="54"/>
      <c r="U276" s="37"/>
      <c r="V276" s="54"/>
      <c r="W276" s="37"/>
      <c r="X276" s="54"/>
      <c r="Y276" s="37"/>
      <c r="Z276" s="54"/>
      <c r="AA276" s="37"/>
      <c r="AB276" s="54"/>
      <c r="AC276" s="37"/>
      <c r="AD276" s="54"/>
      <c r="AE276" s="37"/>
      <c r="AH276" s="54"/>
      <c r="AJ276" s="37"/>
      <c r="AM276" s="54"/>
    </row>
    <row r="277" spans="1:39" ht="12.75" customHeight="1">
      <c r="A277" s="239">
        <v>202</v>
      </c>
      <c r="B277" s="240">
        <v>45272</v>
      </c>
      <c r="C277" s="240"/>
      <c r="D277" s="241" t="s">
        <v>856</v>
      </c>
      <c r="E277" s="242" t="s">
        <v>574</v>
      </c>
      <c r="F277" s="136">
        <v>4225</v>
      </c>
      <c r="G277" s="242"/>
      <c r="H277" s="242">
        <v>5512</v>
      </c>
      <c r="I277" s="243">
        <v>5512</v>
      </c>
      <c r="J277" s="244" t="s">
        <v>661</v>
      </c>
      <c r="K277" s="139">
        <f>H277-F277</f>
        <v>1287</v>
      </c>
      <c r="L277" s="140">
        <f>K277/F277</f>
        <v>0.30461538461538462</v>
      </c>
      <c r="M277" s="135" t="s">
        <v>577</v>
      </c>
      <c r="N277" s="141">
        <v>45329</v>
      </c>
      <c r="O277" s="54"/>
      <c r="P277" s="54"/>
      <c r="R277" s="54"/>
      <c r="S277" s="37" t="s">
        <v>850</v>
      </c>
      <c r="T277" s="54"/>
      <c r="U277" s="37"/>
      <c r="V277" s="54"/>
      <c r="W277" s="37"/>
      <c r="X277" s="54"/>
      <c r="Y277" s="37"/>
      <c r="Z277" s="54"/>
      <c r="AA277" s="37"/>
      <c r="AB277" s="54"/>
      <c r="AC277" s="37"/>
      <c r="AD277" s="54"/>
      <c r="AE277" s="37"/>
      <c r="AH277" s="54"/>
      <c r="AJ277" s="37"/>
      <c r="AM277" s="54"/>
    </row>
    <row r="278" spans="1:39" ht="12.75" customHeight="1">
      <c r="A278" s="181">
        <v>203</v>
      </c>
      <c r="B278" s="182">
        <v>45292</v>
      </c>
      <c r="C278" s="53"/>
      <c r="D278" s="53" t="s">
        <v>311</v>
      </c>
      <c r="E278" s="183" t="s">
        <v>574</v>
      </c>
      <c r="F278" s="51" t="s">
        <v>857</v>
      </c>
      <c r="G278" s="51"/>
      <c r="H278" s="51"/>
      <c r="I278" s="51">
        <v>4909</v>
      </c>
      <c r="J278" s="51" t="s">
        <v>575</v>
      </c>
      <c r="K278" s="51"/>
      <c r="L278" s="51"/>
      <c r="M278" s="51"/>
      <c r="N278" s="51"/>
      <c r="O278" s="54"/>
      <c r="P278" s="54"/>
      <c r="R278" s="54"/>
      <c r="S278" s="37" t="s">
        <v>850</v>
      </c>
      <c r="T278" s="54"/>
      <c r="U278" s="37"/>
      <c r="V278" s="54"/>
      <c r="W278" s="37"/>
      <c r="X278" s="54"/>
      <c r="Y278" s="37"/>
      <c r="Z278" s="54"/>
      <c r="AA278" s="37"/>
      <c r="AB278" s="54"/>
      <c r="AC278" s="37"/>
      <c r="AD278" s="54"/>
      <c r="AE278" s="37"/>
      <c r="AH278" s="54"/>
      <c r="AJ278" s="37"/>
      <c r="AM278" s="54"/>
    </row>
    <row r="279" spans="1:39" ht="12.75" customHeight="1">
      <c r="A279" s="181">
        <v>204</v>
      </c>
      <c r="B279" s="182">
        <v>45294</v>
      </c>
      <c r="C279" s="53"/>
      <c r="D279" s="53" t="s">
        <v>527</v>
      </c>
      <c r="E279" s="183" t="s">
        <v>574</v>
      </c>
      <c r="F279" s="51" t="s">
        <v>858</v>
      </c>
      <c r="G279" s="51"/>
      <c r="H279" s="51"/>
      <c r="I279" s="51">
        <v>1080</v>
      </c>
      <c r="J279" s="51" t="s">
        <v>575</v>
      </c>
      <c r="K279" s="51"/>
      <c r="L279" s="51"/>
      <c r="M279" s="51"/>
      <c r="N279" s="51"/>
      <c r="O279" s="54"/>
      <c r="P279" s="54"/>
      <c r="R279" s="54"/>
      <c r="S279" s="37" t="s">
        <v>839</v>
      </c>
      <c r="T279" s="54"/>
      <c r="U279" s="37"/>
      <c r="V279" s="54"/>
      <c r="W279" s="37"/>
      <c r="X279" s="54"/>
      <c r="Y279" s="37"/>
      <c r="Z279" s="54"/>
      <c r="AA279" s="37"/>
      <c r="AB279" s="54"/>
      <c r="AC279" s="37"/>
      <c r="AD279" s="54"/>
      <c r="AE279" s="37"/>
      <c r="AH279" s="54"/>
      <c r="AJ279" s="37"/>
      <c r="AM279" s="54"/>
    </row>
    <row r="280" spans="1:39" ht="12.75" customHeight="1">
      <c r="A280" s="181">
        <v>205</v>
      </c>
      <c r="B280" s="182">
        <v>45315</v>
      </c>
      <c r="C280" s="53"/>
      <c r="D280" s="53" t="s">
        <v>312</v>
      </c>
      <c r="E280" s="183" t="s">
        <v>574</v>
      </c>
      <c r="F280" s="51" t="s">
        <v>860</v>
      </c>
      <c r="G280" s="51"/>
      <c r="H280" s="51"/>
      <c r="I280" s="51">
        <v>2077</v>
      </c>
      <c r="J280" s="51" t="s">
        <v>575</v>
      </c>
      <c r="K280" s="51"/>
      <c r="L280" s="51"/>
      <c r="M280" s="51"/>
      <c r="N280" s="51"/>
      <c r="O280" s="54"/>
      <c r="P280" s="54"/>
      <c r="R280" s="54"/>
      <c r="S280" s="37" t="s">
        <v>850</v>
      </c>
      <c r="T280" s="54"/>
      <c r="U280" s="37"/>
      <c r="V280" s="54"/>
      <c r="W280" s="37"/>
      <c r="X280" s="54"/>
      <c r="Y280" s="37"/>
      <c r="Z280" s="54"/>
      <c r="AA280" s="37"/>
      <c r="AB280" s="54"/>
      <c r="AC280" s="37"/>
      <c r="AD280" s="54"/>
      <c r="AE280" s="37"/>
      <c r="AH280" s="54"/>
      <c r="AJ280" s="37"/>
      <c r="AM280" s="54"/>
    </row>
    <row r="281" spans="1:39" ht="12.75" customHeight="1">
      <c r="A281" s="181">
        <v>206</v>
      </c>
      <c r="B281" s="182">
        <v>45320</v>
      </c>
      <c r="C281" s="53"/>
      <c r="D281" s="53" t="s">
        <v>861</v>
      </c>
      <c r="E281" s="183" t="s">
        <v>574</v>
      </c>
      <c r="F281" s="51" t="s">
        <v>862</v>
      </c>
      <c r="G281" s="51"/>
      <c r="H281" s="51"/>
      <c r="I281" s="51">
        <v>2906</v>
      </c>
      <c r="J281" s="51" t="s">
        <v>575</v>
      </c>
      <c r="K281" s="51"/>
      <c r="L281" s="51"/>
      <c r="M281" s="51"/>
      <c r="N281" s="51"/>
      <c r="O281" s="54"/>
      <c r="P281" s="54"/>
      <c r="R281" s="54"/>
      <c r="S281" s="37" t="s">
        <v>839</v>
      </c>
      <c r="T281" s="54"/>
      <c r="U281" s="37"/>
      <c r="V281" s="54"/>
      <c r="W281" s="37"/>
      <c r="X281" s="54"/>
      <c r="Y281" s="37"/>
      <c r="Z281" s="54"/>
      <c r="AA281" s="37"/>
      <c r="AB281" s="54"/>
      <c r="AC281" s="37"/>
      <c r="AD281" s="54"/>
      <c r="AE281" s="37"/>
      <c r="AH281" s="54"/>
      <c r="AJ281" s="37"/>
      <c r="AM281" s="54"/>
    </row>
    <row r="282" spans="1:39" ht="12.75" customHeight="1">
      <c r="A282" s="239">
        <v>207</v>
      </c>
      <c r="B282" s="240">
        <v>45331</v>
      </c>
      <c r="C282" s="240"/>
      <c r="D282" s="241" t="s">
        <v>525</v>
      </c>
      <c r="E282" s="242" t="s">
        <v>574</v>
      </c>
      <c r="F282" s="136">
        <v>3270</v>
      </c>
      <c r="G282" s="242"/>
      <c r="H282" s="242">
        <v>4096</v>
      </c>
      <c r="I282" s="243">
        <v>4096</v>
      </c>
      <c r="J282" s="244" t="s">
        <v>661</v>
      </c>
      <c r="K282" s="139">
        <f>H282-F282</f>
        <v>826</v>
      </c>
      <c r="L282" s="140">
        <f>K282/F282</f>
        <v>0.25259938837920487</v>
      </c>
      <c r="M282" s="135" t="s">
        <v>577</v>
      </c>
      <c r="N282" s="141">
        <v>45377</v>
      </c>
      <c r="O282" s="54"/>
      <c r="P282" s="54"/>
      <c r="R282" s="54"/>
      <c r="S282" s="37" t="s">
        <v>839</v>
      </c>
      <c r="T282" s="54"/>
      <c r="U282" s="37"/>
      <c r="V282" s="54"/>
      <c r="W282" s="37"/>
      <c r="X282" s="54"/>
      <c r="Y282" s="37"/>
      <c r="Z282" s="54"/>
      <c r="AA282" s="37"/>
      <c r="AB282" s="54"/>
      <c r="AC282" s="37"/>
      <c r="AD282" s="54"/>
      <c r="AE282" s="37"/>
      <c r="AH282" s="54"/>
      <c r="AJ282" s="37"/>
      <c r="AM282" s="54"/>
    </row>
    <row r="283" spans="1:39" ht="12.75" customHeight="1">
      <c r="A283" s="181">
        <v>208</v>
      </c>
      <c r="B283" s="182">
        <v>45345</v>
      </c>
      <c r="C283" s="53"/>
      <c r="D283" s="53" t="s">
        <v>59</v>
      </c>
      <c r="E283" s="183" t="s">
        <v>574</v>
      </c>
      <c r="F283" s="51" t="s">
        <v>881</v>
      </c>
      <c r="G283" s="51"/>
      <c r="H283" s="51"/>
      <c r="I283" s="51">
        <v>2627</v>
      </c>
      <c r="J283" s="51" t="s">
        <v>575</v>
      </c>
      <c r="K283" s="51"/>
      <c r="L283" s="51"/>
      <c r="M283" s="51"/>
      <c r="N283" s="53"/>
      <c r="O283" s="54"/>
      <c r="P283" s="54"/>
      <c r="R283" s="54"/>
      <c r="S283" s="37" t="s">
        <v>850</v>
      </c>
      <c r="T283" s="54"/>
      <c r="U283" s="37"/>
      <c r="V283" s="54"/>
      <c r="W283" s="37"/>
      <c r="X283" s="54"/>
      <c r="Y283" s="37"/>
      <c r="Z283" s="54"/>
      <c r="AA283" s="37"/>
      <c r="AB283" s="54"/>
      <c r="AC283" s="37"/>
      <c r="AD283" s="54"/>
      <c r="AE283" s="37"/>
      <c r="AH283" s="54"/>
      <c r="AJ283" s="37"/>
      <c r="AM283" s="54"/>
    </row>
    <row r="284" spans="1:39" ht="12.75" customHeight="1">
      <c r="A284" s="181">
        <v>209</v>
      </c>
      <c r="B284" s="182">
        <v>45356</v>
      </c>
      <c r="C284" s="53"/>
      <c r="D284" s="53" t="s">
        <v>844</v>
      </c>
      <c r="E284" s="183" t="s">
        <v>574</v>
      </c>
      <c r="F284" s="51" t="s">
        <v>883</v>
      </c>
      <c r="G284" s="51"/>
      <c r="H284" s="51"/>
      <c r="I284" s="51">
        <v>1170</v>
      </c>
      <c r="J284" s="51" t="s">
        <v>575</v>
      </c>
      <c r="K284" s="51"/>
      <c r="L284" s="51"/>
      <c r="M284" s="51"/>
      <c r="N284" s="53"/>
      <c r="O284" s="54"/>
      <c r="P284" s="54"/>
      <c r="R284" s="54"/>
      <c r="S284" s="37" t="s">
        <v>885</v>
      </c>
      <c r="T284" s="54"/>
      <c r="U284" s="37"/>
      <c r="V284" s="54"/>
      <c r="W284" s="37"/>
      <c r="X284" s="54"/>
      <c r="Y284" s="37"/>
      <c r="Z284" s="54"/>
      <c r="AA284" s="37"/>
      <c r="AB284" s="54"/>
      <c r="AC284" s="37"/>
      <c r="AD284" s="54"/>
      <c r="AE284" s="37"/>
      <c r="AH284" s="54"/>
      <c r="AJ284" s="37"/>
      <c r="AM284" s="54"/>
    </row>
    <row r="285" spans="1:39" ht="12.75" customHeight="1">
      <c r="A285" s="239">
        <v>210</v>
      </c>
      <c r="B285" s="240">
        <v>45372</v>
      </c>
      <c r="C285" s="240"/>
      <c r="D285" s="241" t="s">
        <v>496</v>
      </c>
      <c r="E285" s="242" t="s">
        <v>574</v>
      </c>
      <c r="F285" s="136">
        <v>2910</v>
      </c>
      <c r="G285" s="242"/>
      <c r="H285" s="242">
        <v>3696</v>
      </c>
      <c r="I285" s="243">
        <v>3696</v>
      </c>
      <c r="J285" s="244" t="s">
        <v>661</v>
      </c>
      <c r="K285" s="139">
        <f>H285-F285</f>
        <v>786</v>
      </c>
      <c r="L285" s="140">
        <f>K285/F285</f>
        <v>0.27010309278350514</v>
      </c>
      <c r="M285" s="135" t="s">
        <v>577</v>
      </c>
      <c r="N285" s="141">
        <v>45412</v>
      </c>
      <c r="O285" s="54"/>
      <c r="P285" s="54"/>
      <c r="R285" s="54"/>
      <c r="S285" s="37" t="s">
        <v>885</v>
      </c>
      <c r="T285" s="54"/>
      <c r="U285" s="37"/>
      <c r="V285" s="54"/>
      <c r="W285" s="37"/>
      <c r="X285" s="54"/>
      <c r="Y285" s="37"/>
      <c r="Z285" s="54"/>
      <c r="AA285" s="37"/>
      <c r="AB285" s="54"/>
      <c r="AC285" s="37"/>
      <c r="AD285" s="54"/>
      <c r="AE285" s="37"/>
      <c r="AH285" s="54"/>
      <c r="AJ285" s="37"/>
      <c r="AM285" s="54"/>
    </row>
    <row r="286" spans="1:39" ht="12.75" customHeight="1">
      <c r="A286" s="181">
        <v>211</v>
      </c>
      <c r="B286" s="182">
        <v>45387</v>
      </c>
      <c r="C286" s="53"/>
      <c r="D286" s="53" t="s">
        <v>531</v>
      </c>
      <c r="E286" s="183" t="s">
        <v>574</v>
      </c>
      <c r="F286" s="51" t="s">
        <v>896</v>
      </c>
      <c r="G286" s="51"/>
      <c r="H286" s="51"/>
      <c r="I286" s="51">
        <v>938</v>
      </c>
      <c r="J286" s="51" t="s">
        <v>575</v>
      </c>
      <c r="K286" s="51"/>
      <c r="L286" s="51"/>
      <c r="M286" s="51"/>
      <c r="N286" s="53"/>
      <c r="O286" s="54"/>
      <c r="P286" s="54"/>
      <c r="R286" s="54"/>
      <c r="S286" s="37"/>
      <c r="T286" s="54"/>
      <c r="U286" s="37"/>
      <c r="V286" s="54"/>
      <c r="W286" s="37"/>
      <c r="X286" s="54"/>
      <c r="Y286" s="37"/>
      <c r="Z286" s="54"/>
      <c r="AA286" s="37"/>
      <c r="AB286" s="54"/>
      <c r="AC286" s="37"/>
      <c r="AD286" s="54"/>
      <c r="AE286" s="37"/>
      <c r="AH286" s="54"/>
      <c r="AJ286" s="37"/>
      <c r="AM286" s="54"/>
    </row>
    <row r="287" spans="1:39" ht="12.75" customHeight="1">
      <c r="A287" s="181">
        <v>212</v>
      </c>
      <c r="B287" s="182">
        <v>45407</v>
      </c>
      <c r="C287" s="53"/>
      <c r="D287" s="53" t="s">
        <v>847</v>
      </c>
      <c r="E287" s="183" t="s">
        <v>574</v>
      </c>
      <c r="F287" s="51" t="s">
        <v>908</v>
      </c>
      <c r="G287" s="51"/>
      <c r="H287" s="51"/>
      <c r="I287" s="51">
        <v>1675</v>
      </c>
      <c r="J287" s="51" t="s">
        <v>575</v>
      </c>
      <c r="K287" s="51"/>
      <c r="L287" s="51"/>
      <c r="M287" s="51"/>
      <c r="N287" s="53"/>
      <c r="O287" s="54"/>
      <c r="P287" s="54"/>
      <c r="R287" s="54"/>
      <c r="S287" s="37"/>
      <c r="T287" s="54"/>
      <c r="U287" s="37"/>
      <c r="V287" s="54"/>
      <c r="W287" s="37"/>
      <c r="X287" s="54"/>
      <c r="Y287" s="37"/>
      <c r="Z287" s="54"/>
      <c r="AA287" s="37"/>
      <c r="AB287" s="54"/>
      <c r="AC287" s="37"/>
      <c r="AD287" s="54"/>
      <c r="AE287" s="37"/>
      <c r="AH287" s="54"/>
      <c r="AJ287" s="37"/>
      <c r="AM287" s="54"/>
    </row>
    <row r="288" spans="1:39" ht="12.75" customHeight="1">
      <c r="A288" s="181"/>
      <c r="B288" s="182"/>
      <c r="C288" s="53"/>
      <c r="D288" s="53"/>
      <c r="E288" s="183"/>
      <c r="F288" s="51"/>
      <c r="G288" s="51"/>
      <c r="H288" s="51"/>
      <c r="I288" s="51"/>
      <c r="J288" s="51"/>
      <c r="K288" s="51"/>
      <c r="L288" s="51"/>
      <c r="M288" s="51"/>
      <c r="N288" s="53"/>
      <c r="O288" s="54"/>
      <c r="P288" s="54"/>
      <c r="R288" s="54"/>
      <c r="S288" s="37"/>
      <c r="T288" s="54"/>
      <c r="U288" s="37"/>
      <c r="V288" s="54"/>
      <c r="W288" s="37"/>
      <c r="X288" s="54"/>
      <c r="Y288" s="37"/>
      <c r="Z288" s="54"/>
      <c r="AA288" s="37"/>
      <c r="AB288" s="54"/>
      <c r="AC288" s="37"/>
      <c r="AD288" s="54"/>
      <c r="AE288" s="37"/>
      <c r="AH288" s="54"/>
      <c r="AJ288" s="37"/>
      <c r="AM288" s="54"/>
    </row>
    <row r="289" spans="1:39" ht="12.75" customHeight="1">
      <c r="A289" s="181"/>
      <c r="B289" s="182"/>
      <c r="C289" s="53"/>
      <c r="D289" s="53"/>
      <c r="E289" s="183"/>
      <c r="F289" s="51"/>
      <c r="G289" s="51"/>
      <c r="H289" s="51"/>
      <c r="I289" s="51"/>
      <c r="J289" s="51"/>
      <c r="K289" s="51"/>
      <c r="L289" s="51"/>
      <c r="M289" s="51"/>
      <c r="N289" s="53"/>
      <c r="O289" s="54"/>
      <c r="P289" s="54"/>
      <c r="R289" s="54"/>
      <c r="S289" s="37"/>
      <c r="T289" s="54"/>
      <c r="U289" s="37"/>
      <c r="V289" s="54"/>
      <c r="W289" s="37"/>
      <c r="X289" s="54"/>
      <c r="Y289" s="37"/>
      <c r="Z289" s="54"/>
      <c r="AA289" s="37"/>
      <c r="AB289" s="54"/>
      <c r="AC289" s="37"/>
      <c r="AD289" s="54"/>
      <c r="AE289" s="37"/>
      <c r="AH289" s="54"/>
      <c r="AJ289" s="37"/>
      <c r="AM289" s="54"/>
    </row>
    <row r="290" spans="1:39" ht="15" customHeight="1">
      <c r="A290" s="181"/>
      <c r="B290" s="182"/>
      <c r="C290" s="53"/>
      <c r="D290" s="53"/>
      <c r="E290" s="183"/>
      <c r="F290" s="51"/>
      <c r="G290" s="51"/>
      <c r="H290" s="51"/>
      <c r="I290" s="51"/>
      <c r="J290" s="51"/>
      <c r="K290" s="51"/>
      <c r="L290" s="51"/>
      <c r="M290" s="51"/>
      <c r="N290" s="53"/>
      <c r="O290" s="54"/>
      <c r="P290" s="54"/>
      <c r="R290" s="54"/>
      <c r="S290" s="37"/>
      <c r="T290" s="54"/>
      <c r="U290" s="37"/>
      <c r="V290" s="54"/>
      <c r="W290" s="37"/>
      <c r="X290" s="54"/>
      <c r="Y290" s="37"/>
      <c r="Z290" s="54"/>
      <c r="AA290" s="37"/>
      <c r="AB290" s="54"/>
      <c r="AC290" s="37"/>
      <c r="AD290" s="54"/>
      <c r="AE290" s="37"/>
    </row>
    <row r="291" spans="1:39" ht="12.75" customHeight="1">
      <c r="B291" s="184" t="s">
        <v>819</v>
      </c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37"/>
      <c r="T291" s="54"/>
      <c r="U291" s="37"/>
      <c r="V291" s="54"/>
      <c r="W291" s="37"/>
      <c r="X291" s="54"/>
      <c r="Y291" s="37"/>
      <c r="Z291" s="54"/>
      <c r="AA291" s="37"/>
      <c r="AB291" s="54"/>
      <c r="AC291" s="37"/>
      <c r="AD291" s="54"/>
      <c r="AE291" s="37"/>
      <c r="AH291" s="54"/>
      <c r="AJ291" s="37"/>
      <c r="AM291" s="54"/>
    </row>
    <row r="292" spans="1:39" ht="12.75" customHeight="1">
      <c r="A292" s="185"/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37"/>
      <c r="T292" s="54"/>
      <c r="U292" s="37"/>
      <c r="V292" s="54"/>
      <c r="W292" s="37"/>
      <c r="X292" s="54"/>
      <c r="Y292" s="37"/>
      <c r="Z292" s="54"/>
      <c r="AA292" s="37"/>
      <c r="AB292" s="54"/>
      <c r="AC292" s="37"/>
      <c r="AD292" s="54"/>
      <c r="AE292" s="37"/>
      <c r="AH292" s="54"/>
      <c r="AJ292" s="37"/>
      <c r="AM292" s="54"/>
    </row>
    <row r="293" spans="1:39" ht="12.75" customHeight="1">
      <c r="A293" s="185"/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37"/>
      <c r="T293" s="54"/>
      <c r="U293" s="37"/>
      <c r="V293" s="54"/>
      <c r="W293" s="37"/>
      <c r="X293" s="54"/>
      <c r="Y293" s="37"/>
      <c r="Z293" s="54"/>
      <c r="AA293" s="37"/>
      <c r="AB293" s="54"/>
      <c r="AC293" s="37"/>
      <c r="AD293" s="54"/>
      <c r="AE293" s="37"/>
    </row>
    <row r="294" spans="1:39" ht="12.75" customHeight="1">
      <c r="A294" s="51"/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37"/>
      <c r="T294" s="54"/>
      <c r="U294" s="37"/>
      <c r="V294" s="54"/>
      <c r="W294" s="37"/>
      <c r="X294" s="54"/>
      <c r="Y294" s="37"/>
      <c r="Z294" s="54"/>
      <c r="AA294" s="37"/>
      <c r="AB294" s="54"/>
      <c r="AC294" s="37"/>
      <c r="AD294" s="54"/>
      <c r="AE294" s="37"/>
    </row>
    <row r="295" spans="1:39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37"/>
      <c r="T295" s="54"/>
      <c r="U295" s="37"/>
      <c r="V295" s="54"/>
      <c r="W295" s="37"/>
      <c r="X295" s="54"/>
      <c r="Y295" s="37"/>
      <c r="Z295" s="54"/>
      <c r="AA295" s="37"/>
      <c r="AB295" s="54"/>
      <c r="AC295" s="37"/>
      <c r="AD295" s="54"/>
      <c r="AE295" s="37"/>
    </row>
    <row r="296" spans="1:39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37"/>
      <c r="T296" s="54"/>
      <c r="U296" s="37"/>
      <c r="V296" s="54"/>
      <c r="W296" s="37"/>
      <c r="X296" s="54"/>
      <c r="Y296" s="37"/>
      <c r="Z296" s="54"/>
      <c r="AA296" s="37"/>
      <c r="AB296" s="54"/>
      <c r="AC296" s="37"/>
      <c r="AD296" s="54"/>
      <c r="AE296" s="37"/>
    </row>
    <row r="297" spans="1:39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37"/>
      <c r="T297" s="54"/>
      <c r="U297" s="37"/>
      <c r="V297" s="54"/>
      <c r="W297" s="37"/>
      <c r="X297" s="54"/>
      <c r="Y297" s="37"/>
      <c r="Z297" s="54"/>
      <c r="AA297" s="37"/>
      <c r="AB297" s="54"/>
      <c r="AC297" s="37"/>
      <c r="AD297" s="54"/>
      <c r="AE297" s="37"/>
    </row>
    <row r="298" spans="1:39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37"/>
      <c r="T298" s="54"/>
      <c r="U298" s="37"/>
      <c r="V298" s="54"/>
      <c r="W298" s="37"/>
      <c r="X298" s="54"/>
      <c r="Y298" s="37"/>
      <c r="Z298" s="54"/>
      <c r="AA298" s="37"/>
      <c r="AB298" s="54"/>
      <c r="AC298" s="37"/>
      <c r="AD298" s="54"/>
      <c r="AE298" s="37"/>
    </row>
    <row r="299" spans="1:39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37"/>
      <c r="T299" s="54"/>
      <c r="U299" s="37"/>
      <c r="V299" s="54"/>
      <c r="W299" s="37"/>
      <c r="X299" s="54"/>
      <c r="Y299" s="37"/>
      <c r="Z299" s="54"/>
      <c r="AA299" s="37"/>
      <c r="AB299" s="54"/>
      <c r="AC299" s="37"/>
      <c r="AD299" s="54"/>
      <c r="AE299" s="37"/>
    </row>
    <row r="300" spans="1:39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37"/>
      <c r="T300" s="54"/>
      <c r="U300" s="37"/>
      <c r="V300" s="54"/>
      <c r="W300" s="37"/>
      <c r="X300" s="54"/>
      <c r="Y300" s="37"/>
      <c r="Z300" s="54"/>
      <c r="AA300" s="37"/>
      <c r="AB300" s="54"/>
      <c r="AC300" s="37"/>
      <c r="AD300" s="54"/>
      <c r="AE300" s="37"/>
    </row>
    <row r="301" spans="1:39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37"/>
      <c r="T301" s="54"/>
      <c r="U301" s="37"/>
      <c r="V301" s="54"/>
      <c r="W301" s="37"/>
      <c r="X301" s="54"/>
      <c r="Y301" s="37"/>
      <c r="Z301" s="54"/>
      <c r="AA301" s="37"/>
      <c r="AB301" s="54"/>
      <c r="AC301" s="37"/>
      <c r="AD301" s="54"/>
      <c r="AE301" s="37"/>
    </row>
    <row r="302" spans="1:39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37"/>
      <c r="T302" s="54"/>
      <c r="U302" s="37"/>
      <c r="V302" s="54"/>
      <c r="W302" s="37"/>
      <c r="X302" s="54"/>
      <c r="Y302" s="37"/>
      <c r="Z302" s="54"/>
      <c r="AA302" s="37"/>
      <c r="AB302" s="54"/>
      <c r="AC302" s="37"/>
      <c r="AD302" s="54"/>
      <c r="AE302" s="37"/>
    </row>
    <row r="303" spans="1:39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37"/>
      <c r="T303" s="54"/>
      <c r="U303" s="37"/>
      <c r="V303" s="54"/>
      <c r="W303" s="37"/>
      <c r="X303" s="54"/>
      <c r="Y303" s="37"/>
      <c r="Z303" s="54"/>
      <c r="AA303" s="37"/>
      <c r="AB303" s="54"/>
      <c r="AC303" s="37"/>
      <c r="AD303" s="54"/>
      <c r="AE303" s="37"/>
    </row>
    <row r="304" spans="1:39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37"/>
      <c r="T304" s="54"/>
      <c r="U304" s="37"/>
      <c r="V304" s="54"/>
      <c r="W304" s="37"/>
      <c r="X304" s="54"/>
      <c r="Y304" s="37"/>
      <c r="Z304" s="54"/>
      <c r="AA304" s="37"/>
      <c r="AB304" s="54"/>
      <c r="AC304" s="37"/>
      <c r="AD304" s="54"/>
      <c r="AE304" s="37"/>
    </row>
    <row r="305" spans="6:31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37"/>
      <c r="T305" s="54"/>
      <c r="U305" s="37"/>
      <c r="V305" s="54"/>
      <c r="W305" s="37"/>
      <c r="X305" s="54"/>
      <c r="Y305" s="37"/>
      <c r="Z305" s="54"/>
      <c r="AA305" s="37"/>
      <c r="AB305" s="54"/>
      <c r="AC305" s="37"/>
      <c r="AD305" s="54"/>
      <c r="AE305" s="37"/>
    </row>
    <row r="306" spans="6:31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37"/>
      <c r="T306" s="54"/>
      <c r="U306" s="37"/>
      <c r="V306" s="54"/>
      <c r="W306" s="37"/>
      <c r="X306" s="54"/>
      <c r="Y306" s="37"/>
      <c r="Z306" s="54"/>
      <c r="AA306" s="37"/>
      <c r="AB306" s="54"/>
      <c r="AC306" s="37"/>
      <c r="AD306" s="54"/>
      <c r="AE306" s="37"/>
    </row>
    <row r="307" spans="6:31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37"/>
      <c r="T307" s="54"/>
      <c r="U307" s="37"/>
      <c r="V307" s="54"/>
      <c r="W307" s="37"/>
      <c r="X307" s="54"/>
      <c r="Y307" s="37"/>
      <c r="Z307" s="54"/>
      <c r="AA307" s="37"/>
      <c r="AB307" s="54"/>
      <c r="AC307" s="37"/>
      <c r="AD307" s="54"/>
      <c r="AE307" s="37"/>
    </row>
    <row r="308" spans="6:31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37"/>
      <c r="T308" s="54"/>
      <c r="U308" s="37"/>
      <c r="V308" s="54"/>
      <c r="W308" s="37"/>
      <c r="X308" s="54"/>
      <c r="Y308" s="37"/>
      <c r="Z308" s="54"/>
      <c r="AA308" s="37"/>
      <c r="AB308" s="54"/>
      <c r="AC308" s="37"/>
      <c r="AD308" s="54"/>
      <c r="AE308" s="37"/>
    </row>
    <row r="309" spans="6:31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37"/>
      <c r="T309" s="54"/>
      <c r="U309" s="37"/>
      <c r="V309" s="54"/>
      <c r="W309" s="37"/>
      <c r="X309" s="54"/>
      <c r="Y309" s="37"/>
      <c r="Z309" s="54"/>
      <c r="AA309" s="37"/>
      <c r="AB309" s="54"/>
      <c r="AC309" s="37"/>
      <c r="AD309" s="54"/>
      <c r="AE309" s="37"/>
    </row>
    <row r="310" spans="6:31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37"/>
      <c r="T310" s="54"/>
      <c r="U310" s="37"/>
      <c r="V310" s="54"/>
      <c r="W310" s="37"/>
      <c r="X310" s="54"/>
      <c r="Y310" s="37"/>
      <c r="Z310" s="54"/>
      <c r="AA310" s="37"/>
      <c r="AB310" s="54"/>
      <c r="AC310" s="37"/>
      <c r="AD310" s="54"/>
      <c r="AE310" s="37"/>
    </row>
    <row r="311" spans="6:31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37"/>
      <c r="T311" s="54"/>
      <c r="U311" s="37"/>
      <c r="V311" s="54"/>
      <c r="W311" s="37"/>
      <c r="X311" s="54"/>
      <c r="Y311" s="37"/>
      <c r="Z311" s="54"/>
      <c r="AA311" s="37"/>
      <c r="AB311" s="54"/>
      <c r="AC311" s="37"/>
      <c r="AD311" s="54"/>
      <c r="AE311" s="37"/>
    </row>
    <row r="312" spans="6:31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37"/>
      <c r="T312" s="54"/>
      <c r="U312" s="37"/>
      <c r="V312" s="54"/>
      <c r="W312" s="37"/>
      <c r="X312" s="54"/>
      <c r="Y312" s="37"/>
      <c r="Z312" s="54"/>
      <c r="AA312" s="37"/>
      <c r="AB312" s="54"/>
      <c r="AC312" s="37"/>
      <c r="AD312" s="54"/>
      <c r="AE312" s="37"/>
    </row>
    <row r="313" spans="6:31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37"/>
      <c r="T313" s="54"/>
      <c r="U313" s="37"/>
      <c r="V313" s="54"/>
      <c r="W313" s="37"/>
      <c r="X313" s="54"/>
      <c r="Y313" s="37"/>
      <c r="Z313" s="54"/>
      <c r="AA313" s="37"/>
      <c r="AB313" s="54"/>
      <c r="AC313" s="37"/>
      <c r="AD313" s="54"/>
      <c r="AE313" s="37"/>
    </row>
    <row r="314" spans="6:31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37"/>
      <c r="T314" s="54"/>
      <c r="U314" s="37"/>
      <c r="V314" s="54"/>
      <c r="W314" s="37"/>
      <c r="X314" s="54"/>
      <c r="Y314" s="37"/>
      <c r="Z314" s="54"/>
      <c r="AA314" s="37"/>
      <c r="AB314" s="54"/>
      <c r="AC314" s="37"/>
      <c r="AD314" s="54"/>
      <c r="AE314" s="37"/>
    </row>
    <row r="315" spans="6:31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37"/>
      <c r="T315" s="54"/>
      <c r="U315" s="37"/>
      <c r="V315" s="54"/>
      <c r="W315" s="37"/>
      <c r="X315" s="54"/>
      <c r="Y315" s="37"/>
      <c r="Z315" s="54"/>
      <c r="AA315" s="37"/>
      <c r="AB315" s="54"/>
      <c r="AC315" s="37"/>
      <c r="AD315" s="54"/>
      <c r="AE315" s="37"/>
    </row>
    <row r="316" spans="6:31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37"/>
      <c r="T316" s="54"/>
      <c r="U316" s="37"/>
      <c r="V316" s="54"/>
      <c r="W316" s="37"/>
      <c r="X316" s="54"/>
      <c r="Y316" s="37"/>
      <c r="Z316" s="54"/>
      <c r="AA316" s="37"/>
      <c r="AB316" s="54"/>
      <c r="AC316" s="37"/>
      <c r="AD316" s="54"/>
      <c r="AE316" s="37"/>
    </row>
    <row r="317" spans="6:31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37"/>
      <c r="T317" s="54"/>
      <c r="U317" s="37"/>
      <c r="V317" s="54"/>
      <c r="W317" s="37"/>
      <c r="X317" s="54"/>
      <c r="Y317" s="37"/>
      <c r="Z317" s="54"/>
      <c r="AA317" s="37"/>
      <c r="AB317" s="54"/>
      <c r="AC317" s="37"/>
      <c r="AD317" s="54"/>
      <c r="AE317" s="37"/>
    </row>
    <row r="318" spans="6:31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37"/>
      <c r="T318" s="54"/>
      <c r="U318" s="37"/>
      <c r="V318" s="54"/>
      <c r="W318" s="37"/>
      <c r="X318" s="54"/>
      <c r="Y318" s="37"/>
      <c r="Z318" s="54"/>
      <c r="AA318" s="37"/>
      <c r="AB318" s="54"/>
      <c r="AC318" s="37"/>
      <c r="AD318" s="54"/>
      <c r="AE318" s="37"/>
    </row>
    <row r="319" spans="6:31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37"/>
      <c r="T319" s="54"/>
      <c r="U319" s="37"/>
      <c r="V319" s="54"/>
      <c r="W319" s="37"/>
      <c r="X319" s="54"/>
      <c r="Y319" s="37"/>
      <c r="Z319" s="54"/>
      <c r="AA319" s="37"/>
      <c r="AB319" s="54"/>
      <c r="AC319" s="37"/>
      <c r="AD319" s="54"/>
      <c r="AE319" s="37"/>
    </row>
    <row r="320" spans="6:31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37"/>
      <c r="T320" s="54"/>
      <c r="U320" s="37"/>
      <c r="V320" s="54"/>
      <c r="W320" s="37"/>
      <c r="X320" s="54"/>
      <c r="Y320" s="37"/>
      <c r="Z320" s="54"/>
      <c r="AA320" s="37"/>
      <c r="AB320" s="54"/>
      <c r="AC320" s="37"/>
      <c r="AD320" s="54"/>
      <c r="AE320" s="37"/>
    </row>
    <row r="321" spans="6:31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37"/>
      <c r="T321" s="54"/>
      <c r="U321" s="37"/>
      <c r="V321" s="54"/>
      <c r="W321" s="37"/>
      <c r="X321" s="54"/>
      <c r="Y321" s="37"/>
      <c r="Z321" s="54"/>
      <c r="AA321" s="37"/>
      <c r="AB321" s="54"/>
      <c r="AC321" s="37"/>
      <c r="AD321" s="54"/>
      <c r="AE321" s="37"/>
    </row>
    <row r="322" spans="6:31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37"/>
      <c r="T322" s="54"/>
      <c r="U322" s="37"/>
      <c r="V322" s="54"/>
      <c r="W322" s="37"/>
      <c r="X322" s="54"/>
      <c r="Y322" s="37"/>
      <c r="Z322" s="54"/>
      <c r="AA322" s="37"/>
      <c r="AB322" s="54"/>
      <c r="AC322" s="37"/>
      <c r="AD322" s="54"/>
      <c r="AE322" s="37"/>
    </row>
    <row r="323" spans="6:31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37"/>
      <c r="T323" s="54"/>
      <c r="U323" s="37"/>
      <c r="V323" s="54"/>
      <c r="W323" s="37"/>
      <c r="X323" s="54"/>
      <c r="Y323" s="37"/>
      <c r="Z323" s="54"/>
      <c r="AA323" s="37"/>
      <c r="AB323" s="54"/>
      <c r="AC323" s="37"/>
      <c r="AD323" s="54"/>
      <c r="AE323" s="37"/>
    </row>
    <row r="324" spans="6:31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37"/>
      <c r="T324" s="54"/>
      <c r="U324" s="37"/>
      <c r="V324" s="54"/>
      <c r="W324" s="37"/>
      <c r="X324" s="54"/>
      <c r="Y324" s="37"/>
      <c r="Z324" s="54"/>
      <c r="AA324" s="37"/>
      <c r="AB324" s="54"/>
      <c r="AC324" s="37"/>
      <c r="AD324" s="54"/>
      <c r="AE324" s="37"/>
    </row>
    <row r="325" spans="6:31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37"/>
      <c r="T325" s="54"/>
      <c r="U325" s="37"/>
      <c r="V325" s="54"/>
      <c r="W325" s="37"/>
      <c r="X325" s="54"/>
      <c r="Y325" s="37"/>
      <c r="Z325" s="54"/>
      <c r="AA325" s="37"/>
      <c r="AB325" s="54"/>
      <c r="AC325" s="37"/>
      <c r="AD325" s="54"/>
      <c r="AE325" s="37"/>
    </row>
    <row r="326" spans="6:31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37"/>
      <c r="T326" s="54"/>
      <c r="U326" s="37"/>
      <c r="V326" s="54"/>
      <c r="W326" s="37"/>
      <c r="X326" s="54"/>
      <c r="Y326" s="37"/>
      <c r="Z326" s="54"/>
      <c r="AA326" s="37"/>
      <c r="AB326" s="54"/>
      <c r="AC326" s="37"/>
      <c r="AD326" s="54"/>
      <c r="AE326" s="37"/>
    </row>
    <row r="327" spans="6:31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37"/>
      <c r="T327" s="54"/>
      <c r="U327" s="37"/>
      <c r="V327" s="54"/>
      <c r="W327" s="37"/>
      <c r="X327" s="54"/>
      <c r="Y327" s="37"/>
      <c r="Z327" s="54"/>
      <c r="AA327" s="37"/>
      <c r="AB327" s="54"/>
      <c r="AC327" s="37"/>
      <c r="AD327" s="54"/>
      <c r="AE327" s="37"/>
    </row>
    <row r="328" spans="6:31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37"/>
      <c r="T328" s="54"/>
      <c r="U328" s="37"/>
      <c r="V328" s="54"/>
      <c r="W328" s="37"/>
      <c r="X328" s="54"/>
      <c r="Y328" s="37"/>
      <c r="Z328" s="54"/>
      <c r="AA328" s="37"/>
      <c r="AB328" s="54"/>
      <c r="AC328" s="37"/>
      <c r="AD328" s="54"/>
      <c r="AE328" s="37"/>
    </row>
    <row r="329" spans="6:31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37"/>
      <c r="T329" s="54"/>
      <c r="U329" s="37"/>
      <c r="V329" s="54"/>
      <c r="W329" s="37"/>
      <c r="X329" s="54"/>
      <c r="Y329" s="37"/>
      <c r="Z329" s="54"/>
      <c r="AA329" s="37"/>
      <c r="AB329" s="54"/>
      <c r="AC329" s="37"/>
      <c r="AD329" s="54"/>
      <c r="AE329" s="37"/>
    </row>
    <row r="330" spans="6:31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37"/>
      <c r="T330" s="54"/>
      <c r="U330" s="37"/>
      <c r="V330" s="54"/>
      <c r="W330" s="37"/>
      <c r="X330" s="54"/>
      <c r="Y330" s="37"/>
      <c r="Z330" s="54"/>
      <c r="AA330" s="37"/>
      <c r="AB330" s="54"/>
      <c r="AC330" s="37"/>
      <c r="AD330" s="54"/>
      <c r="AE330" s="37"/>
    </row>
    <row r="331" spans="6:31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37"/>
      <c r="T331" s="54"/>
      <c r="U331" s="37"/>
      <c r="V331" s="54"/>
      <c r="W331" s="37"/>
      <c r="X331" s="54"/>
      <c r="Y331" s="37"/>
      <c r="Z331" s="54"/>
      <c r="AA331" s="37"/>
      <c r="AB331" s="54"/>
      <c r="AC331" s="37"/>
      <c r="AD331" s="54"/>
      <c r="AE331" s="37"/>
    </row>
    <row r="332" spans="6:31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37"/>
      <c r="T332" s="54"/>
      <c r="U332" s="37"/>
      <c r="V332" s="54"/>
      <c r="W332" s="37"/>
      <c r="X332" s="54"/>
      <c r="Y332" s="37"/>
      <c r="Z332" s="54"/>
      <c r="AA332" s="37"/>
      <c r="AB332" s="54"/>
      <c r="AC332" s="37"/>
      <c r="AD332" s="54"/>
      <c r="AE332" s="37"/>
    </row>
    <row r="333" spans="6:31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37"/>
      <c r="T333" s="54"/>
      <c r="U333" s="37"/>
      <c r="V333" s="54"/>
      <c r="W333" s="37"/>
      <c r="X333" s="54"/>
      <c r="Y333" s="37"/>
      <c r="Z333" s="54"/>
      <c r="AA333" s="37"/>
      <c r="AB333" s="54"/>
      <c r="AC333" s="37"/>
      <c r="AD333" s="54"/>
      <c r="AE333" s="37"/>
    </row>
    <row r="334" spans="6:31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37"/>
      <c r="T334" s="54"/>
      <c r="U334" s="37"/>
      <c r="V334" s="54"/>
      <c r="W334" s="37"/>
      <c r="X334" s="54"/>
      <c r="Y334" s="37"/>
      <c r="Z334" s="54"/>
      <c r="AA334" s="37"/>
      <c r="AB334" s="54"/>
      <c r="AC334" s="37"/>
      <c r="AD334" s="54"/>
      <c r="AE334" s="37"/>
    </row>
    <row r="335" spans="6:31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37"/>
      <c r="T335" s="54"/>
      <c r="U335" s="37"/>
      <c r="V335" s="54"/>
      <c r="W335" s="37"/>
      <c r="X335" s="54"/>
      <c r="Y335" s="37"/>
      <c r="Z335" s="54"/>
      <c r="AA335" s="37"/>
      <c r="AB335" s="54"/>
      <c r="AC335" s="37"/>
      <c r="AD335" s="54"/>
      <c r="AE335" s="37"/>
    </row>
    <row r="336" spans="6:31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</sheetData>
  <mergeCells count="28">
    <mergeCell ref="J51:J52"/>
    <mergeCell ref="M51:M52"/>
    <mergeCell ref="O51:O52"/>
    <mergeCell ref="P51:P52"/>
    <mergeCell ref="A51:A52"/>
    <mergeCell ref="B51:B52"/>
    <mergeCell ref="P49:P50"/>
    <mergeCell ref="M49:M50"/>
    <mergeCell ref="O49:O50"/>
    <mergeCell ref="A41:A42"/>
    <mergeCell ref="B41:B42"/>
    <mergeCell ref="A43:A44"/>
    <mergeCell ref="B43:B44"/>
    <mergeCell ref="A47:A48"/>
    <mergeCell ref="B47:B48"/>
    <mergeCell ref="J49:J50"/>
    <mergeCell ref="A49:A50"/>
    <mergeCell ref="B49:B50"/>
    <mergeCell ref="P41:P42"/>
    <mergeCell ref="J41:J42"/>
    <mergeCell ref="M47:M48"/>
    <mergeCell ref="O47:O48"/>
    <mergeCell ref="M43:M44"/>
    <mergeCell ref="O43:O44"/>
    <mergeCell ref="J43:J44"/>
    <mergeCell ref="P43:P44"/>
    <mergeCell ref="J47:J48"/>
    <mergeCell ref="P47:P48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44 K52 K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2024-05-05T18:04:57Z</dcterms:modified>
</cp:coreProperties>
</file>