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Aniket Jangir\Downloads\"/>
    </mc:Choice>
  </mc:AlternateContent>
  <xr:revisionPtr revIDLastSave="0" documentId="13_ncr:1_{F464A642-13C7-4A0C-80E9-BDDAECBB69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F&amp;O)'!$S$1:$S$284</definedName>
  </definedNames>
  <calcPr calcId="181029"/>
</workbook>
</file>

<file path=xl/calcChain.xml><?xml version="1.0" encoding="utf-8"?>
<calcChain xmlns="http://schemas.openxmlformats.org/spreadsheetml/2006/main">
  <c r="P22" i="6" l="1"/>
  <c r="K56" i="6"/>
  <c r="M56" i="6" s="1"/>
  <c r="K55" i="6"/>
  <c r="M55" i="6" s="1"/>
  <c r="M54" i="6"/>
  <c r="K54" i="6"/>
  <c r="K53" i="6"/>
  <c r="K52" i="6"/>
  <c r="P21" i="6" l="1"/>
  <c r="P20" i="6"/>
  <c r="L10" i="6"/>
  <c r="K10" i="6"/>
  <c r="L42" i="6"/>
  <c r="K42" i="6"/>
  <c r="L39" i="6"/>
  <c r="K39" i="6"/>
  <c r="L19" i="6"/>
  <c r="K19" i="6"/>
  <c r="L62" i="6"/>
  <c r="K62" i="6"/>
  <c r="L40" i="6"/>
  <c r="K40" i="6"/>
  <c r="M40" i="6" s="1"/>
  <c r="M42" i="6" l="1"/>
  <c r="M62" i="6"/>
  <c r="M10" i="6"/>
  <c r="M39" i="6"/>
  <c r="M19" i="6"/>
  <c r="P18" i="6"/>
  <c r="K38" i="6"/>
  <c r="L38" i="6"/>
  <c r="K51" i="6"/>
  <c r="M38" i="6" l="1"/>
  <c r="M51" i="6"/>
  <c r="L17" i="6" l="1"/>
  <c r="K17" i="6"/>
  <c r="M17" i="6" l="1"/>
  <c r="L37" i="6"/>
  <c r="K37" i="6"/>
  <c r="L36" i="6"/>
  <c r="K36" i="6"/>
  <c r="K35" i="6"/>
  <c r="L35" i="6"/>
  <c r="M37" i="6" l="1"/>
  <c r="M36" i="6"/>
  <c r="M35" i="6"/>
  <c r="K262" i="6" l="1"/>
  <c r="L262" i="6" s="1"/>
  <c r="P15" i="6" l="1"/>
  <c r="K272" i="6" l="1"/>
  <c r="L272" i="6" s="1"/>
  <c r="P14" i="6" l="1"/>
  <c r="P12" i="6" l="1"/>
  <c r="P13" i="6"/>
  <c r="K278" i="6" l="1"/>
  <c r="L278" i="6" s="1"/>
  <c r="P11" i="6" l="1"/>
  <c r="K246" i="6" l="1"/>
  <c r="L246" i="6" s="1"/>
  <c r="K247" i="6" l="1"/>
  <c r="L247" i="6" s="1"/>
  <c r="K273" i="6" l="1"/>
  <c r="L273" i="6" s="1"/>
  <c r="K265" i="6" l="1"/>
  <c r="L265" i="6" s="1"/>
  <c r="K269" i="6" l="1"/>
  <c r="L269" i="6" s="1"/>
  <c r="K274" i="6" l="1"/>
  <c r="L274" i="6" s="1"/>
  <c r="K266" i="6" l="1"/>
  <c r="L266" i="6" s="1"/>
  <c r="K260" i="6"/>
  <c r="L260" i="6" s="1"/>
  <c r="K268" i="6" l="1"/>
  <c r="L268" i="6" s="1"/>
  <c r="K256" i="6" l="1"/>
  <c r="L256" i="6" s="1"/>
  <c r="K257" i="6" l="1"/>
  <c r="L257" i="6" s="1"/>
  <c r="K250" i="6"/>
  <c r="L250" i="6" s="1"/>
  <c r="K267" i="6" l="1"/>
  <c r="L267" i="6" s="1"/>
  <c r="K261" i="6"/>
  <c r="L261" i="6" s="1"/>
  <c r="K263" i="6" l="1"/>
  <c r="L263" i="6" s="1"/>
  <c r="L6" i="2" l="1"/>
  <c r="K6" i="3"/>
  <c r="D7" i="5" l="1"/>
  <c r="M7" i="6"/>
  <c r="K258" i="6" l="1"/>
  <c r="L258" i="6" s="1"/>
  <c r="K255" i="6" l="1"/>
  <c r="L255" i="6" s="1"/>
  <c r="K259" i="6" l="1"/>
  <c r="L259" i="6" s="1"/>
  <c r="K254" i="6"/>
  <c r="L254" i="6" s="1"/>
  <c r="K253" i="6"/>
  <c r="L253" i="6" s="1"/>
  <c r="K251" i="6"/>
  <c r="L251" i="6" s="1"/>
  <c r="H249" i="6"/>
  <c r="K249" i="6" s="1"/>
  <c r="L249" i="6" s="1"/>
  <c r="K248" i="6"/>
  <c r="L248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F217" i="6"/>
  <c r="K217" i="6" s="1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F211" i="6"/>
  <c r="K211" i="6" s="1"/>
  <c r="L211" i="6" s="1"/>
  <c r="F210" i="6"/>
  <c r="K210" i="6" s="1"/>
  <c r="L210" i="6" s="1"/>
  <c r="K209" i="6"/>
  <c r="L209" i="6" s="1"/>
  <c r="F208" i="6"/>
  <c r="K208" i="6" s="1"/>
  <c r="L208" i="6" s="1"/>
  <c r="K207" i="6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2" i="6"/>
  <c r="L192" i="6" s="1"/>
  <c r="K190" i="6"/>
  <c r="L190" i="6" s="1"/>
  <c r="K189" i="6"/>
  <c r="L189" i="6" s="1"/>
  <c r="F188" i="6"/>
  <c r="K188" i="6" s="1"/>
  <c r="L188" i="6" s="1"/>
  <c r="K187" i="6"/>
  <c r="L187" i="6" s="1"/>
  <c r="K184" i="6"/>
  <c r="L184" i="6" s="1"/>
  <c r="K183" i="6"/>
  <c r="L183" i="6" s="1"/>
  <c r="K182" i="6"/>
  <c r="L182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2" i="6"/>
  <c r="L162" i="6" s="1"/>
  <c r="K160" i="6"/>
  <c r="L160" i="6" s="1"/>
  <c r="K158" i="6"/>
  <c r="L158" i="6" s="1"/>
  <c r="K156" i="6"/>
  <c r="L156" i="6" s="1"/>
  <c r="K155" i="6"/>
  <c r="L155" i="6" s="1"/>
  <c r="K154" i="6"/>
  <c r="L154" i="6" s="1"/>
  <c r="K152" i="6"/>
  <c r="L152" i="6" s="1"/>
  <c r="K151" i="6"/>
  <c r="L151" i="6" s="1"/>
  <c r="K150" i="6"/>
  <c r="L150" i="6" s="1"/>
  <c r="K149" i="6"/>
  <c r="K148" i="6"/>
  <c r="L148" i="6" s="1"/>
  <c r="K147" i="6"/>
  <c r="L147" i="6" s="1"/>
  <c r="K145" i="6"/>
  <c r="L145" i="6" s="1"/>
  <c r="K144" i="6"/>
  <c r="L144" i="6" s="1"/>
  <c r="K143" i="6"/>
  <c r="L143" i="6" s="1"/>
  <c r="K142" i="6"/>
  <c r="L142" i="6" s="1"/>
  <c r="K141" i="6"/>
  <c r="L141" i="6" s="1"/>
  <c r="F140" i="6"/>
  <c r="K140" i="6" s="1"/>
  <c r="L140" i="6" s="1"/>
  <c r="H139" i="6"/>
  <c r="K139" i="6" s="1"/>
  <c r="L139" i="6" s="1"/>
  <c r="K136" i="6"/>
  <c r="L136" i="6" s="1"/>
  <c r="K135" i="6"/>
  <c r="L135" i="6" s="1"/>
  <c r="K134" i="6"/>
  <c r="L134" i="6" s="1"/>
  <c r="K133" i="6"/>
  <c r="L133" i="6" s="1"/>
  <c r="K132" i="6"/>
  <c r="L132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H105" i="6"/>
  <c r="K105" i="6" s="1"/>
  <c r="L105" i="6" s="1"/>
  <c r="F104" i="6"/>
  <c r="K104" i="6" s="1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88" i="6"/>
  <c r="L88" i="6" s="1"/>
  <c r="K87" i="6"/>
  <c r="L87" i="6" s="1"/>
  <c r="K86" i="6"/>
  <c r="L86" i="6" s="1"/>
  <c r="K85" i="6"/>
  <c r="L85" i="6" s="1"/>
  <c r="K84" i="6"/>
  <c r="L84" i="6" s="1"/>
  <c r="K83" i="6"/>
  <c r="L83" i="6" s="1"/>
  <c r="K82" i="6"/>
  <c r="L82" i="6" s="1"/>
  <c r="K81" i="6"/>
  <c r="L81" i="6" s="1"/>
  <c r="K80" i="6"/>
  <c r="L80" i="6" s="1"/>
  <c r="K79" i="6"/>
  <c r="L79" i="6" s="1"/>
  <c r="K78" i="6"/>
  <c r="L78" i="6" s="1"/>
  <c r="K77" i="6"/>
  <c r="L77" i="6" s="1"/>
  <c r="K6" i="4"/>
</calcChain>
</file>

<file path=xl/sharedStrings.xml><?xml version="1.0" encoding="utf-8"?>
<sst xmlns="http://schemas.openxmlformats.org/spreadsheetml/2006/main" count="3253" uniqueCount="1193">
  <si>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</si>
  <si>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</si>
  <si>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</si>
  <si>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</si>
  <si>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</si>
  <si>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</si>
  <si>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</si>
  <si>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</si>
  <si>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</si>
  <si>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</si>
  <si>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</si>
  <si>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</si>
  <si>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</si>
  <si>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</si>
  <si>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</si>
  <si>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</si>
  <si>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</si>
  <si>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</si>
  <si>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</si>
  <si>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</si>
  <si>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</si>
  <si>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</si>
  <si>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</si>
  <si>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</si>
  <si>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</si>
  <si>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</si>
  <si>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</si>
  <si>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</si>
  <si>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</si>
  <si>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</si>
  <si>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</si>
  <si>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</si>
  <si>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</si>
  <si>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</si>
  <si>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</si>
  <si>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</si>
  <si>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</si>
  <si>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</si>
  <si>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</si>
  <si>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</si>
  <si>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</si>
  <si>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</si>
  <si>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</si>
  <si>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</si>
  <si>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</si>
  <si>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</si>
  <si>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</si>
  <si>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</si>
  <si>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</si>
  <si>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</si>
  <si>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</si>
  <si>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</si>
  <si>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</si>
  <si>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</si>
  <si>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</si>
  <si>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</si>
  <si>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</si>
  <si>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</si>
  <si>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</si>
  <si>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</si>
  <si>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</si>
  <si>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</si>
  <si>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</si>
  <si>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</si>
  <si>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</si>
  <si>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</si>
  <si>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</si>
  <si>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</si>
  <si>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</si>
  <si>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</si>
  <si>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</si>
  <si>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</si>
  <si>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</si>
  <si>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</si>
  <si>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</si>
  <si>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</si>
  <si>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</si>
  <si>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</si>
  <si>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</si>
  <si>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</si>
  <si>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</si>
  <si>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</si>
  <si>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</si>
  <si>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</si>
  <si>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</si>
  <si>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</si>
  <si>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</si>
  <si>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</si>
  <si>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</si>
  <si>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</si>
  <si>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</si>
  <si>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</si>
  <si>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</si>
  <si>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</si>
  <si>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</si>
  <si>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</si>
  <si>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</si>
  <si>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</si>
  <si>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</si>
  <si>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</si>
  <si>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</si>
  <si>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</si>
  <si>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</si>
  <si>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</si>
  <si>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</si>
  <si>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</si>
  <si>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</si>
  <si>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</si>
  <si>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</si>
  <si>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</si>
  <si>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</si>
  <si>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</si>
  <si>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</si>
  <si>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</si>
  <si>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</si>
  <si>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</si>
  <si>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</si>
  <si>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</si>
  <si>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</si>
  <si>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</si>
  <si>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</si>
  <si>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</si>
  <si>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</si>
  <si>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</si>
  <si>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</si>
  <si>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</si>
  <si>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</si>
  <si>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</si>
  <si>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</si>
  <si>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</si>
  <si>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</si>
  <si>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</si>
  <si>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</si>
  <si>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</si>
  <si>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</si>
  <si>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</si>
  <si>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</si>
  <si>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</si>
  <si>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</si>
  <si>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</si>
  <si>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</si>
  <si>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</si>
  <si>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</si>
  <si>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</si>
  <si>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</si>
  <si>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</si>
  <si>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</si>
  <si>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</si>
  <si>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</si>
  <si>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</si>
  <si>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</si>
  <si>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</si>
  <si>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</si>
  <si>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</si>
  <si>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</si>
  <si>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</si>
  <si>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</si>
  <si>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</si>
  <si>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</si>
  <si>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</si>
  <si>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</si>
  <si>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</si>
  <si>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</si>
  <si>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</si>
  <si>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</si>
  <si>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</si>
  <si>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</si>
  <si>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</si>
  <si>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</si>
  <si>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</si>
  <si>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</si>
  <si>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</si>
  <si>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</si>
  <si>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</si>
  <si>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</si>
  <si>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</si>
  <si>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</si>
  <si>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</si>
  <si>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</si>
  <si>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</si>
  <si>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</si>
  <si>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</si>
  <si>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</si>
  <si>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</si>
  <si>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</si>
  <si>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</si>
  <si>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</si>
  <si>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</si>
  <si>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</si>
  <si>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</si>
  <si>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</si>
  <si>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</si>
  <si>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</si>
  <si>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</si>
  <si>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</si>
  <si>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</si>
  <si>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</si>
  <si>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</si>
  <si>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</si>
  <si>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</si>
  <si>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</si>
  <si>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</si>
  <si>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</si>
  <si>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</si>
  <si>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</si>
  <si>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</si>
  <si>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</si>
  <si>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</si>
  <si>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</si>
  <si>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</si>
  <si>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</si>
  <si>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</si>
  <si>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</si>
  <si>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</si>
  <si>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</si>
  <si>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</si>
  <si>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</si>
  <si>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</si>
  <si>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</si>
  <si>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</si>
  <si>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</si>
  <si>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</si>
  <si>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</si>
  <si>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</si>
  <si>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</si>
  <si>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</si>
  <si>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</si>
  <si>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</si>
  <si>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</si>
  <si>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</si>
  <si>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</si>
  <si>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</si>
  <si>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</si>
  <si>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</si>
  <si>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</si>
  <si>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</si>
  <si>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</si>
  <si>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</si>
  <si>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</si>
  <si>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</si>
  <si>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</si>
  <si>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</si>
  <si>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</si>
  <si>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</si>
  <si>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</si>
  <si>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</si>
  <si>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</si>
  <si>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</si>
  <si>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</si>
  <si>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</si>
  <si>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</si>
  <si>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</si>
  <si>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</si>
  <si>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</si>
  <si>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</si>
  <si>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</si>
  <si>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</si>
  <si>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</si>
  <si>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</si>
  <si>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</si>
  <si>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</si>
  <si>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</si>
  <si>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</si>
  <si>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</si>
  <si>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</si>
  <si>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</si>
  <si>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</si>
  <si>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</si>
  <si>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</si>
  <si>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</si>
  <si>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</si>
  <si>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</si>
  <si>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</si>
  <si>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</si>
  <si>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</si>
  <si>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</si>
  <si>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</si>
  <si>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</si>
  <si>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</si>
  <si>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</si>
  <si>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</si>
  <si>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</si>
  <si>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</si>
  <si>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</si>
  <si>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</si>
  <si>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</si>
  <si>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</si>
  <si>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</si>
  <si>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</si>
  <si>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</si>
  <si>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</si>
  <si>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</si>
  <si>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</si>
  <si>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</si>
  <si>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</si>
  <si>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</si>
  <si>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</si>
  <si>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</si>
  <si>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</si>
  <si>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</si>
  <si>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</si>
  <si>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</si>
  <si>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</si>
  <si>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</si>
  <si>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</si>
  <si>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</si>
  <si>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</si>
  <si>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</si>
  <si>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</si>
  <si>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</si>
  <si>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</si>
  <si>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</si>
  <si>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</si>
  <si>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</si>
  <si>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</si>
  <si>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</si>
  <si>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</si>
  <si>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</si>
  <si>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</si>
  <si>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</si>
  <si>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</si>
  <si>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</si>
  <si>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</si>
  <si>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</si>
  <si>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</si>
  <si>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</si>
  <si>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</si>
  <si>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</si>
  <si>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</si>
  <si>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</si>
  <si>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</si>
  <si>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</si>
  <si>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</si>
  <si>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</si>
  <si>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</si>
  <si>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</si>
  <si>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</si>
  <si>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</si>
  <si>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</si>
  <si>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</si>
  <si>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</si>
  <si>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</si>
  <si>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</si>
  <si>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</si>
  <si>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</si>
  <si>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</si>
  <si>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</si>
  <si>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</si>
  <si>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</si>
  <si>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</si>
  <si>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</si>
  <si>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</si>
  <si>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</si>
  <si>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</si>
  <si>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</si>
  <si>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</si>
  <si>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</si>
  <si>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</si>
  <si>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</si>
  <si>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</si>
  <si>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</si>
  <si>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</si>
  <si>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</si>
  <si>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</si>
  <si>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</si>
  <si>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</si>
  <si>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</si>
  <si>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</si>
  <si>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</si>
  <si>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</si>
  <si>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</si>
  <si>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</si>
  <si>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</si>
  <si>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</si>
  <si>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</si>
  <si>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</si>
  <si>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</si>
  <si>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</si>
  <si>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</si>
  <si>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</si>
  <si>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</si>
  <si>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</si>
  <si>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</si>
  <si>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</si>
  <si>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</si>
  <si>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</si>
  <si>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</si>
  <si>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GICRE</t>
  </si>
  <si>
    <t>GLAXO</t>
  </si>
  <si>
    <t>GOCOLORS</t>
  </si>
  <si>
    <t>GODFRYPHLP</t>
  </si>
  <si>
    <t>GODREJIND</t>
  </si>
  <si>
    <t>GRAPHITE</t>
  </si>
  <si>
    <t>GESHIP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</si>
  <si>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</si>
  <si>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</si>
  <si>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</si>
  <si>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</si>
  <si>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</si>
  <si>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</si>
  <si>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</si>
  <si>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</si>
  <si>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</si>
  <si>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</si>
  <si>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</si>
  <si>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</si>
  <si>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</si>
  <si>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</si>
  <si>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</si>
  <si>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</si>
  <si>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</si>
  <si>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</si>
  <si>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</si>
  <si>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</si>
  <si>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</si>
  <si>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</si>
  <si>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</si>
  <si>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</si>
  <si>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</si>
  <si>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</si>
  <si>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</si>
  <si>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</si>
  <si>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</si>
  <si>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</si>
  <si>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</si>
  <si>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</si>
  <si>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</si>
  <si>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</si>
  <si>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</si>
  <si>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</si>
  <si>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</si>
  <si>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</si>
  <si>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</si>
  <si>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</si>
  <si>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</si>
  <si>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</si>
  <si>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</si>
  <si>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</si>
  <si>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</si>
  <si>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</si>
  <si>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</si>
  <si>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</si>
  <si>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</si>
  <si>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</si>
  <si>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</si>
  <si>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</si>
  <si>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</si>
  <si>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</si>
  <si>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</si>
  <si>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</si>
  <si>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</si>
  <si>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</si>
  <si>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</si>
  <si>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</si>
  <si>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</si>
  <si>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</si>
  <si>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</si>
  <si>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</si>
  <si>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</si>
  <si>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</si>
  <si>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</si>
  <si>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</si>
  <si>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</si>
  <si>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</si>
  <si>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</si>
  <si>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</si>
  <si>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</si>
  <si>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</si>
  <si>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</si>
  <si>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</si>
  <si>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</si>
  <si>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</si>
  <si>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</si>
  <si>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</si>
  <si>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</si>
  <si>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</si>
  <si>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</si>
  <si>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</si>
  <si>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</si>
  <si>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</si>
  <si>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</si>
  <si>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</si>
  <si>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</si>
  <si>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</si>
  <si>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</si>
  <si>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</si>
  <si>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</si>
  <si>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</si>
  <si>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</si>
  <si>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</si>
  <si>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</si>
  <si>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</si>
  <si>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</si>
  <si>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</si>
  <si>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</si>
  <si>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</si>
  <si>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</si>
  <si>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</si>
  <si>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</si>
  <si>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</si>
  <si>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</si>
  <si>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</si>
  <si>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</si>
  <si>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</si>
  <si>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</si>
  <si>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</si>
  <si>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</si>
  <si>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</si>
  <si>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</si>
  <si>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</si>
  <si>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</si>
  <si>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</si>
  <si>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</si>
  <si>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</si>
  <si>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</si>
  <si>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</si>
  <si>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</si>
  <si>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</si>
  <si>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</si>
  <si>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</si>
  <si>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</si>
  <si>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</si>
  <si>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</si>
  <si>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</si>
  <si>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</si>
  <si>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</si>
  <si>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</si>
  <si>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</si>
  <si>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</si>
  <si>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</si>
  <si>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</si>
  <si>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</si>
  <si>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</si>
  <si>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</si>
  <si>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</si>
  <si>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</si>
  <si>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</si>
  <si>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</si>
  <si>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</si>
  <si>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</si>
  <si>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</si>
  <si>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</si>
  <si>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</si>
  <si>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</si>
  <si>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</si>
  <si>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</si>
  <si>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WESTLIFE</t>
  </si>
  <si>
    <t>ZFCVINDIA</t>
  </si>
  <si>
    <t>ZENSARTECH</t>
  </si>
  <si>
    <t>ZYDUSWELL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</si>
  <si>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</si>
  <si>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</si>
  <si>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</si>
  <si>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</si>
  <si>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</si>
  <si>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</si>
  <si>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</si>
  <si>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</si>
  <si>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</si>
  <si>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</si>
  <si>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</si>
  <si>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</si>
  <si>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</si>
  <si>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</si>
  <si>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</si>
  <si>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</si>
  <si>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</si>
  <si>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</si>
  <si>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</si>
  <si>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</si>
  <si>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</si>
  <si>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</si>
  <si>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</si>
  <si>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</si>
  <si>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</si>
  <si>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</si>
  <si>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</si>
  <si>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</si>
  <si>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</si>
  <si>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</si>
  <si>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</si>
  <si>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</si>
  <si>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</si>
  <si>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</si>
  <si>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</si>
  <si>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</si>
  <si>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</si>
  <si>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</si>
  <si>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</si>
  <si>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</si>
  <si>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</si>
  <si>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</si>
  <si>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</si>
  <si>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</si>
  <si>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</si>
  <si>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</si>
  <si>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</si>
  <si>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</si>
  <si>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</si>
  <si>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</si>
  <si>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</si>
  <si>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</si>
  <si>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</si>
  <si>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</si>
  <si>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</si>
  <si>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</si>
  <si>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</si>
  <si>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</si>
  <si>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</si>
  <si>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</si>
  <si>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</si>
  <si>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</si>
  <si>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</si>
  <si>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</si>
  <si>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</si>
  <si>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</si>
  <si>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</si>
  <si>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</si>
  <si>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</si>
  <si>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</si>
  <si>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</si>
  <si>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</si>
  <si>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</si>
  <si>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</si>
  <si>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</si>
  <si>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</si>
  <si>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</si>
  <si>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</si>
  <si>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</si>
  <si>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</si>
  <si>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</si>
  <si>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</si>
  <si>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</si>
  <si>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</si>
  <si>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</si>
  <si>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</si>
  <si>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</si>
  <si>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</si>
  <si>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</si>
  <si>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</si>
  <si>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</si>
  <si>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</si>
  <si>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</si>
  <si>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</si>
  <si>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</si>
  <si>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</si>
  <si>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</si>
  <si>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</si>
  <si>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</si>
  <si>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</si>
  <si>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</si>
  <si>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</si>
  <si>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</si>
  <si>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</si>
  <si>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</si>
  <si>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</si>
  <si>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</si>
  <si>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</si>
  <si>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</si>
  <si>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</si>
  <si>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</si>
  <si>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</si>
  <si>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</si>
  <si>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</si>
  <si>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</si>
  <si>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</si>
  <si>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</si>
  <si>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</si>
  <si>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</si>
  <si>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</si>
  <si>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</si>
  <si>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</si>
  <si>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</si>
  <si>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</si>
  <si>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</si>
  <si>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</si>
  <si>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</si>
  <si>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</si>
  <si>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</si>
  <si>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</si>
  <si>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</si>
  <si>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</si>
  <si>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</si>
  <si>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</si>
  <si>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</si>
  <si>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</si>
  <si>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</si>
  <si>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</si>
  <si>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</si>
  <si>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</si>
  <si>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</si>
  <si>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</si>
  <si>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</si>
  <si>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</si>
  <si>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</si>
  <si>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</si>
  <si>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</si>
  <si>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</si>
  <si>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</si>
  <si>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</si>
  <si>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</si>
  <si>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</si>
  <si>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</si>
  <si>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</si>
  <si>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</si>
  <si>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</si>
  <si>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</si>
  <si>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</si>
  <si>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</si>
  <si>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</si>
  <si>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</si>
  <si>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</si>
  <si>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</si>
  <si>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</si>
  <si>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</si>
  <si>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</si>
  <si>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</si>
  <si>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</si>
  <si>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</si>
  <si>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</si>
  <si>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</si>
  <si>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</si>
  <si>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</si>
  <si>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</si>
  <si>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</si>
  <si>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</si>
  <si>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</si>
  <si>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</si>
  <si>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</si>
  <si>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</si>
  <si>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</si>
  <si>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</si>
  <si>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</si>
  <si>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</si>
  <si>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</si>
  <si>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</si>
  <si>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</si>
  <si>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</si>
  <si>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</si>
  <si>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</si>
  <si>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</si>
  <si>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</si>
  <si>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</si>
  <si>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</si>
  <si>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</si>
  <si>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</si>
  <si>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</si>
  <si>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</si>
  <si>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</si>
  <si>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</si>
  <si>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</si>
  <si>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</si>
  <si>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</si>
  <si>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</si>
  <si>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</si>
  <si>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</si>
  <si>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</si>
  <si>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</si>
  <si>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</si>
  <si>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</si>
  <si>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</si>
  <si>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</si>
  <si>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</si>
  <si>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</si>
  <si>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</si>
  <si>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</si>
  <si>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</si>
  <si>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</si>
  <si>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</si>
  <si>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</si>
  <si>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</si>
  <si>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</si>
  <si>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</si>
  <si>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</si>
  <si>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</si>
  <si>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</si>
  <si>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</si>
  <si>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</si>
  <si>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</si>
  <si>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</si>
  <si>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</si>
  <si>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</si>
  <si>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</si>
  <si>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</si>
  <si>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</si>
  <si>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</si>
  <si>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</si>
  <si>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</si>
  <si>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</si>
  <si>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</si>
  <si>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</si>
  <si>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</si>
  <si>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</si>
  <si>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</si>
  <si>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</si>
  <si>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</si>
  <si>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</si>
  <si>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</si>
  <si>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</si>
  <si>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</si>
  <si>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</si>
  <si>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</si>
  <si>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</si>
  <si>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</si>
  <si>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</si>
  <si>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</si>
  <si>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</si>
  <si>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</si>
  <si>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</si>
  <si>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</si>
  <si>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</si>
  <si>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</si>
  <si>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</si>
  <si>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</si>
  <si>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</si>
  <si>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</si>
  <si>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</si>
  <si>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440-450</t>
  </si>
  <si>
    <t>ACE</t>
  </si>
  <si>
    <t>DHANUKA</t>
  </si>
  <si>
    <t>GRSE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</si>
  <si>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</si>
  <si>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</si>
  <si>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</si>
  <si>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</si>
  <si>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</si>
  <si>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</si>
  <si>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</si>
  <si>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</si>
  <si>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</si>
  <si>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</si>
  <si>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</si>
  <si>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</si>
  <si>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</si>
  <si>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</si>
  <si>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</si>
  <si>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KFINTECH</t>
  </si>
  <si>
    <t>KSB</t>
  </si>
  <si>
    <t>MEDANTA</t>
  </si>
  <si>
    <t>NSLNISP</t>
  </si>
  <si>
    <t>% Change in OI</t>
  </si>
  <si>
    <t>MINDACORP</t>
  </si>
  <si>
    <t>MANKIND</t>
  </si>
  <si>
    <t>J</t>
  </si>
  <si>
    <t>RKFORGE</t>
  </si>
  <si>
    <t>Profiit of Rs.65/-</t>
  </si>
  <si>
    <t>Profiit of Rs.145/-</t>
  </si>
  <si>
    <t>Profiit of Rs.42.50/-</t>
  </si>
  <si>
    <t>ISGEC</t>
  </si>
  <si>
    <t>EPIGRAL</t>
  </si>
  <si>
    <t>370-375</t>
  </si>
  <si>
    <t>990-995</t>
  </si>
  <si>
    <t>CAPLIPOINT</t>
  </si>
  <si>
    <t>Second Buying Date</t>
  </si>
  <si>
    <t>ARE&amp;M</t>
  </si>
  <si>
    <t>R</t>
  </si>
  <si>
    <t>ADORWELD</t>
  </si>
  <si>
    <t>AHLUCONT</t>
  </si>
  <si>
    <t>800-815</t>
  </si>
  <si>
    <t>1500-1520</t>
  </si>
  <si>
    <t>Sell</t>
  </si>
  <si>
    <t>430-440</t>
  </si>
  <si>
    <t>POWERMECH</t>
  </si>
  <si>
    <t>3650-3690</t>
  </si>
  <si>
    <t>825-835</t>
  </si>
  <si>
    <t>Profiit of Rs.20/-</t>
  </si>
  <si>
    <t>300-330</t>
  </si>
  <si>
    <t>1495-1505</t>
  </si>
  <si>
    <t>AUTOAXLES</t>
  </si>
  <si>
    <t>2120-2130</t>
  </si>
  <si>
    <t>3100-3200</t>
  </si>
  <si>
    <t>1065-1105</t>
  </si>
  <si>
    <t>1200-1280</t>
  </si>
  <si>
    <t>5200-5400</t>
  </si>
  <si>
    <t>5750-6050</t>
  </si>
  <si>
    <t>CAPACITE</t>
  </si>
  <si>
    <t>1350-1400</t>
  </si>
  <si>
    <t>1500-1600</t>
  </si>
  <si>
    <t>3260-3280</t>
  </si>
  <si>
    <t>N</t>
  </si>
  <si>
    <t>905-975</t>
  </si>
  <si>
    <t>1100-1180</t>
  </si>
  <si>
    <t>SANSERA</t>
  </si>
  <si>
    <t>150-180</t>
  </si>
  <si>
    <t>842-864</t>
  </si>
  <si>
    <t>920-960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</si>
  <si>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</si>
  <si>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</si>
  <si>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</si>
  <si>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</si>
  <si>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</si>
  <si>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</si>
  <si>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</si>
  <si>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</si>
  <si>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PGHL</t>
  </si>
  <si>
    <t>SAFARI</t>
  </si>
  <si>
    <t>SAREGAMA</t>
  </si>
  <si>
    <t>SFL</t>
  </si>
  <si>
    <t>SYMPHONY</t>
  </si>
  <si>
    <t>SYRMA</t>
  </si>
  <si>
    <t>UJJIVANSFB</t>
  </si>
  <si>
    <t>USHAMART</t>
  </si>
  <si>
    <t>WELSPUNLIV</t>
  </si>
  <si>
    <t>Profit of Rs.6/-</t>
  </si>
  <si>
    <t>171-189</t>
  </si>
  <si>
    <t>215-230</t>
  </si>
  <si>
    <t>ALSTONE</t>
  </si>
  <si>
    <t>Loss of Rs.110/-</t>
  </si>
  <si>
    <t>266-251.50</t>
  </si>
  <si>
    <t>280-320</t>
  </si>
  <si>
    <t>2080-2100</t>
  </si>
  <si>
    <t>JSWSTEEL MAR FUT</t>
  </si>
  <si>
    <t>831-847</t>
  </si>
  <si>
    <t>NIFTY MAR FUT</t>
  </si>
  <si>
    <t>153-155</t>
  </si>
  <si>
    <t>FEDERALBNK MAR FUT</t>
  </si>
  <si>
    <t>RELIANCE MAR FUT</t>
  </si>
  <si>
    <t>2976-3018</t>
  </si>
  <si>
    <t>NIFTY 22000 PE 07 MAR</t>
  </si>
  <si>
    <t>Profit of Rs.13.5/-</t>
  </si>
  <si>
    <t>22150-22000</t>
  </si>
  <si>
    <t>Profit of Rs.1.8/-</t>
  </si>
  <si>
    <t>Loss of Rs.33/-</t>
  </si>
  <si>
    <t>497.5-517.5</t>
  </si>
  <si>
    <t>560-600</t>
  </si>
  <si>
    <t>PIIND MAR FUT</t>
  </si>
  <si>
    <t>BANKNIFTY MAR FUT</t>
  </si>
  <si>
    <t>TITAN MAR FUT</t>
  </si>
  <si>
    <t>3750-3792</t>
  </si>
  <si>
    <t>3770-3780</t>
  </si>
  <si>
    <t>47850-48200</t>
  </si>
  <si>
    <t>3835-3895</t>
  </si>
  <si>
    <t>Retail Research Technical Calls &amp; Fundamental Performance Report for the month of March-2024</t>
  </si>
  <si>
    <t>PIDILITIND MAR FUT</t>
  </si>
  <si>
    <t>2800-2842</t>
  </si>
  <si>
    <t>145-152</t>
  </si>
  <si>
    <t>144.5-151.5</t>
  </si>
  <si>
    <t>164-175</t>
  </si>
  <si>
    <t>Profit of Rs.165/-</t>
  </si>
  <si>
    <t>833-835</t>
  </si>
  <si>
    <t>850-865</t>
  </si>
  <si>
    <t>Profit of Rs.26/-</t>
  </si>
  <si>
    <t>3415-3515</t>
  </si>
  <si>
    <t>3800-4000</t>
  </si>
  <si>
    <t>Loss of Rs.39.5/-</t>
  </si>
  <si>
    <t>Profit of Rs.29.5/-</t>
  </si>
  <si>
    <t>Profit of Rs.154/-</t>
  </si>
  <si>
    <t>Profit of Rs.7.35/-</t>
  </si>
  <si>
    <t>FINNIFTY 21050 CE 05 MAR</t>
  </si>
  <si>
    <t>FINNIFTY 20850 PE 05 MAR</t>
  </si>
  <si>
    <t>MULTIPLIER SHARE &amp; STOCK ADVISORS PRIVATE LIMITED</t>
  </si>
  <si>
    <t>COMRADE</t>
  </si>
  <si>
    <t>RASHMI LOHIA</t>
  </si>
  <si>
    <t>NIKHIL RAJESH SINGH</t>
  </si>
  <si>
    <t>LOTUSEYE</t>
  </si>
  <si>
    <t>SHRI MUKTA SHARES</t>
  </si>
  <si>
    <t>SUNDARAMOORTHY RAJKUMAR</t>
  </si>
  <si>
    <t>PATRONUS TRADETECH LLP</t>
  </si>
  <si>
    <t>ASHOKA TRADEX PRIVATE LIMITED</t>
  </si>
  <si>
    <t>SANGEETA CHOUDHARY</t>
  </si>
  <si>
    <t>NCLRESE</t>
  </si>
  <si>
    <t>VIBRANT SECURITIES PRIVATE LIMITED</t>
  </si>
  <si>
    <t>NITCO</t>
  </si>
  <si>
    <t>WATCO ENGINEERING COMPANY PVT LTD</t>
  </si>
  <si>
    <t>SGFRL</t>
  </si>
  <si>
    <t>SPL</t>
  </si>
  <si>
    <t>SANGEETA SHETALBHAI SHAH</t>
  </si>
  <si>
    <t>THINKINK</t>
  </si>
  <si>
    <t>CHANDRAKANT HIRALAL DARDA</t>
  </si>
  <si>
    <t>DARDA KIRAN HUF</t>
  </si>
  <si>
    <t>TIJARIA</t>
  </si>
  <si>
    <t>UHZAVERI</t>
  </si>
  <si>
    <t>BHAGYESH DILIPKUMAR PANDYA</t>
  </si>
  <si>
    <t>QE SECURITIES LLP</t>
  </si>
  <si>
    <t>NK SECURITIES RESEARCH PRIVATE LIMITED</t>
  </si>
  <si>
    <t>GRAVITON RESEARCH CAPITAL LLP</t>
  </si>
  <si>
    <t>HRTI PRIVATE LIMITED</t>
  </si>
  <si>
    <t>ASHOKAMET</t>
  </si>
  <si>
    <t>Ashoka Metcast Limited</t>
  </si>
  <si>
    <t>ZENAB AIYUB YACOOBALI</t>
  </si>
  <si>
    <t>MANSI SHARE AND STOCK ADVISORS PVT LTD</t>
  </si>
  <si>
    <t>CMMIPL</t>
  </si>
  <si>
    <t>CMM Infraprojects Limited</t>
  </si>
  <si>
    <t>DCAL</t>
  </si>
  <si>
    <t>Dishman Carbo Amcis Ltd</t>
  </si>
  <si>
    <t>CRONY VYAPAR PVT LTD</t>
  </si>
  <si>
    <t>GULFPETRO</t>
  </si>
  <si>
    <t>GP Petroleums Limited</t>
  </si>
  <si>
    <t>HILTON</t>
  </si>
  <si>
    <t>Hilton Metal Forging Limi</t>
  </si>
  <si>
    <t>ELAN VENTURES PRIVATE LIMITED</t>
  </si>
  <si>
    <t>LAXMICOT</t>
  </si>
  <si>
    <t>Laxmi Cotspin Limited</t>
  </si>
  <si>
    <t>MITTAL PUNEET</t>
  </si>
  <si>
    <t>Lotus Eye Hosp &amp; Inst Ltd</t>
  </si>
  <si>
    <t>SETU SECURITIES PVT LTD</t>
  </si>
  <si>
    <t>DB INTERNATIONAL STOCK BROKERS LIMITED</t>
  </si>
  <si>
    <t>OWAIS</t>
  </si>
  <si>
    <t>Owais Metal</t>
  </si>
  <si>
    <t>SHREE HANUMAN WIND INFRA PRIVATE LIMITED</t>
  </si>
  <si>
    <t>PATINTLOG</t>
  </si>
  <si>
    <t>Patel Integrated Logistic</t>
  </si>
  <si>
    <t>RICOAUTO</t>
  </si>
  <si>
    <t>Rico Auto Industries Ltd</t>
  </si>
  <si>
    <t>AAKRAYA RESEARCH LLP</t>
  </si>
  <si>
    <t>NAMAN SECURITIES &amp; FINANCE PVT LTD</t>
  </si>
  <si>
    <t>SMSPHARMA</t>
  </si>
  <si>
    <t>SMS Pharmaceuticals Limit</t>
  </si>
  <si>
    <t>TFCILTD</t>
  </si>
  <si>
    <t>Tourism Finance Corp</t>
  </si>
  <si>
    <t>Tijaria Polypipes Ltd</t>
  </si>
  <si>
    <t>GREEN PEAKS ENTERPRISES LLP</t>
  </si>
  <si>
    <t>UNIINFO</t>
  </si>
  <si>
    <t>Uniinfo Telecom Servi Ltd</t>
  </si>
  <si>
    <t>MUDUPULAVEMULA SURENDRANADHA REDDY</t>
  </si>
  <si>
    <t>AKHIL SHAH</t>
  </si>
  <si>
    <t>AKHIL RETAIL PRIVATE LIMITED</t>
  </si>
  <si>
    <t>SAMTA MUNDRA</t>
  </si>
  <si>
    <t>Nitco Limited</t>
  </si>
  <si>
    <t>Swan Energy Limited</t>
  </si>
  <si>
    <t>LEADING LIGHT FUND VCC THE TRIUMPH FUND</t>
  </si>
  <si>
    <t>NSE</t>
  </si>
  <si>
    <t>Profit of Rs.5/-</t>
  </si>
  <si>
    <t>48-52</t>
  </si>
  <si>
    <t>920-930</t>
  </si>
  <si>
    <t>BANKNIFTY 47300 CE 06 MAR</t>
  </si>
  <si>
    <t>380-500</t>
  </si>
  <si>
    <t>FINNIFTY 20850 CE 05 MAR</t>
  </si>
  <si>
    <t>60-90</t>
  </si>
  <si>
    <t>NIFTY 22500 CE 28 MAR</t>
  </si>
  <si>
    <t>200-150</t>
  </si>
  <si>
    <t>Loss of Rs.47.5/-</t>
  </si>
  <si>
    <t>Profit of Rs.15/-</t>
  </si>
  <si>
    <t>149-155</t>
  </si>
  <si>
    <t>168-180</t>
  </si>
  <si>
    <t>HDFCBANK MAR FUT</t>
  </si>
  <si>
    <t>1444-1446</t>
  </si>
  <si>
    <t>1463-1482</t>
  </si>
  <si>
    <t>37.3-41.30</t>
  </si>
  <si>
    <t>7NR</t>
  </si>
  <si>
    <t>SANJAY GOYAL</t>
  </si>
  <si>
    <t>AAPLUSTRAD</t>
  </si>
  <si>
    <t>SAHASTRAA ADVISORS PRIVATE LIMITED</t>
  </si>
  <si>
    <t>CAPPIPES</t>
  </si>
  <si>
    <t>SKSE SECURITIES LIMITED CORP CM/TM PROP A/C</t>
  </si>
  <si>
    <t>CBPL</t>
  </si>
  <si>
    <t>PRABHAT FINANCIAL SERVICES LIMITED</t>
  </si>
  <si>
    <t>CGFL</t>
  </si>
  <si>
    <t>SHERWOOD SECURITIES PVT LTD</t>
  </si>
  <si>
    <t>ALLIED COMMODITIES PRIVATE LIMITED</t>
  </si>
  <si>
    <t>VARSHABEN JIGNESHKUMAR THOBHANI</t>
  </si>
  <si>
    <t>CHEMTECH</t>
  </si>
  <si>
    <t>CHAITAINYA METALS PVT LTD</t>
  </si>
  <si>
    <t>CONSTRONIC</t>
  </si>
  <si>
    <t>LEENA HEMENDRA MEHTA</t>
  </si>
  <si>
    <t>MUTHUKUMAR NAVAMAVI</t>
  </si>
  <si>
    <t>DEEP</t>
  </si>
  <si>
    <t>JIGNESH AMRUTLAL THOBHANI</t>
  </si>
  <si>
    <t>DEEPAKCHEM</t>
  </si>
  <si>
    <t>ABSOLUTE RETURNS SCHEME</t>
  </si>
  <si>
    <t>DELTA</t>
  </si>
  <si>
    <t>ANKITGOYAL</t>
  </si>
  <si>
    <t>USHA KIRAN SHARMA</t>
  </si>
  <si>
    <t>DPL</t>
  </si>
  <si>
    <t>SAUMIL ARVINDBHAI BHAVNAGARI</t>
  </si>
  <si>
    <t>CHANDAN CHAURASIYA</t>
  </si>
  <si>
    <t>MAHADEV MANUBHAI MAKVANA</t>
  </si>
  <si>
    <t>EUPHORIAIT</t>
  </si>
  <si>
    <t>AJAY KUMAR BALDWA</t>
  </si>
  <si>
    <t>GARBIFIN</t>
  </si>
  <si>
    <t>KALPATARU SHARES &amp; STOCK BROKING PRIVATE LIMITED</t>
  </si>
  <si>
    <t>HIMFIBP</t>
  </si>
  <si>
    <t>SHARE INDIA SECURITIES LIMITED</t>
  </si>
  <si>
    <t>IRONWOOD</t>
  </si>
  <si>
    <t>ASHWANI KUMAR SINGH</t>
  </si>
  <si>
    <t>MACH</t>
  </si>
  <si>
    <t>RAJESH KANJI SHAH (HUF)</t>
  </si>
  <si>
    <t>MEAPL</t>
  </si>
  <si>
    <t>MANOJ KUMAR KANDA</t>
  </si>
  <si>
    <t>MUKATPIP</t>
  </si>
  <si>
    <t>NARINDER JIT SINGH</t>
  </si>
  <si>
    <t>OASISEC</t>
  </si>
  <si>
    <t>GUTTIKONDA RAJASEKHAR</t>
  </si>
  <si>
    <t>POOJA</t>
  </si>
  <si>
    <t>SHWETA GUPTA</t>
  </si>
  <si>
    <t>RAJESH KUMAR GUPTA</t>
  </si>
  <si>
    <t>RAMINFO</t>
  </si>
  <si>
    <t>MARWADI CHANDARANA INTERMEDIARIES BROKERS PRIVATE LIMITED</t>
  </si>
  <si>
    <t>RAVI SHANKARAN</t>
  </si>
  <si>
    <t>RSSOFTWARE</t>
  </si>
  <si>
    <t>BIJAL PRADIP DESAI</t>
  </si>
  <si>
    <t>SCANPGEOM</t>
  </si>
  <si>
    <t>MISHA ASHISH SHAH</t>
  </si>
  <si>
    <t>HENA ASHISH SHAH</t>
  </si>
  <si>
    <t>SWAPNEEL A SHAH</t>
  </si>
  <si>
    <t>MAYUR MUKUNDBHAI DESAI</t>
  </si>
  <si>
    <t>SCARNOSE</t>
  </si>
  <si>
    <t>DAKSHABEN MAHESHKUMAR PURABIYA</t>
  </si>
  <si>
    <t>SANJAY POPATLAL JAIN</t>
  </si>
  <si>
    <t>SKL</t>
  </si>
  <si>
    <t>ARYAN SINHAL</t>
  </si>
  <si>
    <t>EMKAY COMMERCIAL COMPANY LIMITED</t>
  </si>
  <si>
    <t>CHANAKYA OPPORTUNITIES FUND I</t>
  </si>
  <si>
    <t>STURDY</t>
  </si>
  <si>
    <t>SIKANDERSINGH</t>
  </si>
  <si>
    <t>SATISH KUDIKALA</t>
  </si>
  <si>
    <t>SVS</t>
  </si>
  <si>
    <t>SUNILKUMAR KAILASHCHANDRA SHARMA</t>
  </si>
  <si>
    <t>FINVENTION FINVEST PRIVATE LIMITED</t>
  </si>
  <si>
    <t>TDPOWERSYS</t>
  </si>
  <si>
    <t>VITTORIA FUND-OC,LP</t>
  </si>
  <si>
    <t>BNP PARIBAS ARBITRAGE</t>
  </si>
  <si>
    <t>VINABHEN ATULKUMAR SHAH</t>
  </si>
  <si>
    <t>VEERHEALTH</t>
  </si>
  <si>
    <t>ABHINAVGOSWAMI</t>
  </si>
  <si>
    <t>MAHASUKLAL SHAH HUF</t>
  </si>
  <si>
    <t>ANKIT MAHESHBHAI SHAH</t>
  </si>
  <si>
    <t>ZKHANDEN</t>
  </si>
  <si>
    <t>NARENDRA KUMAR SINGH</t>
  </si>
  <si>
    <t>VIRENDRA KASHINATH SINGH</t>
  </si>
  <si>
    <t>AARTECH</t>
  </si>
  <si>
    <t>Aartech Solonics Limited</t>
  </si>
  <si>
    <t>VEENA RAJESH SHAH</t>
  </si>
  <si>
    <t>Aavas Financiers Limited</t>
  </si>
  <si>
    <t>SBI MUTUAL FUND</t>
  </si>
  <si>
    <t>AMANSA HOLDINGS PRIVATE LIMITED</t>
  </si>
  <si>
    <t>AKSHAR</t>
  </si>
  <si>
    <t>Akshar Spintex Limited</t>
  </si>
  <si>
    <t>ANTGRAPHIC</t>
  </si>
  <si>
    <t>Antarctica Graphics Ltd</t>
  </si>
  <si>
    <t>SHRISHTI AGRAWAL</t>
  </si>
  <si>
    <t>SANKAR S</t>
  </si>
  <si>
    <t>ATMASTCO</t>
  </si>
  <si>
    <t>Atmastco Limited</t>
  </si>
  <si>
    <t>SAURABH TRIPATHI</t>
  </si>
  <si>
    <t>BLSE</t>
  </si>
  <si>
    <t>BLS E-Services Limited</t>
  </si>
  <si>
    <t>SW CAPITAL PRIVATE LIMITED</t>
  </si>
  <si>
    <t>DRL</t>
  </si>
  <si>
    <t>Dhanuka Realty Limited</t>
  </si>
  <si>
    <t>VIKASH PRAHALADKA HUF</t>
  </si>
  <si>
    <t>EXICOM</t>
  </si>
  <si>
    <t>Exicom Tele Systems Ltd</t>
  </si>
  <si>
    <t>MUSIGMA SECURITIES</t>
  </si>
  <si>
    <t>GRT STRATEGIC VENTURES LLP</t>
  </si>
  <si>
    <t>GRASIMPP</t>
  </si>
  <si>
    <t>Grasim Industries Limited</t>
  </si>
  <si>
    <t>LOGUS REALTY PVT. LTD.</t>
  </si>
  <si>
    <t>RAJ RATAN COMMODITIES PRIVATE LIMITED</t>
  </si>
  <si>
    <t>KARNIKA</t>
  </si>
  <si>
    <t>Karnika Industries Ltd</t>
  </si>
  <si>
    <t>FLYONTRIP SERVICES PRIVATE LIMITED .</t>
  </si>
  <si>
    <t>BHARATRAM .</t>
  </si>
  <si>
    <t>. VRAMATH  FINANCIAL  SERVICES PVT LTD</t>
  </si>
  <si>
    <t>LATIN MANHARLAL SECURITIES PVT. LTD.</t>
  </si>
  <si>
    <t>PURVFLEXI</t>
  </si>
  <si>
    <t>Purv Flexipack Limited</t>
  </si>
  <si>
    <t>RPPL</t>
  </si>
  <si>
    <t>Rajshree PolyPack Ltd</t>
  </si>
  <si>
    <t>JITENDRAKUMAR SAVJIBHAI NAVADIYA</t>
  </si>
  <si>
    <t>REKHABEN JITENDRAKUMAR NAVADIA</t>
  </si>
  <si>
    <t>SABAR</t>
  </si>
  <si>
    <t>Sabar Flex India Limited</t>
  </si>
  <si>
    <t>SOMANI VENTURES AND INNOVATIONS LIMITED</t>
  </si>
  <si>
    <t>SILGO-RE</t>
  </si>
  <si>
    <t>Silgo Retail Limited</t>
  </si>
  <si>
    <t>HARPREET  SINGH</t>
  </si>
  <si>
    <t>VERTOZ</t>
  </si>
  <si>
    <t>Vertoz Advertising Ltd</t>
  </si>
  <si>
    <t>MINERVA VENTURES FUND</t>
  </si>
  <si>
    <t>VIJIFIN</t>
  </si>
  <si>
    <t>Viji Finance Limited</t>
  </si>
  <si>
    <t>VIJAY KOTHARI</t>
  </si>
  <si>
    <t>AMAYSHA TEXTILES PRIVATE LIMITED</t>
  </si>
  <si>
    <t>LAKE DISTRICT HOLDINGS LIMITED</t>
  </si>
  <si>
    <t>PARTNERS GROUP ESCL LIMITED</t>
  </si>
  <si>
    <t>PARTNERS GROUP PRIVATE EQUITY (MASTER FUND) LLC</t>
  </si>
  <si>
    <t>VISHAL BIPINKUMAR DOSHI</t>
  </si>
  <si>
    <t>MAHENDRA KUMAR JANGID</t>
  </si>
  <si>
    <t>FSC</t>
  </si>
  <si>
    <t>Future Supp Chain Sol Ltd</t>
  </si>
  <si>
    <t>IDBI TRUSTEESHIP SERVICES LTD</t>
  </si>
  <si>
    <t>PRESCIENT WEALTH MANAGEMENT PVT LTD</t>
  </si>
  <si>
    <t>INM</t>
  </si>
  <si>
    <t>Interiors &amp; More Limited</t>
  </si>
  <si>
    <t>YUGA STOCKS AND COMMODITIES PRIVATE LIMITED  .</t>
  </si>
  <si>
    <t>RAJKUMAR SUNDARAMOORTHY</t>
  </si>
  <si>
    <t>PAVNAIND</t>
  </si>
  <si>
    <t>Pavna Industries Limited</t>
  </si>
  <si>
    <t>SADHNA JAIN</t>
  </si>
  <si>
    <t>THAKOR NAYANA CHANDUBHAI</t>
  </si>
  <si>
    <t>L7 HITECH PRIVATE LIMITED</t>
  </si>
  <si>
    <t>EBENE GLOBAL OPPORTUNITY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</si>
</sst>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d\-mmm\-yyyy"/>
    <numFmt numFmtId="166" formatCode="[$-409]d\-mmm"/>
    <numFmt numFmtId="167" formatCode="0.0"/>
    <numFmt numFmtId="168" formatCode="d\ mmm\ yy"/>
    <numFmt numFmtId="169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4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2">
    <xf numFmtId="0" fontId="0" fillId="0" borderId="0"/>
    <xf numFmtId="0" fontId="3" fillId="0" borderId="22"/>
    <xf numFmtId="0" fontId="3" fillId="0" borderId="22"/>
    <xf numFmtId="0" fontId="40" fillId="0" borderId="30" applyNumberFormat="0" applyFill="0" applyAlignment="0" applyProtection="0"/>
    <xf numFmtId="0" fontId="41" fillId="0" borderId="31" applyNumberFormat="0" applyFill="0" applyAlignment="0" applyProtection="0"/>
    <xf numFmtId="0" fontId="42" fillId="0" borderId="32" applyNumberFormat="0" applyFill="0" applyAlignment="0" applyProtection="0"/>
    <xf numFmtId="0" fontId="46" fillId="15" borderId="33" applyNumberFormat="0" applyAlignment="0" applyProtection="0"/>
    <xf numFmtId="0" fontId="47" fillId="16" borderId="34" applyNumberFormat="0" applyAlignment="0" applyProtection="0"/>
    <xf numFmtId="0" fontId="48" fillId="16" borderId="33" applyNumberFormat="0" applyAlignment="0" applyProtection="0"/>
    <xf numFmtId="0" fontId="49" fillId="0" borderId="35" applyNumberFormat="0" applyFill="0" applyAlignment="0" applyProtection="0"/>
    <xf numFmtId="0" fontId="50" fillId="17" borderId="36" applyNumberFormat="0" applyAlignment="0" applyProtection="0"/>
    <xf numFmtId="0" fontId="53" fillId="0" borderId="38" applyNumberFormat="0" applyFill="0" applyAlignment="0" applyProtection="0"/>
    <xf numFmtId="0" fontId="2" fillId="0" borderId="22"/>
    <xf numFmtId="0" fontId="2" fillId="20" borderId="22" applyNumberFormat="0" applyBorder="0" applyAlignment="0" applyProtection="0"/>
    <xf numFmtId="0" fontId="2" fillId="24" borderId="22" applyNumberFormat="0" applyBorder="0" applyAlignment="0" applyProtection="0"/>
    <xf numFmtId="0" fontId="2" fillId="28" borderId="22" applyNumberFormat="0" applyBorder="0" applyAlignment="0" applyProtection="0"/>
    <xf numFmtId="0" fontId="2" fillId="32" borderId="22" applyNumberFormat="0" applyBorder="0" applyAlignment="0" applyProtection="0"/>
    <xf numFmtId="0" fontId="2" fillId="36" borderId="22" applyNumberFormat="0" applyBorder="0" applyAlignment="0" applyProtection="0"/>
    <xf numFmtId="0" fontId="2" fillId="40" borderId="22" applyNumberFormat="0" applyBorder="0" applyAlignment="0" applyProtection="0"/>
    <xf numFmtId="0" fontId="2" fillId="21" borderId="22" applyNumberFormat="0" applyBorder="0" applyAlignment="0" applyProtection="0"/>
    <xf numFmtId="0" fontId="2" fillId="25" borderId="22" applyNumberFormat="0" applyBorder="0" applyAlignment="0" applyProtection="0"/>
    <xf numFmtId="0" fontId="2" fillId="29" borderId="22" applyNumberFormat="0" applyBorder="0" applyAlignment="0" applyProtection="0"/>
    <xf numFmtId="0" fontId="2" fillId="33" borderId="22" applyNumberFormat="0" applyBorder="0" applyAlignment="0" applyProtection="0"/>
    <xf numFmtId="0" fontId="2" fillId="37" borderId="22" applyNumberFormat="0" applyBorder="0" applyAlignment="0" applyProtection="0"/>
    <xf numFmtId="0" fontId="2" fillId="41" borderId="22" applyNumberFormat="0" applyBorder="0" applyAlignment="0" applyProtection="0"/>
    <xf numFmtId="0" fontId="54" fillId="22" borderId="22" applyNumberFormat="0" applyBorder="0" applyAlignment="0" applyProtection="0"/>
    <xf numFmtId="0" fontId="54" fillId="26" borderId="22" applyNumberFormat="0" applyBorder="0" applyAlignment="0" applyProtection="0"/>
    <xf numFmtId="0" fontId="54" fillId="30" borderId="22" applyNumberFormat="0" applyBorder="0" applyAlignment="0" applyProtection="0"/>
    <xf numFmtId="0" fontId="54" fillId="34" borderId="22" applyNumberFormat="0" applyBorder="0" applyAlignment="0" applyProtection="0"/>
    <xf numFmtId="0" fontId="54" fillId="38" borderId="22" applyNumberFormat="0" applyBorder="0" applyAlignment="0" applyProtection="0"/>
    <xf numFmtId="0" fontId="54" fillId="42" borderId="22" applyNumberFormat="0" applyBorder="0" applyAlignment="0" applyProtection="0"/>
    <xf numFmtId="0" fontId="54" fillId="19" borderId="22" applyNumberFormat="0" applyBorder="0" applyAlignment="0" applyProtection="0"/>
    <xf numFmtId="0" fontId="54" fillId="23" borderId="22" applyNumberFormat="0" applyBorder="0" applyAlignment="0" applyProtection="0"/>
    <xf numFmtId="0" fontId="54" fillId="27" borderId="22" applyNumberFormat="0" applyBorder="0" applyAlignment="0" applyProtection="0"/>
    <xf numFmtId="0" fontId="54" fillId="31" borderId="22" applyNumberFormat="0" applyBorder="0" applyAlignment="0" applyProtection="0"/>
    <xf numFmtId="0" fontId="54" fillId="35" borderId="22" applyNumberFormat="0" applyBorder="0" applyAlignment="0" applyProtection="0"/>
    <xf numFmtId="0" fontId="54" fillId="39" borderId="22" applyNumberFormat="0" applyBorder="0" applyAlignment="0" applyProtection="0"/>
    <xf numFmtId="0" fontId="44" fillId="13" borderId="22" applyNumberFormat="0" applyBorder="0" applyAlignment="0" applyProtection="0"/>
    <xf numFmtId="0" fontId="52" fillId="0" borderId="22" applyNumberFormat="0" applyFill="0" applyBorder="0" applyAlignment="0" applyProtection="0"/>
    <xf numFmtId="0" fontId="43" fillId="12" borderId="22" applyNumberFormat="0" applyBorder="0" applyAlignment="0" applyProtection="0"/>
    <xf numFmtId="0" fontId="42" fillId="0" borderId="22" applyNumberFormat="0" applyFill="0" applyBorder="0" applyAlignment="0" applyProtection="0"/>
    <xf numFmtId="0" fontId="55" fillId="0" borderId="22" applyNumberFormat="0" applyFill="0" applyBorder="0" applyAlignment="0" applyProtection="0">
      <alignment vertical="top"/>
      <protection locked="0"/>
    </xf>
    <xf numFmtId="0" fontId="56" fillId="14" borderId="22" applyNumberFormat="0" applyBorder="0" applyAlignment="0" applyProtection="0"/>
    <xf numFmtId="0" fontId="3" fillId="0" borderId="22"/>
    <xf numFmtId="0" fontId="3" fillId="0" borderId="22"/>
    <xf numFmtId="0" fontId="2" fillId="18" borderId="37" applyNumberFormat="0" applyFont="0" applyAlignment="0" applyProtection="0"/>
    <xf numFmtId="9" fontId="2" fillId="0" borderId="22" applyFont="0" applyFill="0" applyBorder="0" applyAlignment="0" applyProtection="0"/>
    <xf numFmtId="0" fontId="57" fillId="0" borderId="22" applyNumberFormat="0" applyFill="0" applyBorder="0" applyAlignment="0" applyProtection="0"/>
    <xf numFmtId="0" fontId="51" fillId="0" borderId="22" applyNumberFormat="0" applyFill="0" applyBorder="0" applyAlignment="0" applyProtection="0"/>
    <xf numFmtId="0" fontId="3" fillId="0" borderId="22"/>
    <xf numFmtId="0" fontId="3" fillId="0" borderId="22"/>
    <xf numFmtId="0" fontId="3" fillId="0" borderId="22"/>
    <xf numFmtId="164" fontId="2" fillId="0" borderId="22" applyFont="0" applyFill="0" applyBorder="0" applyAlignment="0" applyProtection="0"/>
    <xf numFmtId="0" fontId="2" fillId="18" borderId="37" applyNumberFormat="0" applyFont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9" fillId="0" borderId="22" applyNumberFormat="0" applyFill="0" applyBorder="0" applyAlignment="0" applyProtection="0"/>
    <xf numFmtId="0" fontId="45" fillId="14" borderId="22" applyNumberFormat="0" applyBorder="0" applyAlignment="0" applyProtection="0"/>
    <xf numFmtId="0" fontId="2" fillId="22" borderId="22" applyNumberFormat="0" applyBorder="0" applyAlignment="0" applyProtection="0"/>
    <xf numFmtId="0" fontId="2" fillId="26" borderId="22" applyNumberFormat="0" applyBorder="0" applyAlignment="0" applyProtection="0"/>
    <xf numFmtId="0" fontId="2" fillId="30" borderId="22" applyNumberFormat="0" applyBorder="0" applyAlignment="0" applyProtection="0"/>
    <xf numFmtId="0" fontId="2" fillId="34" borderId="22" applyNumberFormat="0" applyBorder="0" applyAlignment="0" applyProtection="0"/>
    <xf numFmtId="0" fontId="2" fillId="38" borderId="22" applyNumberFormat="0" applyBorder="0" applyAlignment="0" applyProtection="0"/>
    <xf numFmtId="0" fontId="2" fillId="42" borderId="22" applyNumberFormat="0" applyBorder="0" applyAlignment="0" applyProtection="0"/>
    <xf numFmtId="164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164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58" fillId="0" borderId="22"/>
  </cellStyleXfs>
  <cellXfs count="356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8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7" xfId="0" applyNumberFormat="1" applyFont="1" applyFill="1" applyBorder="1" applyAlignment="1">
      <alignment horizontal="center"/>
    </xf>
    <xf numFmtId="2" fontId="6" fillId="4" borderId="17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5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5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5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5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5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164" fontId="36" fillId="2" borderId="1" xfId="0" applyNumberFormat="1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164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164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6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5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6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1" fillId="2" borderId="24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8" fontId="3" fillId="9" borderId="2" xfId="0" applyNumberFormat="1" applyFont="1" applyFill="1" applyBorder="1" applyAlignment="1">
      <alignment horizontal="center" vertical="center"/>
    </xf>
    <xf numFmtId="168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8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8" fontId="3" fillId="10" borderId="2" xfId="0" applyNumberFormat="1" applyFont="1" applyFill="1" applyBorder="1" applyAlignment="1">
      <alignment horizontal="center" vertical="center" wrapText="1"/>
    </xf>
    <xf numFmtId="168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9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8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8" fontId="3" fillId="9" borderId="3" xfId="0" applyNumberFormat="1" applyFont="1" applyFill="1" applyBorder="1" applyAlignment="1">
      <alignment horizontal="center" vertical="center"/>
    </xf>
    <xf numFmtId="168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8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8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8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 wrapText="1"/>
    </xf>
    <xf numFmtId="168" fontId="3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2" fontId="3" fillId="2" borderId="28" xfId="0" applyNumberFormat="1" applyFont="1" applyFill="1" applyBorder="1" applyAlignment="1">
      <alignment horizontal="center" vertical="center"/>
    </xf>
    <xf numFmtId="168" fontId="3" fillId="0" borderId="2" xfId="0" applyNumberFormat="1" applyFont="1" applyBorder="1" applyAlignment="1">
      <alignment horizontal="center" vertical="center"/>
    </xf>
    <xf numFmtId="0" fontId="37" fillId="11" borderId="29" xfId="0" applyFont="1" applyFill="1" applyBorder="1" applyAlignment="1">
      <alignment horizontal="center" vertical="center"/>
    </xf>
    <xf numFmtId="0" fontId="37" fillId="0" borderId="25" xfId="0" applyFont="1" applyBorder="1" applyAlignment="1">
      <alignment horizontal="center" vertical="center"/>
    </xf>
    <xf numFmtId="0" fontId="36" fillId="0" borderId="29" xfId="0" applyFont="1" applyBorder="1" applyAlignment="1">
      <alignment horizontal="center" vertical="center"/>
    </xf>
    <xf numFmtId="166" fontId="36" fillId="0" borderId="29" xfId="0" applyNumberFormat="1" applyFont="1" applyBorder="1" applyAlignment="1">
      <alignment horizontal="center" vertical="center"/>
    </xf>
    <xf numFmtId="0" fontId="37" fillId="0" borderId="29" xfId="0" applyFont="1" applyBorder="1" applyAlignment="1">
      <alignment horizontal="center" vertical="center"/>
    </xf>
    <xf numFmtId="2" fontId="37" fillId="0" borderId="29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5" fontId="3" fillId="0" borderId="29" xfId="0" applyNumberFormat="1" applyFont="1" applyBorder="1" applyAlignment="1">
      <alignment horizontal="center" vertical="center"/>
    </xf>
    <xf numFmtId="164" fontId="36" fillId="0" borderId="29" xfId="0" applyNumberFormat="1" applyFont="1" applyBorder="1" applyAlignment="1">
      <alignment horizontal="center" vertical="top"/>
    </xf>
    <xf numFmtId="10" fontId="37" fillId="0" borderId="29" xfId="0" applyNumberFormat="1" applyFont="1" applyBorder="1" applyAlignment="1">
      <alignment horizontal="center" vertical="center" wrapText="1"/>
    </xf>
    <xf numFmtId="16" fontId="37" fillId="0" borderId="29" xfId="0" applyNumberFormat="1" applyFont="1" applyBorder="1" applyAlignment="1">
      <alignment horizontal="center" vertical="center"/>
    </xf>
    <xf numFmtId="0" fontId="36" fillId="0" borderId="29" xfId="0" applyFont="1" applyBorder="1" applyAlignment="1">
      <alignment horizontal="left"/>
    </xf>
    <xf numFmtId="0" fontId="6" fillId="4" borderId="23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wrapText="1"/>
    </xf>
    <xf numFmtId="0" fontId="6" fillId="4" borderId="29" xfId="0" applyFont="1" applyFill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7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right" vertical="top"/>
    </xf>
    <xf numFmtId="2" fontId="29" fillId="2" borderId="22" xfId="0" applyNumberFormat="1" applyFont="1" applyFill="1" applyBorder="1" applyAlignment="1">
      <alignment horizontal="center" vertical="center" wrapText="1"/>
    </xf>
    <xf numFmtId="165" fontId="29" fillId="2" borderId="22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/>
    <xf numFmtId="0" fontId="3" fillId="0" borderId="23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29" xfId="1" applyFont="1" applyBorder="1"/>
    <xf numFmtId="2" fontId="6" fillId="0" borderId="29" xfId="1" applyNumberFormat="1" applyFont="1" applyBorder="1" applyAlignment="1">
      <alignment horizontal="right"/>
    </xf>
    <xf numFmtId="2" fontId="6" fillId="0" borderId="29" xfId="1" applyNumberFormat="1" applyFont="1" applyBorder="1"/>
    <xf numFmtId="10" fontId="6" fillId="0" borderId="29" xfId="46" applyNumberFormat="1" applyFont="1" applyBorder="1"/>
    <xf numFmtId="0" fontId="36" fillId="11" borderId="29" xfId="0" applyFont="1" applyFill="1" applyBorder="1"/>
    <xf numFmtId="0" fontId="6" fillId="4" borderId="7" xfId="0" applyFont="1" applyFill="1" applyBorder="1" applyAlignment="1">
      <alignment horizontal="center"/>
    </xf>
    <xf numFmtId="0" fontId="3" fillId="0" borderId="22" xfId="0" applyFont="1" applyBorder="1"/>
    <xf numFmtId="15" fontId="3" fillId="0" borderId="22" xfId="0" applyNumberFormat="1" applyFont="1" applyBorder="1"/>
    <xf numFmtId="2" fontId="3" fillId="0" borderId="22" xfId="0" applyNumberFormat="1" applyFont="1" applyBorder="1"/>
    <xf numFmtId="2" fontId="3" fillId="0" borderId="22" xfId="0" applyNumberFormat="1" applyFont="1" applyBorder="1" applyAlignment="1">
      <alignment horizontal="right"/>
    </xf>
    <xf numFmtId="0" fontId="14" fillId="0" borderId="22" xfId="0" applyFont="1" applyBorder="1"/>
    <xf numFmtId="10" fontId="14" fillId="2" borderId="22" xfId="0" applyNumberFormat="1" applyFont="1" applyFill="1" applyBorder="1" applyAlignment="1">
      <alignment horizontal="center"/>
    </xf>
    <xf numFmtId="0" fontId="3" fillId="0" borderId="29" xfId="0" applyFont="1" applyBorder="1"/>
    <xf numFmtId="0" fontId="3" fillId="0" borderId="22" xfId="0" applyFont="1" applyBorder="1" applyAlignment="1">
      <alignment horizontal="left"/>
    </xf>
    <xf numFmtId="0" fontId="15" fillId="0" borderId="29" xfId="0" applyFont="1" applyBorder="1"/>
    <xf numFmtId="2" fontId="3" fillId="0" borderId="29" xfId="0" applyNumberFormat="1" applyFont="1" applyBorder="1"/>
    <xf numFmtId="15" fontId="53" fillId="0" borderId="29" xfId="12" applyNumberFormat="1" applyFont="1" applyBorder="1"/>
    <xf numFmtId="2" fontId="3" fillId="0" borderId="29" xfId="1" applyNumberFormat="1" applyBorder="1"/>
    <xf numFmtId="15" fontId="1" fillId="0" borderId="29" xfId="12" applyNumberFormat="1" applyFont="1" applyBorder="1"/>
    <xf numFmtId="2" fontId="3" fillId="0" borderId="29" xfId="1" applyNumberFormat="1" applyBorder="1" applyAlignment="1">
      <alignment horizontal="right"/>
    </xf>
    <xf numFmtId="0" fontId="3" fillId="0" borderId="29" xfId="1" applyBorder="1"/>
    <xf numFmtId="10" fontId="3" fillId="0" borderId="29" xfId="46" applyNumberFormat="1" applyFont="1" applyBorder="1"/>
    <xf numFmtId="0" fontId="1" fillId="0" borderId="29" xfId="12" applyFont="1" applyBorder="1" applyAlignment="1">
      <alignment horizontal="left"/>
    </xf>
    <xf numFmtId="49" fontId="1" fillId="0" borderId="29" xfId="12" applyNumberFormat="1" applyFont="1" applyBorder="1"/>
    <xf numFmtId="0" fontId="1" fillId="0" borderId="29" xfId="12" applyFont="1" applyBorder="1"/>
    <xf numFmtId="0" fontId="3" fillId="0" borderId="29" xfId="0" applyFont="1" applyBorder="1" applyAlignment="1">
      <alignment horizontal="left"/>
    </xf>
    <xf numFmtId="16" fontId="36" fillId="0" borderId="22" xfId="0" applyNumberFormat="1" applyFont="1" applyBorder="1" applyAlignment="1">
      <alignment horizontal="center" vertical="center"/>
    </xf>
    <xf numFmtId="0" fontId="36" fillId="0" borderId="29" xfId="0" applyFont="1" applyBorder="1"/>
    <xf numFmtId="16" fontId="36" fillId="0" borderId="2" xfId="0" applyNumberFormat="1" applyFont="1" applyBorder="1" applyAlignment="1">
      <alignment horizontal="center" vertical="center"/>
    </xf>
    <xf numFmtId="167" fontId="36" fillId="0" borderId="2" xfId="0" applyNumberFormat="1" applyFont="1" applyBorder="1" applyAlignment="1">
      <alignment horizontal="center" vertical="center"/>
    </xf>
    <xf numFmtId="0" fontId="6" fillId="4" borderId="22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16" fontId="36" fillId="0" borderId="29" xfId="0" applyNumberFormat="1" applyFont="1" applyBorder="1" applyAlignment="1">
      <alignment horizontal="center" vertical="center"/>
    </xf>
    <xf numFmtId="16" fontId="36" fillId="0" borderId="25" xfId="0" applyNumberFormat="1" applyFont="1" applyBorder="1" applyAlignment="1">
      <alignment horizontal="center" vertical="center"/>
    </xf>
    <xf numFmtId="1" fontId="3" fillId="9" borderId="7" xfId="0" applyNumberFormat="1" applyFont="1" applyFill="1" applyBorder="1" applyAlignment="1">
      <alignment horizontal="center" vertical="center"/>
    </xf>
    <xf numFmtId="168" fontId="3" fillId="9" borderId="7" xfId="0" applyNumberFormat="1" applyFont="1" applyFill="1" applyBorder="1" applyAlignment="1">
      <alignment horizontal="center" vertical="center"/>
    </xf>
    <xf numFmtId="168" fontId="3" fillId="9" borderId="7" xfId="0" applyNumberFormat="1" applyFont="1" applyFill="1" applyBorder="1" applyAlignment="1">
      <alignment horizontal="left"/>
    </xf>
    <xf numFmtId="0" fontId="3" fillId="9" borderId="7" xfId="0" applyFont="1" applyFill="1" applyBorder="1" applyAlignment="1">
      <alignment horizontal="center"/>
    </xf>
    <xf numFmtId="2" fontId="3" fillId="9" borderId="7" xfId="0" applyNumberFormat="1" applyFont="1" applyFill="1" applyBorder="1" applyAlignment="1">
      <alignment horizontal="center"/>
    </xf>
    <xf numFmtId="0" fontId="3" fillId="9" borderId="18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left" vertical="center" wrapText="1"/>
    </xf>
    <xf numFmtId="0" fontId="3" fillId="11" borderId="29" xfId="0" applyFont="1" applyFill="1" applyBorder="1" applyAlignment="1">
      <alignment horizontal="center" vertical="center"/>
    </xf>
    <xf numFmtId="166" fontId="36" fillId="11" borderId="29" xfId="0" applyNumberFormat="1" applyFont="1" applyFill="1" applyBorder="1" applyAlignment="1">
      <alignment horizontal="center" vertical="center"/>
    </xf>
    <xf numFmtId="15" fontId="3" fillId="11" borderId="29" xfId="0" applyNumberFormat="1" applyFont="1" applyFill="1" applyBorder="1" applyAlignment="1">
      <alignment horizontal="center" vertical="center"/>
    </xf>
    <xf numFmtId="0" fontId="36" fillId="11" borderId="29" xfId="0" applyFont="1" applyFill="1" applyBorder="1" applyAlignment="1">
      <alignment horizontal="left"/>
    </xf>
    <xf numFmtId="164" fontId="36" fillId="11" borderId="29" xfId="0" applyNumberFormat="1" applyFont="1" applyFill="1" applyBorder="1" applyAlignment="1">
      <alignment horizontal="center" vertical="top"/>
    </xf>
    <xf numFmtId="0" fontId="36" fillId="6" borderId="29" xfId="0" applyFont="1" applyFill="1" applyBorder="1" applyAlignment="1">
      <alignment horizontal="center" vertical="center"/>
    </xf>
    <xf numFmtId="2" fontId="36" fillId="6" borderId="29" xfId="0" applyNumberFormat="1" applyFont="1" applyFill="1" applyBorder="1" applyAlignment="1">
      <alignment horizontal="center" vertical="center"/>
    </xf>
    <xf numFmtId="10" fontId="36" fillId="6" borderId="29" xfId="0" applyNumberFormat="1" applyFont="1" applyFill="1" applyBorder="1" applyAlignment="1">
      <alignment horizontal="center" vertical="center" wrapText="1"/>
    </xf>
    <xf numFmtId="16" fontId="36" fillId="6" borderId="29" xfId="0" applyNumberFormat="1" applyFont="1" applyFill="1" applyBorder="1" applyAlignment="1">
      <alignment horizontal="center" vertical="center"/>
    </xf>
    <xf numFmtId="0" fontId="36" fillId="43" borderId="29" xfId="0" applyFont="1" applyFill="1" applyBorder="1" applyAlignment="1">
      <alignment horizontal="center" vertical="center"/>
    </xf>
    <xf numFmtId="16" fontId="36" fillId="43" borderId="29" xfId="0" applyNumberFormat="1" applyFont="1" applyFill="1" applyBorder="1" applyAlignment="1">
      <alignment horizontal="center" vertical="center"/>
    </xf>
    <xf numFmtId="0" fontId="36" fillId="43" borderId="29" xfId="0" applyFont="1" applyFill="1" applyBorder="1"/>
    <xf numFmtId="0" fontId="37" fillId="43" borderId="29" xfId="0" applyFont="1" applyFill="1" applyBorder="1" applyAlignment="1">
      <alignment horizontal="center" vertical="center"/>
    </xf>
    <xf numFmtId="0" fontId="37" fillId="44" borderId="29" xfId="0" applyFont="1" applyFill="1" applyBorder="1" applyAlignment="1">
      <alignment horizontal="center" vertical="center"/>
    </xf>
    <xf numFmtId="167" fontId="36" fillId="44" borderId="2" xfId="0" applyNumberFormat="1" applyFont="1" applyFill="1" applyBorder="1" applyAlignment="1">
      <alignment horizontal="center" vertical="center"/>
    </xf>
    <xf numFmtId="0" fontId="36" fillId="44" borderId="2" xfId="0" applyFont="1" applyFill="1" applyBorder="1" applyAlignment="1">
      <alignment horizontal="center" vertical="center"/>
    </xf>
    <xf numFmtId="0" fontId="37" fillId="44" borderId="2" xfId="0" applyFont="1" applyFill="1" applyBorder="1" applyAlignment="1">
      <alignment horizontal="center" vertical="center"/>
    </xf>
    <xf numFmtId="16" fontId="36" fillId="43" borderId="2" xfId="0" applyNumberFormat="1" applyFont="1" applyFill="1" applyBorder="1" applyAlignment="1">
      <alignment horizontal="center" vertical="center"/>
    </xf>
    <xf numFmtId="0" fontId="36" fillId="44" borderId="29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2" fontId="37" fillId="44" borderId="2" xfId="0" applyNumberFormat="1" applyFont="1" applyFill="1" applyBorder="1" applyAlignment="1">
      <alignment horizontal="center" vertical="center"/>
    </xf>
    <xf numFmtId="2" fontId="37" fillId="11" borderId="29" xfId="0" applyNumberFormat="1" applyFont="1" applyFill="1" applyBorder="1" applyAlignment="1">
      <alignment horizontal="center" vertical="center"/>
    </xf>
    <xf numFmtId="0" fontId="36" fillId="45" borderId="29" xfId="0" applyFont="1" applyFill="1" applyBorder="1" applyAlignment="1">
      <alignment horizontal="center" vertical="center"/>
    </xf>
    <xf numFmtId="16" fontId="36" fillId="45" borderId="29" xfId="0" applyNumberFormat="1" applyFont="1" applyFill="1" applyBorder="1" applyAlignment="1">
      <alignment horizontal="center" vertical="center"/>
    </xf>
    <xf numFmtId="0" fontId="36" fillId="45" borderId="29" xfId="0" applyFont="1" applyFill="1" applyBorder="1"/>
    <xf numFmtId="0" fontId="37" fillId="45" borderId="29" xfId="0" applyFont="1" applyFill="1" applyBorder="1" applyAlignment="1">
      <alignment horizontal="center" vertical="center"/>
    </xf>
    <xf numFmtId="16" fontId="36" fillId="45" borderId="22" xfId="0" applyNumberFormat="1" applyFont="1" applyFill="1" applyBorder="1" applyAlignment="1">
      <alignment horizontal="center" vertical="center"/>
    </xf>
    <xf numFmtId="0" fontId="36" fillId="45" borderId="0" xfId="0" applyFont="1" applyFill="1"/>
    <xf numFmtId="0" fontId="3" fillId="45" borderId="0" xfId="0" applyFont="1" applyFill="1" applyAlignment="1">
      <alignment horizontal="center"/>
    </xf>
    <xf numFmtId="0" fontId="3" fillId="45" borderId="0" xfId="0" applyFont="1" applyFill="1"/>
    <xf numFmtId="0" fontId="36" fillId="45" borderId="0" xfId="0" applyFont="1" applyFill="1" applyAlignment="1">
      <alignment horizontal="center" vertical="center"/>
    </xf>
    <xf numFmtId="166" fontId="36" fillId="45" borderId="0" xfId="0" applyNumberFormat="1" applyFont="1" applyFill="1" applyAlignment="1">
      <alignment horizontal="center" vertical="center"/>
    </xf>
    <xf numFmtId="0" fontId="0" fillId="45" borderId="0" xfId="0" applyFill="1"/>
    <xf numFmtId="2" fontId="37" fillId="45" borderId="29" xfId="0" applyNumberFormat="1" applyFont="1" applyFill="1" applyBorder="1" applyAlignment="1">
      <alignment horizontal="center" vertical="center"/>
    </xf>
    <xf numFmtId="167" fontId="36" fillId="45" borderId="29" xfId="0" applyNumberFormat="1" applyFont="1" applyFill="1" applyBorder="1" applyAlignment="1">
      <alignment horizontal="center" vertical="center"/>
    </xf>
    <xf numFmtId="2" fontId="36" fillId="45" borderId="29" xfId="0" applyNumberFormat="1" applyFont="1" applyFill="1" applyBorder="1" applyAlignment="1">
      <alignment horizontal="center" vertical="center"/>
    </xf>
    <xf numFmtId="0" fontId="36" fillId="11" borderId="29" xfId="0" applyFont="1" applyFill="1" applyBorder="1" applyAlignment="1">
      <alignment horizontal="center" vertical="center"/>
    </xf>
    <xf numFmtId="16" fontId="36" fillId="11" borderId="29" xfId="0" applyNumberFormat="1" applyFont="1" applyFill="1" applyBorder="1" applyAlignment="1">
      <alignment horizontal="center" vertical="center"/>
    </xf>
    <xf numFmtId="0" fontId="37" fillId="6" borderId="25" xfId="0" applyFont="1" applyFill="1" applyBorder="1" applyAlignment="1">
      <alignment horizontal="center" vertical="center"/>
    </xf>
    <xf numFmtId="0" fontId="37" fillId="44" borderId="25" xfId="0" applyFont="1" applyFill="1" applyBorder="1" applyAlignment="1">
      <alignment horizontal="center" vertical="center"/>
    </xf>
    <xf numFmtId="2" fontId="37" fillId="44" borderId="29" xfId="0" applyNumberFormat="1" applyFont="1" applyFill="1" applyBorder="1" applyAlignment="1">
      <alignment horizontal="center" vertical="center"/>
    </xf>
    <xf numFmtId="167" fontId="36" fillId="44" borderId="29" xfId="0" applyNumberFormat="1" applyFont="1" applyFill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166" fontId="36" fillId="0" borderId="7" xfId="0" applyNumberFormat="1" applyFont="1" applyBorder="1" applyAlignment="1">
      <alignment horizontal="center" vertical="center"/>
    </xf>
    <xf numFmtId="0" fontId="36" fillId="0" borderId="7" xfId="0" applyFont="1" applyBorder="1"/>
    <xf numFmtId="0" fontId="37" fillId="0" borderId="7" xfId="0" applyFont="1" applyBorder="1" applyAlignment="1">
      <alignment horizontal="center" vertical="center"/>
    </xf>
    <xf numFmtId="2" fontId="37" fillId="0" borderId="23" xfId="0" applyNumberFormat="1" applyFont="1" applyBorder="1" applyAlignment="1">
      <alignment horizontal="center" vertical="center"/>
    </xf>
    <xf numFmtId="10" fontId="37" fillId="0" borderId="39" xfId="0" applyNumberFormat="1" applyFont="1" applyBorder="1" applyAlignment="1">
      <alignment horizontal="center" vertical="center" wrapText="1"/>
    </xf>
    <xf numFmtId="0" fontId="37" fillId="0" borderId="39" xfId="0" applyFont="1" applyBorder="1" applyAlignment="1">
      <alignment horizontal="center" vertical="center"/>
    </xf>
    <xf numFmtId="16" fontId="37" fillId="0" borderId="39" xfId="0" applyNumberFormat="1" applyFont="1" applyBorder="1" applyAlignment="1">
      <alignment horizontal="center" vertical="center"/>
    </xf>
    <xf numFmtId="0" fontId="36" fillId="46" borderId="29" xfId="0" applyFont="1" applyFill="1" applyBorder="1"/>
    <xf numFmtId="0" fontId="36" fillId="46" borderId="29" xfId="0" applyFont="1" applyFill="1" applyBorder="1" applyAlignment="1">
      <alignment horizontal="center" vertical="center"/>
    </xf>
    <xf numFmtId="0" fontId="37" fillId="46" borderId="29" xfId="0" applyFont="1" applyFill="1" applyBorder="1" applyAlignment="1">
      <alignment horizontal="center" vertical="center"/>
    </xf>
    <xf numFmtId="0" fontId="36" fillId="47" borderId="29" xfId="0" applyFont="1" applyFill="1" applyBorder="1" applyAlignment="1">
      <alignment horizontal="center" vertical="center"/>
    </xf>
    <xf numFmtId="2" fontId="37" fillId="47" borderId="29" xfId="0" applyNumberFormat="1" applyFont="1" applyFill="1" applyBorder="1" applyAlignment="1">
      <alignment horizontal="center" vertical="center"/>
    </xf>
    <xf numFmtId="166" fontId="36" fillId="0" borderId="22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2" fontId="36" fillId="0" borderId="29" xfId="0" applyNumberFormat="1" applyFont="1" applyBorder="1" applyAlignment="1">
      <alignment horizontal="center" vertical="center"/>
    </xf>
    <xf numFmtId="10" fontId="36" fillId="0" borderId="29" xfId="0" applyNumberFormat="1" applyFont="1" applyBorder="1" applyAlignment="1">
      <alignment horizontal="center" vertical="center" wrapText="1"/>
    </xf>
    <xf numFmtId="0" fontId="37" fillId="6" borderId="29" xfId="0" applyFont="1" applyFill="1" applyBorder="1" applyAlignment="1">
      <alignment horizontal="center" vertical="center"/>
    </xf>
    <xf numFmtId="2" fontId="37" fillId="6" borderId="29" xfId="0" applyNumberFormat="1" applyFont="1" applyFill="1" applyBorder="1" applyAlignment="1">
      <alignment horizontal="center" vertical="center"/>
    </xf>
    <xf numFmtId="167" fontId="36" fillId="6" borderId="29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0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19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1" xfId="0" applyFont="1" applyFill="1" applyBorder="1"/>
    <xf numFmtId="0" fontId="13" fillId="0" borderId="22" xfId="0" applyFont="1" applyBorder="1"/>
    <xf numFmtId="2" fontId="31" fillId="2" borderId="21" xfId="0" applyNumberFormat="1" applyFont="1" applyFill="1" applyBorder="1" applyAlignment="1">
      <alignment horizontal="left" wrapText="1"/>
    </xf>
    <xf numFmtId="0" fontId="37" fillId="47" borderId="39" xfId="0" applyFont="1" applyFill="1" applyBorder="1" applyAlignment="1">
      <alignment horizontal="center" vertical="center"/>
    </xf>
    <xf numFmtId="0" fontId="37" fillId="47" borderId="40" xfId="0" applyFont="1" applyFill="1" applyBorder="1" applyAlignment="1">
      <alignment horizontal="center" vertical="center"/>
    </xf>
    <xf numFmtId="16" fontId="36" fillId="46" borderId="39" xfId="0" applyNumberFormat="1" applyFont="1" applyFill="1" applyBorder="1" applyAlignment="1">
      <alignment horizontal="center" vertical="center"/>
    </xf>
    <xf numFmtId="16" fontId="36" fillId="46" borderId="40" xfId="0" applyNumberFormat="1" applyFont="1" applyFill="1" applyBorder="1" applyAlignment="1">
      <alignment horizontal="center" vertical="center"/>
    </xf>
    <xf numFmtId="0" fontId="36" fillId="46" borderId="39" xfId="0" applyFont="1" applyFill="1" applyBorder="1" applyAlignment="1">
      <alignment horizontal="center" vertical="center"/>
    </xf>
    <xf numFmtId="0" fontId="36" fillId="46" borderId="40" xfId="0" applyFont="1" applyFill="1" applyBorder="1" applyAlignment="1">
      <alignment horizontal="center" vertical="center"/>
    </xf>
    <xf numFmtId="167" fontId="36" fillId="47" borderId="39" xfId="0" applyNumberFormat="1" applyFont="1" applyFill="1" applyBorder="1" applyAlignment="1">
      <alignment horizontal="center" vertical="center"/>
    </xf>
    <xf numFmtId="167" fontId="36" fillId="47" borderId="40" xfId="0" applyNumberFormat="1" applyFont="1" applyFill="1" applyBorder="1" applyAlignment="1">
      <alignment horizontal="center" vertical="center"/>
    </xf>
  </cellXfs>
  <cellStyles count="92">
    <cellStyle name="20% - Accent1 2" xfId="13" xr:uid="{00000000-0005-0000-0000-000000000000}"/>
    <cellStyle name="20% - Accent2 2" xfId="14" xr:uid="{00000000-0005-0000-0000-000001000000}"/>
    <cellStyle name="20% - Accent3 2" xfId="15" xr:uid="{00000000-0005-0000-0000-000002000000}"/>
    <cellStyle name="20% - Accent4 2" xfId="16" xr:uid="{00000000-0005-0000-0000-000003000000}"/>
    <cellStyle name="20% - Accent5 2" xfId="17" xr:uid="{00000000-0005-0000-0000-000004000000}"/>
    <cellStyle name="20% - Accent6 2" xfId="18" xr:uid="{00000000-0005-0000-0000-000005000000}"/>
    <cellStyle name="40% - Accent1 2" xfId="19" xr:uid="{00000000-0005-0000-0000-000006000000}"/>
    <cellStyle name="40% - Accent2 2" xfId="20" xr:uid="{00000000-0005-0000-0000-000007000000}"/>
    <cellStyle name="40% - Accent3 2" xfId="21" xr:uid="{00000000-0005-0000-0000-000008000000}"/>
    <cellStyle name="40% - Accent4 2" xfId="22" xr:uid="{00000000-0005-0000-0000-000009000000}"/>
    <cellStyle name="40% - Accent5 2" xfId="23" xr:uid="{00000000-0005-0000-0000-00000A000000}"/>
    <cellStyle name="40% - Accent6 2" xfId="24" xr:uid="{00000000-0005-0000-0000-00000B000000}"/>
    <cellStyle name="60% - Accent1 2" xfId="64" xr:uid="{00000000-0005-0000-0000-00000C000000}"/>
    <cellStyle name="60% - Accent1 3" xfId="25" xr:uid="{00000000-0005-0000-0000-00000D000000}"/>
    <cellStyle name="60% - Accent2 2" xfId="65" xr:uid="{00000000-0005-0000-0000-00000E000000}"/>
    <cellStyle name="60% - Accent2 3" xfId="26" xr:uid="{00000000-0005-0000-0000-00000F000000}"/>
    <cellStyle name="60% - Accent3 2" xfId="66" xr:uid="{00000000-0005-0000-0000-000010000000}"/>
    <cellStyle name="60% - Accent3 3" xfId="27" xr:uid="{00000000-0005-0000-0000-000011000000}"/>
    <cellStyle name="60% - Accent4 2" xfId="67" xr:uid="{00000000-0005-0000-0000-000012000000}"/>
    <cellStyle name="60% - Accent4 3" xfId="28" xr:uid="{00000000-0005-0000-0000-000013000000}"/>
    <cellStyle name="60% - Accent5 2" xfId="68" xr:uid="{00000000-0005-0000-0000-000014000000}"/>
    <cellStyle name="60% - Accent5 3" xfId="29" xr:uid="{00000000-0005-0000-0000-000015000000}"/>
    <cellStyle name="60% - Accent6 2" xfId="69" xr:uid="{00000000-0005-0000-0000-000016000000}"/>
    <cellStyle name="60% - Accent6 3" xfId="30" xr:uid="{00000000-0005-0000-0000-000017000000}"/>
    <cellStyle name="Accent1 2" xfId="31" xr:uid="{00000000-0005-0000-0000-000018000000}"/>
    <cellStyle name="Accent2 2" xfId="32" xr:uid="{00000000-0005-0000-0000-000019000000}"/>
    <cellStyle name="Accent3 2" xfId="33" xr:uid="{00000000-0005-0000-0000-00001A000000}"/>
    <cellStyle name="Accent4 2" xfId="34" xr:uid="{00000000-0005-0000-0000-00001B000000}"/>
    <cellStyle name="Accent5 2" xfId="35" xr:uid="{00000000-0005-0000-0000-00001C000000}"/>
    <cellStyle name="Accent6 2" xfId="36" xr:uid="{00000000-0005-0000-0000-00001D000000}"/>
    <cellStyle name="Bad 2" xfId="37" xr:uid="{00000000-0005-0000-0000-00001E000000}"/>
    <cellStyle name="Calculation" xfId="8" builtinId="22" customBuiltin="1"/>
    <cellStyle name="Check Cell" xfId="10" builtinId="23" customBuiltin="1"/>
    <cellStyle name="Comma 2" xfId="70" xr:uid="{00000000-0005-0000-0000-000021000000}"/>
    <cellStyle name="Comma 2 2" xfId="80" xr:uid="{00000000-0005-0000-0000-000022000000}"/>
    <cellStyle name="Comma 3" xfId="52" xr:uid="{00000000-0005-0000-0000-000023000000}"/>
    <cellStyle name="Explanatory Text 2" xfId="38" xr:uid="{00000000-0005-0000-0000-000024000000}"/>
    <cellStyle name="Good 2" xfId="39" xr:uid="{00000000-0005-0000-0000-000025000000}"/>
    <cellStyle name="Heading 1" xfId="3" builtinId="16" customBuiltin="1"/>
    <cellStyle name="Heading 2" xfId="4" builtinId="17" customBuiltin="1"/>
    <cellStyle name="Heading 3" xfId="5" builtinId="18" customBuiltin="1"/>
    <cellStyle name="Heading 4 2" xfId="40" xr:uid="{00000000-0005-0000-0000-000029000000}"/>
    <cellStyle name="Hyperlink 2" xfId="41" xr:uid="{00000000-0005-0000-0000-00002A000000}"/>
    <cellStyle name="Input" xfId="6" builtinId="20" customBuiltin="1"/>
    <cellStyle name="Linked Cell" xfId="9" builtinId="24" customBuiltin="1"/>
    <cellStyle name="Neutral 2" xfId="63" xr:uid="{00000000-0005-0000-0000-00002D000000}"/>
    <cellStyle name="Neutral 3" xfId="42" xr:uid="{00000000-0005-0000-0000-00002E000000}"/>
    <cellStyle name="Normal" xfId="0" builtinId="0"/>
    <cellStyle name="Normal 10" xfId="61" xr:uid="{00000000-0005-0000-0000-000030000000}"/>
    <cellStyle name="Normal 10 2" xfId="72" xr:uid="{00000000-0005-0000-0000-000031000000}"/>
    <cellStyle name="Normal 11" xfId="73" xr:uid="{00000000-0005-0000-0000-000032000000}"/>
    <cellStyle name="Normal 11 2" xfId="81" xr:uid="{00000000-0005-0000-0000-000033000000}"/>
    <cellStyle name="Normal 12" xfId="74" xr:uid="{00000000-0005-0000-0000-000034000000}"/>
    <cellStyle name="Normal 12 2" xfId="82" xr:uid="{00000000-0005-0000-0000-000035000000}"/>
    <cellStyle name="Normal 13" xfId="75" xr:uid="{00000000-0005-0000-0000-000036000000}"/>
    <cellStyle name="Normal 13 2" xfId="83" xr:uid="{00000000-0005-0000-0000-000037000000}"/>
    <cellStyle name="Normal 14" xfId="76" xr:uid="{00000000-0005-0000-0000-000038000000}"/>
    <cellStyle name="Normal 14 2" xfId="84" xr:uid="{00000000-0005-0000-0000-000039000000}"/>
    <cellStyle name="Normal 15" xfId="77" xr:uid="{00000000-0005-0000-0000-00003A000000}"/>
    <cellStyle name="Normal 15 2" xfId="85" xr:uid="{00000000-0005-0000-0000-00003B000000}"/>
    <cellStyle name="Normal 16" xfId="78" xr:uid="{00000000-0005-0000-0000-00003C000000}"/>
    <cellStyle name="Normal 16 2" xfId="86" xr:uid="{00000000-0005-0000-0000-00003D000000}"/>
    <cellStyle name="Normal 17" xfId="79" xr:uid="{00000000-0005-0000-0000-00003E000000}"/>
    <cellStyle name="Normal 17 2" xfId="87" xr:uid="{00000000-0005-0000-0000-00003F000000}"/>
    <cellStyle name="Normal 18" xfId="88" xr:uid="{00000000-0005-0000-0000-000040000000}"/>
    <cellStyle name="Normal 19" xfId="89" xr:uid="{00000000-0005-0000-0000-000041000000}"/>
    <cellStyle name="Normal 2" xfId="43" xr:uid="{00000000-0005-0000-0000-000042000000}"/>
    <cellStyle name="Normal 2 2" xfId="55" xr:uid="{00000000-0005-0000-0000-000043000000}"/>
    <cellStyle name="Normal 20" xfId="90" xr:uid="{00000000-0005-0000-0000-000044000000}"/>
    <cellStyle name="Normal 21" xfId="91" xr:uid="{00000000-0005-0000-0000-000045000000}"/>
    <cellStyle name="Normal 22" xfId="12" xr:uid="{00000000-0005-0000-0000-000046000000}"/>
    <cellStyle name="Normal 3" xfId="44" xr:uid="{00000000-0005-0000-0000-000047000000}"/>
    <cellStyle name="Normal 4" xfId="49" xr:uid="{00000000-0005-0000-0000-000048000000}"/>
    <cellStyle name="Normal 4 2" xfId="56" xr:uid="{00000000-0005-0000-0000-000049000000}"/>
    <cellStyle name="Normal 5" xfId="50" xr:uid="{00000000-0005-0000-0000-00004A000000}"/>
    <cellStyle name="Normal 5 2" xfId="57" xr:uid="{00000000-0005-0000-0000-00004B000000}"/>
    <cellStyle name="Normal 6" xfId="51" xr:uid="{00000000-0005-0000-0000-00004C000000}"/>
    <cellStyle name="Normal 6 2" xfId="58" xr:uid="{00000000-0005-0000-0000-00004D000000}"/>
    <cellStyle name="Normal 7" xfId="1" xr:uid="{00000000-0005-0000-0000-00004E000000}"/>
    <cellStyle name="Normal 7 2" xfId="2" xr:uid="{00000000-0005-0000-0000-00004F000000}"/>
    <cellStyle name="Normal 8" xfId="54" xr:uid="{00000000-0005-0000-0000-000050000000}"/>
    <cellStyle name="Normal 8 2" xfId="59" xr:uid="{00000000-0005-0000-0000-000051000000}"/>
    <cellStyle name="Normal 9" xfId="60" xr:uid="{00000000-0005-0000-0000-000052000000}"/>
    <cellStyle name="Normal 9 2" xfId="71" xr:uid="{00000000-0005-0000-0000-000053000000}"/>
    <cellStyle name="Note 2" xfId="53" xr:uid="{00000000-0005-0000-0000-000054000000}"/>
    <cellStyle name="Note 3" xfId="45" xr:uid="{00000000-0005-0000-0000-000055000000}"/>
    <cellStyle name="Output" xfId="7" builtinId="21" customBuiltin="1"/>
    <cellStyle name="Percent 2" xfId="46" xr:uid="{00000000-0005-0000-0000-000057000000}"/>
    <cellStyle name="Title 2" xfId="62" xr:uid="{00000000-0005-0000-0000-000058000000}"/>
    <cellStyle name="Title 3" xfId="47" xr:uid="{00000000-0005-0000-0000-000059000000}"/>
    <cellStyle name="Total" xfId="11" builtinId="25" customBuiltin="1"/>
    <cellStyle name="Warning Text 2" xfId="48" xr:uid="{00000000-0005-0000-0000-00005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213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7"/>
  <sheetViews>
    <sheetView tabSelected="1" workbookViewId="0">
      <selection activeCell="B10" sqref="B1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45357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36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4.2851562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45357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39" t="s">
        <v>16</v>
      </c>
      <c r="B9" s="341" t="s">
        <v>17</v>
      </c>
      <c r="C9" s="341" t="s">
        <v>18</v>
      </c>
      <c r="D9" s="341" t="s">
        <v>19</v>
      </c>
      <c r="E9" s="26" t="s">
        <v>20</v>
      </c>
      <c r="F9" s="26" t="s">
        <v>21</v>
      </c>
      <c r="G9" s="336" t="s">
        <v>22</v>
      </c>
      <c r="H9" s="337"/>
      <c r="I9" s="338"/>
      <c r="J9" s="336" t="s">
        <v>23</v>
      </c>
      <c r="K9" s="337"/>
      <c r="L9" s="338"/>
      <c r="M9" s="26"/>
      <c r="N9" s="27"/>
      <c r="O9" s="27"/>
      <c r="P9" s="27"/>
    </row>
    <row r="10" spans="1:16" ht="38.25">
      <c r="A10" s="340"/>
      <c r="B10" s="342"/>
      <c r="C10" s="342"/>
      <c r="D10" s="342"/>
      <c r="E10" s="28" t="s">
        <v>24</v>
      </c>
      <c r="F10" s="28" t="s">
        <v>24</v>
      </c>
      <c r="G10" s="238" t="s">
        <v>25</v>
      </c>
      <c r="H10" s="238" t="s">
        <v>26</v>
      </c>
      <c r="I10" s="238" t="s">
        <v>27</v>
      </c>
      <c r="J10" s="238" t="s">
        <v>28</v>
      </c>
      <c r="K10" s="238" t="s">
        <v>29</v>
      </c>
      <c r="L10" s="238" t="s">
        <v>30</v>
      </c>
      <c r="M10" s="238" t="s">
        <v>31</v>
      </c>
      <c r="N10" s="29" t="s">
        <v>32</v>
      </c>
      <c r="O10" s="29" t="s">
        <v>33</v>
      </c>
      <c r="P10" s="30" t="s">
        <v>840</v>
      </c>
    </row>
    <row r="11" spans="1:16" ht="12.75" customHeight="1">
      <c r="A11" s="245">
        <v>1</v>
      </c>
      <c r="B11" s="258" t="s">
        <v>34</v>
      </c>
      <c r="C11" s="235" t="s">
        <v>35</v>
      </c>
      <c r="D11" s="249">
        <v>45379</v>
      </c>
      <c r="E11" s="235">
        <v>22433.25</v>
      </c>
      <c r="F11" s="235">
        <v>22434.166666666668</v>
      </c>
      <c r="G11" s="234">
        <v>22351.083333333336</v>
      </c>
      <c r="H11" s="234">
        <v>22268.916666666668</v>
      </c>
      <c r="I11" s="234">
        <v>22185.833333333336</v>
      </c>
      <c r="J11" s="234">
        <v>22516.333333333336</v>
      </c>
      <c r="K11" s="234">
        <v>22599.416666666672</v>
      </c>
      <c r="L11" s="234">
        <v>22681.583333333336</v>
      </c>
      <c r="M11" s="233">
        <v>22517.25</v>
      </c>
      <c r="N11" s="233">
        <v>22352</v>
      </c>
      <c r="O11" s="233">
        <v>14942600</v>
      </c>
      <c r="P11" s="236">
        <v>4.2836804198537214E-2</v>
      </c>
    </row>
    <row r="12" spans="1:16" ht="12.75" customHeight="1">
      <c r="A12" s="245">
        <v>2</v>
      </c>
      <c r="B12" s="258" t="s">
        <v>34</v>
      </c>
      <c r="C12" s="235" t="s">
        <v>36</v>
      </c>
      <c r="D12" s="249">
        <v>45378</v>
      </c>
      <c r="E12" s="235">
        <v>47909.05</v>
      </c>
      <c r="F12" s="235">
        <v>47814.75</v>
      </c>
      <c r="G12" s="234">
        <v>47581.3</v>
      </c>
      <c r="H12" s="234">
        <v>47253.55</v>
      </c>
      <c r="I12" s="234">
        <v>47020.100000000006</v>
      </c>
      <c r="J12" s="234">
        <v>48142.5</v>
      </c>
      <c r="K12" s="234">
        <v>48375.95</v>
      </c>
      <c r="L12" s="234">
        <v>48703.7</v>
      </c>
      <c r="M12" s="233">
        <v>48048.2</v>
      </c>
      <c r="N12" s="233">
        <v>47487</v>
      </c>
      <c r="O12" s="233">
        <v>4864275</v>
      </c>
      <c r="P12" s="236">
        <v>0.15727209464161448</v>
      </c>
    </row>
    <row r="13" spans="1:16" ht="12.75" customHeight="1">
      <c r="A13" s="245">
        <v>3</v>
      </c>
      <c r="B13" s="258" t="s">
        <v>34</v>
      </c>
      <c r="C13" s="257" t="s">
        <v>37</v>
      </c>
      <c r="D13" s="251">
        <v>45377</v>
      </c>
      <c r="E13" s="250">
        <v>20973.5</v>
      </c>
      <c r="F13" s="250">
        <v>20982.016666666666</v>
      </c>
      <c r="G13" s="252">
        <v>20901.483333333334</v>
      </c>
      <c r="H13" s="252">
        <v>20829.466666666667</v>
      </c>
      <c r="I13" s="252">
        <v>20748.933333333334</v>
      </c>
      <c r="J13" s="252">
        <v>21054.033333333333</v>
      </c>
      <c r="K13" s="252">
        <v>21134.566666666666</v>
      </c>
      <c r="L13" s="252">
        <v>21206.583333333332</v>
      </c>
      <c r="M13" s="253">
        <v>21062.55</v>
      </c>
      <c r="N13" s="253">
        <v>20910</v>
      </c>
      <c r="O13" s="253">
        <v>88040</v>
      </c>
      <c r="P13" s="254">
        <v>0.30700712589073637</v>
      </c>
    </row>
    <row r="14" spans="1:16" ht="12.75" customHeight="1">
      <c r="A14" s="245">
        <v>4</v>
      </c>
      <c r="B14" s="258" t="s">
        <v>34</v>
      </c>
      <c r="C14" s="257" t="s">
        <v>38</v>
      </c>
      <c r="D14" s="251">
        <v>45373</v>
      </c>
      <c r="E14" s="250">
        <v>10933.1</v>
      </c>
      <c r="F14" s="250">
        <v>10955.866666666667</v>
      </c>
      <c r="G14" s="252">
        <v>10888.233333333334</v>
      </c>
      <c r="H14" s="252">
        <v>10843.366666666667</v>
      </c>
      <c r="I14" s="252">
        <v>10775.733333333334</v>
      </c>
      <c r="J14" s="252">
        <v>11000.733333333334</v>
      </c>
      <c r="K14" s="252">
        <v>11068.366666666669</v>
      </c>
      <c r="L14" s="252">
        <v>11113.233333333334</v>
      </c>
      <c r="M14" s="253">
        <v>11023.5</v>
      </c>
      <c r="N14" s="253">
        <v>10911</v>
      </c>
      <c r="O14" s="253">
        <v>985125</v>
      </c>
      <c r="P14" s="254">
        <v>4.945669542984979E-2</v>
      </c>
    </row>
    <row r="15" spans="1:16" ht="12.75" customHeight="1">
      <c r="A15" s="245">
        <v>5</v>
      </c>
      <c r="B15" s="258" t="s">
        <v>39</v>
      </c>
      <c r="C15" s="250" t="s">
        <v>40</v>
      </c>
      <c r="D15" s="251">
        <v>45379</v>
      </c>
      <c r="E15" s="250">
        <v>665.95</v>
      </c>
      <c r="F15" s="250">
        <v>668.56666666666661</v>
      </c>
      <c r="G15" s="252">
        <v>661.48333333333323</v>
      </c>
      <c r="H15" s="252">
        <v>657.01666666666665</v>
      </c>
      <c r="I15" s="252">
        <v>649.93333333333328</v>
      </c>
      <c r="J15" s="252">
        <v>673.03333333333319</v>
      </c>
      <c r="K15" s="252">
        <v>680.11666666666667</v>
      </c>
      <c r="L15" s="252">
        <v>684.58333333333314</v>
      </c>
      <c r="M15" s="253">
        <v>675.65</v>
      </c>
      <c r="N15" s="253">
        <v>664.1</v>
      </c>
      <c r="O15" s="253">
        <v>14091000</v>
      </c>
      <c r="P15" s="254">
        <v>1.2648221343873518E-2</v>
      </c>
    </row>
    <row r="16" spans="1:16" ht="12.75" customHeight="1">
      <c r="A16" s="245">
        <v>6</v>
      </c>
      <c r="B16" s="258" t="s">
        <v>41</v>
      </c>
      <c r="C16" s="255" t="s">
        <v>42</v>
      </c>
      <c r="D16" s="251">
        <v>45379</v>
      </c>
      <c r="E16" s="250">
        <v>5699.35</v>
      </c>
      <c r="F16" s="250">
        <v>5669.833333333333</v>
      </c>
      <c r="G16" s="252">
        <v>5630.6666666666661</v>
      </c>
      <c r="H16" s="252">
        <v>5561.9833333333327</v>
      </c>
      <c r="I16" s="252">
        <v>5522.8166666666657</v>
      </c>
      <c r="J16" s="252">
        <v>5738.5166666666664</v>
      </c>
      <c r="K16" s="252">
        <v>5777.6833333333325</v>
      </c>
      <c r="L16" s="252">
        <v>5846.3666666666668</v>
      </c>
      <c r="M16" s="253">
        <v>5709</v>
      </c>
      <c r="N16" s="253">
        <v>5601.15</v>
      </c>
      <c r="O16" s="253">
        <v>1380750</v>
      </c>
      <c r="P16" s="254">
        <v>-3.2241107411950236E-2</v>
      </c>
    </row>
    <row r="17" spans="1:16" ht="12.75" customHeight="1">
      <c r="A17" s="245">
        <v>7</v>
      </c>
      <c r="B17" s="258" t="s">
        <v>43</v>
      </c>
      <c r="C17" s="255" t="s">
        <v>44</v>
      </c>
      <c r="D17" s="251">
        <v>45379</v>
      </c>
      <c r="E17" s="250">
        <v>27531.05</v>
      </c>
      <c r="F17" s="250">
        <v>27585.666666666668</v>
      </c>
      <c r="G17" s="252">
        <v>27361.383333333335</v>
      </c>
      <c r="H17" s="252">
        <v>27191.716666666667</v>
      </c>
      <c r="I17" s="252">
        <v>26967.433333333334</v>
      </c>
      <c r="J17" s="252">
        <v>27755.333333333336</v>
      </c>
      <c r="K17" s="252">
        <v>27979.616666666669</v>
      </c>
      <c r="L17" s="252">
        <v>28149.283333333336</v>
      </c>
      <c r="M17" s="253">
        <v>27809.95</v>
      </c>
      <c r="N17" s="253">
        <v>27416</v>
      </c>
      <c r="O17" s="253">
        <v>194040</v>
      </c>
      <c r="P17" s="254">
        <v>7.2674418604651162E-3</v>
      </c>
    </row>
    <row r="18" spans="1:16" ht="12.75" customHeight="1">
      <c r="A18" s="245">
        <v>8</v>
      </c>
      <c r="B18" s="258" t="s">
        <v>45</v>
      </c>
      <c r="C18" s="256" t="s">
        <v>46</v>
      </c>
      <c r="D18" s="251">
        <v>45379</v>
      </c>
      <c r="E18" s="250">
        <v>192.9</v>
      </c>
      <c r="F18" s="250">
        <v>192.76666666666665</v>
      </c>
      <c r="G18" s="252">
        <v>190.1333333333333</v>
      </c>
      <c r="H18" s="252">
        <v>187.36666666666665</v>
      </c>
      <c r="I18" s="252">
        <v>184.73333333333329</v>
      </c>
      <c r="J18" s="252">
        <v>195.5333333333333</v>
      </c>
      <c r="K18" s="252">
        <v>198.16666666666663</v>
      </c>
      <c r="L18" s="252">
        <v>200.93333333333331</v>
      </c>
      <c r="M18" s="253">
        <v>195.4</v>
      </c>
      <c r="N18" s="253">
        <v>190</v>
      </c>
      <c r="O18" s="253">
        <v>60102000</v>
      </c>
      <c r="P18" s="254">
        <v>4.1501263081919881E-3</v>
      </c>
    </row>
    <row r="19" spans="1:16" ht="12.75" customHeight="1">
      <c r="A19" s="245">
        <v>9</v>
      </c>
      <c r="B19" s="258" t="s">
        <v>47</v>
      </c>
      <c r="C19" s="253" t="s">
        <v>48</v>
      </c>
      <c r="D19" s="251">
        <v>45379</v>
      </c>
      <c r="E19" s="250">
        <v>230.35</v>
      </c>
      <c r="F19" s="250">
        <v>231.4</v>
      </c>
      <c r="G19" s="252">
        <v>228.5</v>
      </c>
      <c r="H19" s="252">
        <v>226.65</v>
      </c>
      <c r="I19" s="252">
        <v>223.75</v>
      </c>
      <c r="J19" s="252">
        <v>233.25</v>
      </c>
      <c r="K19" s="252">
        <v>236.15000000000003</v>
      </c>
      <c r="L19" s="252">
        <v>238</v>
      </c>
      <c r="M19" s="253">
        <v>234.3</v>
      </c>
      <c r="N19" s="253">
        <v>229.55</v>
      </c>
      <c r="O19" s="253">
        <v>43526600</v>
      </c>
      <c r="P19" s="254">
        <v>3.4352795798578931E-2</v>
      </c>
    </row>
    <row r="20" spans="1:16" ht="12.75" customHeight="1">
      <c r="A20" s="245">
        <v>10</v>
      </c>
      <c r="B20" s="258" t="s">
        <v>49</v>
      </c>
      <c r="C20" s="250" t="s">
        <v>50</v>
      </c>
      <c r="D20" s="251">
        <v>45379</v>
      </c>
      <c r="E20" s="250">
        <v>2684</v>
      </c>
      <c r="F20" s="250">
        <v>2694.1333333333332</v>
      </c>
      <c r="G20" s="252">
        <v>2664.2666666666664</v>
      </c>
      <c r="H20" s="252">
        <v>2644.5333333333333</v>
      </c>
      <c r="I20" s="252">
        <v>2614.6666666666665</v>
      </c>
      <c r="J20" s="252">
        <v>2713.8666666666663</v>
      </c>
      <c r="K20" s="252">
        <v>2743.7333333333331</v>
      </c>
      <c r="L20" s="252">
        <v>2763.4666666666662</v>
      </c>
      <c r="M20" s="253">
        <v>2724</v>
      </c>
      <c r="N20" s="253">
        <v>2674.4</v>
      </c>
      <c r="O20" s="253">
        <v>4758300</v>
      </c>
      <c r="P20" s="254">
        <v>-5.5175873095491884E-3</v>
      </c>
    </row>
    <row r="21" spans="1:16" ht="12.75" customHeight="1">
      <c r="A21" s="245">
        <v>11</v>
      </c>
      <c r="B21" s="258" t="s">
        <v>45</v>
      </c>
      <c r="C21" s="250" t="s">
        <v>51</v>
      </c>
      <c r="D21" s="251">
        <v>45379</v>
      </c>
      <c r="E21" s="250">
        <v>3335.6</v>
      </c>
      <c r="F21" s="250">
        <v>3335.4333333333329</v>
      </c>
      <c r="G21" s="252">
        <v>3312.6666666666661</v>
      </c>
      <c r="H21" s="252">
        <v>3289.7333333333331</v>
      </c>
      <c r="I21" s="252">
        <v>3266.9666666666662</v>
      </c>
      <c r="J21" s="252">
        <v>3358.3666666666659</v>
      </c>
      <c r="K21" s="252">
        <v>3381.1333333333332</v>
      </c>
      <c r="L21" s="252">
        <v>3404.0666666666657</v>
      </c>
      <c r="M21" s="253">
        <v>3358.2</v>
      </c>
      <c r="N21" s="253">
        <v>3312.5</v>
      </c>
      <c r="O21" s="253">
        <v>16156800</v>
      </c>
      <c r="P21" s="254">
        <v>2.7217761162715293E-2</v>
      </c>
    </row>
    <row r="22" spans="1:16" ht="12.75" customHeight="1">
      <c r="A22" s="245">
        <v>12</v>
      </c>
      <c r="B22" s="258" t="s">
        <v>45</v>
      </c>
      <c r="C22" s="250" t="s">
        <v>52</v>
      </c>
      <c r="D22" s="251">
        <v>45379</v>
      </c>
      <c r="E22" s="250">
        <v>1346.7</v>
      </c>
      <c r="F22" s="250">
        <v>1349.9333333333334</v>
      </c>
      <c r="G22" s="252">
        <v>1338.2666666666669</v>
      </c>
      <c r="H22" s="252">
        <v>1329.8333333333335</v>
      </c>
      <c r="I22" s="252">
        <v>1318.166666666667</v>
      </c>
      <c r="J22" s="252">
        <v>1358.3666666666668</v>
      </c>
      <c r="K22" s="252">
        <v>1370.0333333333333</v>
      </c>
      <c r="L22" s="252">
        <v>1378.4666666666667</v>
      </c>
      <c r="M22" s="253">
        <v>1361.6</v>
      </c>
      <c r="N22" s="253">
        <v>1341.5</v>
      </c>
      <c r="O22" s="253">
        <v>37084000</v>
      </c>
      <c r="P22" s="254">
        <v>4.7468354430379748E-3</v>
      </c>
    </row>
    <row r="23" spans="1:16" ht="12.75" customHeight="1">
      <c r="A23" s="245">
        <v>13</v>
      </c>
      <c r="B23" s="258" t="s">
        <v>43</v>
      </c>
      <c r="C23" s="250" t="s">
        <v>53</v>
      </c>
      <c r="D23" s="251">
        <v>45379</v>
      </c>
      <c r="E23" s="250">
        <v>5118.7</v>
      </c>
      <c r="F23" s="250">
        <v>5112.2333333333336</v>
      </c>
      <c r="G23" s="252">
        <v>5077.5166666666673</v>
      </c>
      <c r="H23" s="252">
        <v>5036.3333333333339</v>
      </c>
      <c r="I23" s="252">
        <v>5001.6166666666677</v>
      </c>
      <c r="J23" s="252">
        <v>5153.416666666667</v>
      </c>
      <c r="K23" s="252">
        <v>5188.1333333333341</v>
      </c>
      <c r="L23" s="252">
        <v>5229.3166666666666</v>
      </c>
      <c r="M23" s="253">
        <v>5146.95</v>
      </c>
      <c r="N23" s="253">
        <v>5071.05</v>
      </c>
      <c r="O23" s="253">
        <v>1021400</v>
      </c>
      <c r="P23" s="254">
        <v>-2.9285435376805937E-3</v>
      </c>
    </row>
    <row r="24" spans="1:16" ht="12.75" customHeight="1">
      <c r="A24" s="245">
        <v>14</v>
      </c>
      <c r="B24" s="258" t="s">
        <v>49</v>
      </c>
      <c r="C24" s="250" t="s">
        <v>54</v>
      </c>
      <c r="D24" s="251">
        <v>45379</v>
      </c>
      <c r="E24" s="250">
        <v>615.1</v>
      </c>
      <c r="F24" s="250">
        <v>617.51666666666677</v>
      </c>
      <c r="G24" s="252">
        <v>610.33333333333348</v>
      </c>
      <c r="H24" s="252">
        <v>605.56666666666672</v>
      </c>
      <c r="I24" s="252">
        <v>598.38333333333344</v>
      </c>
      <c r="J24" s="252">
        <v>622.28333333333353</v>
      </c>
      <c r="K24" s="252">
        <v>629.4666666666667</v>
      </c>
      <c r="L24" s="252">
        <v>634.23333333333358</v>
      </c>
      <c r="M24" s="253">
        <v>624.70000000000005</v>
      </c>
      <c r="N24" s="253">
        <v>612.75</v>
      </c>
      <c r="O24" s="253">
        <v>47115000</v>
      </c>
      <c r="P24" s="254">
        <v>-1.4643878933895498E-2</v>
      </c>
    </row>
    <row r="25" spans="1:16" ht="12.75" customHeight="1">
      <c r="A25" s="245">
        <v>15</v>
      </c>
      <c r="B25" s="258" t="s">
        <v>45</v>
      </c>
      <c r="C25" s="250" t="s">
        <v>55</v>
      </c>
      <c r="D25" s="251">
        <v>45379</v>
      </c>
      <c r="E25" s="250">
        <v>6084.95</v>
      </c>
      <c r="F25" s="250">
        <v>6078.9833333333336</v>
      </c>
      <c r="G25" s="252">
        <v>6017.9666666666672</v>
      </c>
      <c r="H25" s="252">
        <v>5950.9833333333336</v>
      </c>
      <c r="I25" s="252">
        <v>5889.9666666666672</v>
      </c>
      <c r="J25" s="252">
        <v>6145.9666666666672</v>
      </c>
      <c r="K25" s="252">
        <v>6206.9833333333336</v>
      </c>
      <c r="L25" s="252">
        <v>6273.9666666666672</v>
      </c>
      <c r="M25" s="253">
        <v>6140</v>
      </c>
      <c r="N25" s="253">
        <v>6012</v>
      </c>
      <c r="O25" s="253">
        <v>2570875</v>
      </c>
      <c r="P25" s="254">
        <v>2.4457063159992031E-2</v>
      </c>
    </row>
    <row r="26" spans="1:16" ht="12.75" customHeight="1">
      <c r="A26" s="245">
        <v>16</v>
      </c>
      <c r="B26" s="258" t="s">
        <v>56</v>
      </c>
      <c r="C26" s="250" t="s">
        <v>57</v>
      </c>
      <c r="D26" s="251">
        <v>45379</v>
      </c>
      <c r="E26" s="250">
        <v>543.54999999999995</v>
      </c>
      <c r="F26" s="250">
        <v>542.56666666666661</v>
      </c>
      <c r="G26" s="252">
        <v>537.73333333333323</v>
      </c>
      <c r="H26" s="252">
        <v>531.91666666666663</v>
      </c>
      <c r="I26" s="252">
        <v>527.08333333333326</v>
      </c>
      <c r="J26" s="252">
        <v>548.38333333333321</v>
      </c>
      <c r="K26" s="252">
        <v>553.2166666666667</v>
      </c>
      <c r="L26" s="252">
        <v>559.03333333333319</v>
      </c>
      <c r="M26" s="253">
        <v>547.4</v>
      </c>
      <c r="N26" s="253">
        <v>536.75</v>
      </c>
      <c r="O26" s="253">
        <v>9387400</v>
      </c>
      <c r="P26" s="254">
        <v>9.1374269005847948E-3</v>
      </c>
    </row>
    <row r="27" spans="1:16" ht="12.75" customHeight="1">
      <c r="A27" s="245">
        <v>17</v>
      </c>
      <c r="B27" s="258" t="s">
        <v>56</v>
      </c>
      <c r="C27" s="250" t="s">
        <v>58</v>
      </c>
      <c r="D27" s="251">
        <v>45379</v>
      </c>
      <c r="E27" s="250">
        <v>172.85</v>
      </c>
      <c r="F27" s="250">
        <v>173.31666666666669</v>
      </c>
      <c r="G27" s="252">
        <v>172.03333333333339</v>
      </c>
      <c r="H27" s="252">
        <v>171.2166666666667</v>
      </c>
      <c r="I27" s="252">
        <v>169.93333333333339</v>
      </c>
      <c r="J27" s="252">
        <v>174.13333333333338</v>
      </c>
      <c r="K27" s="252">
        <v>175.41666666666669</v>
      </c>
      <c r="L27" s="252">
        <v>176.23333333333338</v>
      </c>
      <c r="M27" s="253">
        <v>174.6</v>
      </c>
      <c r="N27" s="253">
        <v>172.5</v>
      </c>
      <c r="O27" s="253">
        <v>113170000</v>
      </c>
      <c r="P27" s="254">
        <v>3.498102336640907E-2</v>
      </c>
    </row>
    <row r="28" spans="1:16" ht="12.75" customHeight="1">
      <c r="A28" s="245">
        <v>18</v>
      </c>
      <c r="B28" s="258" t="s">
        <v>59</v>
      </c>
      <c r="C28" s="250" t="s">
        <v>60</v>
      </c>
      <c r="D28" s="251">
        <v>45379</v>
      </c>
      <c r="E28" s="250">
        <v>2829.15</v>
      </c>
      <c r="F28" s="250">
        <v>2830.5666666666671</v>
      </c>
      <c r="G28" s="252">
        <v>2815.5833333333339</v>
      </c>
      <c r="H28" s="252">
        <v>2802.0166666666669</v>
      </c>
      <c r="I28" s="252">
        <v>2787.0333333333338</v>
      </c>
      <c r="J28" s="252">
        <v>2844.1333333333341</v>
      </c>
      <c r="K28" s="252">
        <v>2859.1166666666668</v>
      </c>
      <c r="L28" s="252">
        <v>2872.6833333333343</v>
      </c>
      <c r="M28" s="253">
        <v>2845.55</v>
      </c>
      <c r="N28" s="253">
        <v>2817</v>
      </c>
      <c r="O28" s="253">
        <v>8158600</v>
      </c>
      <c r="P28" s="254">
        <v>3.9129792784367767E-3</v>
      </c>
    </row>
    <row r="29" spans="1:16" ht="12.75" customHeight="1">
      <c r="A29" s="245">
        <v>19</v>
      </c>
      <c r="B29" s="258" t="s">
        <v>45</v>
      </c>
      <c r="C29" s="250" t="s">
        <v>61</v>
      </c>
      <c r="D29" s="251">
        <v>45379</v>
      </c>
      <c r="E29" s="250">
        <v>2115.1999999999998</v>
      </c>
      <c r="F29" s="250">
        <v>2119.0166666666664</v>
      </c>
      <c r="G29" s="252">
        <v>2089.2833333333328</v>
      </c>
      <c r="H29" s="252">
        <v>2063.3666666666663</v>
      </c>
      <c r="I29" s="252">
        <v>2033.6333333333328</v>
      </c>
      <c r="J29" s="252">
        <v>2144.9333333333329</v>
      </c>
      <c r="K29" s="252">
        <v>2174.6666666666665</v>
      </c>
      <c r="L29" s="252">
        <v>2200.583333333333</v>
      </c>
      <c r="M29" s="253">
        <v>2148.75</v>
      </c>
      <c r="N29" s="253">
        <v>2093.1</v>
      </c>
      <c r="O29" s="253">
        <v>3623758</v>
      </c>
      <c r="P29" s="254">
        <v>-9.3307916123206575E-3</v>
      </c>
    </row>
    <row r="30" spans="1:16" ht="12.75" customHeight="1">
      <c r="A30" s="245">
        <v>20</v>
      </c>
      <c r="B30" s="258" t="s">
        <v>45</v>
      </c>
      <c r="C30" s="255" t="s">
        <v>62</v>
      </c>
      <c r="D30" s="251">
        <v>45379</v>
      </c>
      <c r="E30" s="250">
        <v>6101.45</v>
      </c>
      <c r="F30" s="250">
        <v>6117.3</v>
      </c>
      <c r="G30" s="252">
        <v>6061.6</v>
      </c>
      <c r="H30" s="252">
        <v>6021.75</v>
      </c>
      <c r="I30" s="252">
        <v>5966.05</v>
      </c>
      <c r="J30" s="252">
        <v>6157.1500000000005</v>
      </c>
      <c r="K30" s="252">
        <v>6212.8499999999995</v>
      </c>
      <c r="L30" s="252">
        <v>6252.7000000000007</v>
      </c>
      <c r="M30" s="253">
        <v>6173</v>
      </c>
      <c r="N30" s="253">
        <v>6077.45</v>
      </c>
      <c r="O30" s="253">
        <v>366150</v>
      </c>
      <c r="P30" s="254">
        <v>2.048494983277592E-2</v>
      </c>
    </row>
    <row r="31" spans="1:16" ht="12.75" customHeight="1">
      <c r="A31" s="245">
        <v>21</v>
      </c>
      <c r="B31" s="258" t="s">
        <v>63</v>
      </c>
      <c r="C31" s="250" t="s">
        <v>64</v>
      </c>
      <c r="D31" s="251">
        <v>45379</v>
      </c>
      <c r="E31" s="250">
        <v>575.4</v>
      </c>
      <c r="F31" s="250">
        <v>580.16666666666663</v>
      </c>
      <c r="G31" s="252">
        <v>568.48333333333323</v>
      </c>
      <c r="H31" s="252">
        <v>561.56666666666661</v>
      </c>
      <c r="I31" s="252">
        <v>549.88333333333321</v>
      </c>
      <c r="J31" s="252">
        <v>587.08333333333326</v>
      </c>
      <c r="K31" s="252">
        <v>598.76666666666665</v>
      </c>
      <c r="L31" s="252">
        <v>605.68333333333328</v>
      </c>
      <c r="M31" s="253">
        <v>591.85</v>
      </c>
      <c r="N31" s="253">
        <v>573.25</v>
      </c>
      <c r="O31" s="253">
        <v>23483000</v>
      </c>
      <c r="P31" s="254">
        <v>6.2483033209664286E-2</v>
      </c>
    </row>
    <row r="32" spans="1:16" ht="12.75" customHeight="1">
      <c r="A32" s="245">
        <v>22</v>
      </c>
      <c r="B32" s="258" t="s">
        <v>43</v>
      </c>
      <c r="C32" s="250" t="s">
        <v>65</v>
      </c>
      <c r="D32" s="251">
        <v>45379</v>
      </c>
      <c r="E32" s="250">
        <v>1088.9000000000001</v>
      </c>
      <c r="F32" s="250">
        <v>1089.0500000000002</v>
      </c>
      <c r="G32" s="252">
        <v>1074.6500000000003</v>
      </c>
      <c r="H32" s="252">
        <v>1060.4000000000001</v>
      </c>
      <c r="I32" s="252">
        <v>1046.0000000000002</v>
      </c>
      <c r="J32" s="252">
        <v>1103.3000000000004</v>
      </c>
      <c r="K32" s="252">
        <v>1117.7</v>
      </c>
      <c r="L32" s="252">
        <v>1131.9500000000005</v>
      </c>
      <c r="M32" s="253">
        <v>1103.45</v>
      </c>
      <c r="N32" s="253">
        <v>1074.8</v>
      </c>
      <c r="O32" s="253">
        <v>19870400</v>
      </c>
      <c r="P32" s="254">
        <v>1.9700818515382443E-2</v>
      </c>
    </row>
    <row r="33" spans="1:16" ht="12.75" customHeight="1">
      <c r="A33" s="245">
        <v>23</v>
      </c>
      <c r="B33" s="258" t="s">
        <v>63</v>
      </c>
      <c r="C33" s="250" t="s">
        <v>66</v>
      </c>
      <c r="D33" s="251">
        <v>45379</v>
      </c>
      <c r="E33" s="250">
        <v>1107.8499999999999</v>
      </c>
      <c r="F33" s="250">
        <v>1108.4666666666667</v>
      </c>
      <c r="G33" s="252">
        <v>1099.4833333333333</v>
      </c>
      <c r="H33" s="252">
        <v>1091.1166666666666</v>
      </c>
      <c r="I33" s="252">
        <v>1082.1333333333332</v>
      </c>
      <c r="J33" s="252">
        <v>1116.8333333333335</v>
      </c>
      <c r="K33" s="252">
        <v>1125.8166666666671</v>
      </c>
      <c r="L33" s="252">
        <v>1134.1833333333336</v>
      </c>
      <c r="M33" s="253">
        <v>1117.45</v>
      </c>
      <c r="N33" s="253">
        <v>1100.0999999999999</v>
      </c>
      <c r="O33" s="253">
        <v>53057500</v>
      </c>
      <c r="P33" s="254">
        <v>5.3093832183793974E-2</v>
      </c>
    </row>
    <row r="34" spans="1:16" ht="12.75" customHeight="1">
      <c r="A34" s="245">
        <v>24</v>
      </c>
      <c r="B34" s="258" t="s">
        <v>56</v>
      </c>
      <c r="C34" s="250" t="s">
        <v>67</v>
      </c>
      <c r="D34" s="251">
        <v>45379</v>
      </c>
      <c r="E34" s="250">
        <v>8372.5499999999993</v>
      </c>
      <c r="F34" s="250">
        <v>8333.1333333333332</v>
      </c>
      <c r="G34" s="252">
        <v>8259.4166666666661</v>
      </c>
      <c r="H34" s="252">
        <v>8146.2833333333328</v>
      </c>
      <c r="I34" s="252">
        <v>8072.5666666666657</v>
      </c>
      <c r="J34" s="252">
        <v>8446.2666666666664</v>
      </c>
      <c r="K34" s="252">
        <v>8519.9833333333336</v>
      </c>
      <c r="L34" s="252">
        <v>8633.1166666666668</v>
      </c>
      <c r="M34" s="253">
        <v>8406.85</v>
      </c>
      <c r="N34" s="253">
        <v>8220</v>
      </c>
      <c r="O34" s="253">
        <v>2150500</v>
      </c>
      <c r="P34" s="254">
        <v>3.5823950870010238E-2</v>
      </c>
    </row>
    <row r="35" spans="1:16" ht="12.75" customHeight="1">
      <c r="A35" s="245">
        <v>25</v>
      </c>
      <c r="B35" s="258" t="s">
        <v>68</v>
      </c>
      <c r="C35" s="250" t="s">
        <v>69</v>
      </c>
      <c r="D35" s="251">
        <v>45379</v>
      </c>
      <c r="E35" s="250">
        <v>1555.4</v>
      </c>
      <c r="F35" s="250">
        <v>1582.6833333333334</v>
      </c>
      <c r="G35" s="252">
        <v>1520.3666666666668</v>
      </c>
      <c r="H35" s="252">
        <v>1485.3333333333335</v>
      </c>
      <c r="I35" s="252">
        <v>1423.0166666666669</v>
      </c>
      <c r="J35" s="252">
        <v>1617.7166666666667</v>
      </c>
      <c r="K35" s="252">
        <v>1680.0333333333333</v>
      </c>
      <c r="L35" s="252">
        <v>1715.0666666666666</v>
      </c>
      <c r="M35" s="253">
        <v>1645</v>
      </c>
      <c r="N35" s="253">
        <v>1547.65</v>
      </c>
      <c r="O35" s="253">
        <v>10402500</v>
      </c>
      <c r="P35" s="254">
        <v>8.8867954152928252E-2</v>
      </c>
    </row>
    <row r="36" spans="1:16" ht="12.75" customHeight="1">
      <c r="A36" s="245">
        <v>26</v>
      </c>
      <c r="B36" s="258" t="s">
        <v>68</v>
      </c>
      <c r="C36" s="250" t="s">
        <v>70</v>
      </c>
      <c r="D36" s="251">
        <v>45379</v>
      </c>
      <c r="E36" s="250">
        <v>6352.35</v>
      </c>
      <c r="F36" s="250">
        <v>6439.3166666666666</v>
      </c>
      <c r="G36" s="252">
        <v>6214.7833333333328</v>
      </c>
      <c r="H36" s="252">
        <v>6077.2166666666662</v>
      </c>
      <c r="I36" s="252">
        <v>5852.6833333333325</v>
      </c>
      <c r="J36" s="252">
        <v>6576.8833333333332</v>
      </c>
      <c r="K36" s="252">
        <v>6801.4166666666679</v>
      </c>
      <c r="L36" s="252">
        <v>6938.9833333333336</v>
      </c>
      <c r="M36" s="253">
        <v>6663.85</v>
      </c>
      <c r="N36" s="253">
        <v>6301.75</v>
      </c>
      <c r="O36" s="253">
        <v>10389750</v>
      </c>
      <c r="P36" s="254">
        <v>8.8872586265622139E-2</v>
      </c>
    </row>
    <row r="37" spans="1:16" ht="12.75" customHeight="1">
      <c r="A37" s="245">
        <v>27</v>
      </c>
      <c r="B37" s="258" t="s">
        <v>56</v>
      </c>
      <c r="C37" s="250" t="s">
        <v>71</v>
      </c>
      <c r="D37" s="251">
        <v>45379</v>
      </c>
      <c r="E37" s="250">
        <v>2287.25</v>
      </c>
      <c r="F37" s="250">
        <v>2293.0499999999997</v>
      </c>
      <c r="G37" s="252">
        <v>2248.5999999999995</v>
      </c>
      <c r="H37" s="252">
        <v>2209.9499999999998</v>
      </c>
      <c r="I37" s="252">
        <v>2165.4999999999995</v>
      </c>
      <c r="J37" s="252">
        <v>2331.6999999999994</v>
      </c>
      <c r="K37" s="252">
        <v>2376.1499999999992</v>
      </c>
      <c r="L37" s="252">
        <v>2414.7999999999993</v>
      </c>
      <c r="M37" s="253">
        <v>2337.5</v>
      </c>
      <c r="N37" s="253">
        <v>2254.4</v>
      </c>
      <c r="O37" s="253">
        <v>2498100</v>
      </c>
      <c r="P37" s="254">
        <v>2.9677259799678498E-2</v>
      </c>
    </row>
    <row r="38" spans="1:16" ht="12.75" customHeight="1">
      <c r="A38" s="245">
        <v>28</v>
      </c>
      <c r="B38" s="258" t="s">
        <v>45</v>
      </c>
      <c r="C38" s="256" t="s">
        <v>72</v>
      </c>
      <c r="D38" s="251">
        <v>45379</v>
      </c>
      <c r="E38" s="250">
        <v>382.45</v>
      </c>
      <c r="F38" s="250">
        <v>382.41666666666669</v>
      </c>
      <c r="G38" s="252">
        <v>379.83333333333337</v>
      </c>
      <c r="H38" s="252">
        <v>377.2166666666667</v>
      </c>
      <c r="I38" s="252">
        <v>374.63333333333338</v>
      </c>
      <c r="J38" s="252">
        <v>385.03333333333336</v>
      </c>
      <c r="K38" s="252">
        <v>387.61666666666673</v>
      </c>
      <c r="L38" s="252">
        <v>390.23333333333335</v>
      </c>
      <c r="M38" s="253">
        <v>385</v>
      </c>
      <c r="N38" s="253">
        <v>379.8</v>
      </c>
      <c r="O38" s="253">
        <v>10683200</v>
      </c>
      <c r="P38" s="254">
        <v>3.8252215829575491E-2</v>
      </c>
    </row>
    <row r="39" spans="1:16" ht="12.75" customHeight="1">
      <c r="A39" s="245">
        <v>29</v>
      </c>
      <c r="B39" s="258" t="s">
        <v>63</v>
      </c>
      <c r="C39" s="250" t="s">
        <v>73</v>
      </c>
      <c r="D39" s="251">
        <v>45379</v>
      </c>
      <c r="E39" s="250">
        <v>199</v>
      </c>
      <c r="F39" s="250">
        <v>199.96666666666667</v>
      </c>
      <c r="G39" s="252">
        <v>197.38333333333333</v>
      </c>
      <c r="H39" s="252">
        <v>195.76666666666665</v>
      </c>
      <c r="I39" s="252">
        <v>193.18333333333331</v>
      </c>
      <c r="J39" s="252">
        <v>201.58333333333334</v>
      </c>
      <c r="K39" s="252">
        <v>204.16666666666666</v>
      </c>
      <c r="L39" s="252">
        <v>205.78333333333336</v>
      </c>
      <c r="M39" s="253">
        <v>202.55</v>
      </c>
      <c r="N39" s="253">
        <v>198.35</v>
      </c>
      <c r="O39" s="253">
        <v>101975000</v>
      </c>
      <c r="P39" s="254">
        <v>1.5434403783918346E-2</v>
      </c>
    </row>
    <row r="40" spans="1:16" ht="12.75" customHeight="1">
      <c r="A40" s="245">
        <v>30</v>
      </c>
      <c r="B40" s="258" t="s">
        <v>63</v>
      </c>
      <c r="C40" s="250" t="s">
        <v>74</v>
      </c>
      <c r="D40" s="251">
        <v>45379</v>
      </c>
      <c r="E40" s="250">
        <v>279.35000000000002</v>
      </c>
      <c r="F40" s="250">
        <v>277.76666666666665</v>
      </c>
      <c r="G40" s="252">
        <v>275.38333333333333</v>
      </c>
      <c r="H40" s="252">
        <v>271.41666666666669</v>
      </c>
      <c r="I40" s="252">
        <v>269.03333333333336</v>
      </c>
      <c r="J40" s="252">
        <v>281.73333333333329</v>
      </c>
      <c r="K40" s="252">
        <v>284.11666666666662</v>
      </c>
      <c r="L40" s="252">
        <v>288.08333333333326</v>
      </c>
      <c r="M40" s="253">
        <v>280.14999999999998</v>
      </c>
      <c r="N40" s="253">
        <v>273.8</v>
      </c>
      <c r="O40" s="253">
        <v>128115000</v>
      </c>
      <c r="P40" s="254">
        <v>-3.240771422890848E-2</v>
      </c>
    </row>
    <row r="41" spans="1:16" ht="12.75" customHeight="1">
      <c r="A41" s="245">
        <v>31</v>
      </c>
      <c r="B41" s="258" t="s">
        <v>59</v>
      </c>
      <c r="C41" s="250" t="s">
        <v>75</v>
      </c>
      <c r="D41" s="251">
        <v>45379</v>
      </c>
      <c r="E41" s="250">
        <v>1452.4</v>
      </c>
      <c r="F41" s="250">
        <v>1451.5333333333335</v>
      </c>
      <c r="G41" s="252">
        <v>1424.5666666666671</v>
      </c>
      <c r="H41" s="252">
        <v>1396.7333333333336</v>
      </c>
      <c r="I41" s="252">
        <v>1369.7666666666671</v>
      </c>
      <c r="J41" s="252">
        <v>1479.366666666667</v>
      </c>
      <c r="K41" s="252">
        <v>1506.3333333333337</v>
      </c>
      <c r="L41" s="252">
        <v>1534.166666666667</v>
      </c>
      <c r="M41" s="253">
        <v>1478.5</v>
      </c>
      <c r="N41" s="253">
        <v>1423.7</v>
      </c>
      <c r="O41" s="253">
        <v>2846625</v>
      </c>
      <c r="P41" s="254">
        <v>7.1418489767113624E-2</v>
      </c>
    </row>
    <row r="42" spans="1:16" ht="12.75" customHeight="1">
      <c r="A42" s="245">
        <v>32</v>
      </c>
      <c r="B42" s="258" t="s">
        <v>41</v>
      </c>
      <c r="C42" s="250" t="s">
        <v>76</v>
      </c>
      <c r="D42" s="251">
        <v>45379</v>
      </c>
      <c r="E42" s="250">
        <v>211.75</v>
      </c>
      <c r="F42" s="250">
        <v>212.08333333333334</v>
      </c>
      <c r="G42" s="252">
        <v>210.16666666666669</v>
      </c>
      <c r="H42" s="252">
        <v>208.58333333333334</v>
      </c>
      <c r="I42" s="252">
        <v>206.66666666666669</v>
      </c>
      <c r="J42" s="252">
        <v>213.66666666666669</v>
      </c>
      <c r="K42" s="252">
        <v>215.58333333333337</v>
      </c>
      <c r="L42" s="252">
        <v>217.16666666666669</v>
      </c>
      <c r="M42" s="253">
        <v>214</v>
      </c>
      <c r="N42" s="253">
        <v>210.5</v>
      </c>
      <c r="O42" s="253">
        <v>144078900</v>
      </c>
      <c r="P42" s="254">
        <v>4.8185776487663277E-2</v>
      </c>
    </row>
    <row r="43" spans="1:16" ht="12.75" customHeight="1">
      <c r="A43" s="245">
        <v>33</v>
      </c>
      <c r="B43" s="258" t="s">
        <v>59</v>
      </c>
      <c r="C43" s="250" t="s">
        <v>77</v>
      </c>
      <c r="D43" s="251">
        <v>45379</v>
      </c>
      <c r="E43" s="250">
        <v>555.5</v>
      </c>
      <c r="F43" s="250">
        <v>556.19999999999993</v>
      </c>
      <c r="G43" s="252">
        <v>551.59999999999991</v>
      </c>
      <c r="H43" s="252">
        <v>547.69999999999993</v>
      </c>
      <c r="I43" s="252">
        <v>543.09999999999991</v>
      </c>
      <c r="J43" s="252">
        <v>560.09999999999991</v>
      </c>
      <c r="K43" s="252">
        <v>564.70000000000005</v>
      </c>
      <c r="L43" s="252">
        <v>568.59999999999991</v>
      </c>
      <c r="M43" s="253">
        <v>560.79999999999995</v>
      </c>
      <c r="N43" s="253">
        <v>552.29999999999995</v>
      </c>
      <c r="O43" s="253">
        <v>17142840</v>
      </c>
      <c r="P43" s="254">
        <v>-3.0965527533203998E-2</v>
      </c>
    </row>
    <row r="44" spans="1:16" ht="12.75" customHeight="1">
      <c r="A44" s="245">
        <v>34</v>
      </c>
      <c r="B44" s="258" t="s">
        <v>56</v>
      </c>
      <c r="C44" s="250" t="s">
        <v>78</v>
      </c>
      <c r="D44" s="251">
        <v>45379</v>
      </c>
      <c r="E44" s="250">
        <v>1189.5</v>
      </c>
      <c r="F44" s="250">
        <v>1193.9666666666665</v>
      </c>
      <c r="G44" s="252">
        <v>1176.2333333333329</v>
      </c>
      <c r="H44" s="252">
        <v>1162.9666666666665</v>
      </c>
      <c r="I44" s="252">
        <v>1145.2333333333329</v>
      </c>
      <c r="J44" s="252">
        <v>1207.2333333333329</v>
      </c>
      <c r="K44" s="252">
        <v>1224.9666666666665</v>
      </c>
      <c r="L44" s="252">
        <v>1238.2333333333329</v>
      </c>
      <c r="M44" s="253">
        <v>1211.7</v>
      </c>
      <c r="N44" s="253">
        <v>1180.7</v>
      </c>
      <c r="O44" s="253">
        <v>7259000</v>
      </c>
      <c r="P44" s="254">
        <v>5.5409336473195734E-3</v>
      </c>
    </row>
    <row r="45" spans="1:16" ht="12.75" customHeight="1">
      <c r="A45" s="245">
        <v>35</v>
      </c>
      <c r="B45" s="258" t="s">
        <v>79</v>
      </c>
      <c r="C45" s="250" t="s">
        <v>80</v>
      </c>
      <c r="D45" s="251">
        <v>45379</v>
      </c>
      <c r="E45" s="250">
        <v>1173.3</v>
      </c>
      <c r="F45" s="250">
        <v>1166.3166666666668</v>
      </c>
      <c r="G45" s="252">
        <v>1147.6333333333337</v>
      </c>
      <c r="H45" s="252">
        <v>1121.9666666666669</v>
      </c>
      <c r="I45" s="252">
        <v>1103.2833333333338</v>
      </c>
      <c r="J45" s="252">
        <v>1191.9833333333336</v>
      </c>
      <c r="K45" s="252">
        <v>1210.6666666666665</v>
      </c>
      <c r="L45" s="252">
        <v>1236.3333333333335</v>
      </c>
      <c r="M45" s="253">
        <v>1185</v>
      </c>
      <c r="N45" s="253">
        <v>1140.6500000000001</v>
      </c>
      <c r="O45" s="253">
        <v>37829000</v>
      </c>
      <c r="P45" s="254">
        <v>1.2613162445326009E-2</v>
      </c>
    </row>
    <row r="46" spans="1:16" ht="12.75" customHeight="1">
      <c r="A46" s="245">
        <v>36</v>
      </c>
      <c r="B46" s="258" t="s">
        <v>41</v>
      </c>
      <c r="C46" s="250" t="s">
        <v>81</v>
      </c>
      <c r="D46" s="251">
        <v>45379</v>
      </c>
      <c r="E46" s="250">
        <v>268.3</v>
      </c>
      <c r="F46" s="250">
        <v>265.63333333333333</v>
      </c>
      <c r="G46" s="252">
        <v>258.26666666666665</v>
      </c>
      <c r="H46" s="252">
        <v>248.23333333333332</v>
      </c>
      <c r="I46" s="252">
        <v>240.86666666666665</v>
      </c>
      <c r="J46" s="252">
        <v>275.66666666666663</v>
      </c>
      <c r="K46" s="252">
        <v>283.0333333333333</v>
      </c>
      <c r="L46" s="252">
        <v>293.06666666666666</v>
      </c>
      <c r="M46" s="253">
        <v>273</v>
      </c>
      <c r="N46" s="253">
        <v>255.6</v>
      </c>
      <c r="O46" s="253">
        <v>93607500</v>
      </c>
      <c r="P46" s="254">
        <v>-0.1221937770775896</v>
      </c>
    </row>
    <row r="47" spans="1:16" ht="12.75" customHeight="1">
      <c r="A47" s="245">
        <v>37</v>
      </c>
      <c r="B47" s="258" t="s">
        <v>43</v>
      </c>
      <c r="C47" s="250" t="s">
        <v>82</v>
      </c>
      <c r="D47" s="251">
        <v>45379</v>
      </c>
      <c r="E47" s="250">
        <v>281.2</v>
      </c>
      <c r="F47" s="250">
        <v>281.05</v>
      </c>
      <c r="G47" s="252">
        <v>278.5</v>
      </c>
      <c r="H47" s="252">
        <v>275.8</v>
      </c>
      <c r="I47" s="252">
        <v>273.25</v>
      </c>
      <c r="J47" s="252">
        <v>283.75</v>
      </c>
      <c r="K47" s="252">
        <v>286.30000000000007</v>
      </c>
      <c r="L47" s="252">
        <v>289</v>
      </c>
      <c r="M47" s="253">
        <v>283.60000000000002</v>
      </c>
      <c r="N47" s="253">
        <v>278.35000000000002</v>
      </c>
      <c r="O47" s="253">
        <v>48235000</v>
      </c>
      <c r="P47" s="254">
        <v>1.5794461408865958E-2</v>
      </c>
    </row>
    <row r="48" spans="1:16" ht="12.75" customHeight="1">
      <c r="A48" s="245">
        <v>38</v>
      </c>
      <c r="B48" s="258" t="s">
        <v>56</v>
      </c>
      <c r="C48" s="250" t="s">
        <v>83</v>
      </c>
      <c r="D48" s="251">
        <v>45379</v>
      </c>
      <c r="E48" s="250">
        <v>30260.9</v>
      </c>
      <c r="F48" s="250">
        <v>30019.733333333337</v>
      </c>
      <c r="G48" s="252">
        <v>29629.516666666674</v>
      </c>
      <c r="H48" s="252">
        <v>28998.133333333335</v>
      </c>
      <c r="I48" s="252">
        <v>28607.916666666672</v>
      </c>
      <c r="J48" s="252">
        <v>30651.116666666676</v>
      </c>
      <c r="K48" s="252">
        <v>31041.333333333336</v>
      </c>
      <c r="L48" s="252">
        <v>31672.716666666678</v>
      </c>
      <c r="M48" s="253">
        <v>30409.95</v>
      </c>
      <c r="N48" s="253">
        <v>29388.35</v>
      </c>
      <c r="O48" s="253">
        <v>264100</v>
      </c>
      <c r="P48" s="254">
        <v>6.8798057466612703E-2</v>
      </c>
    </row>
    <row r="49" spans="1:16" ht="12.75" customHeight="1">
      <c r="A49" s="245">
        <v>39</v>
      </c>
      <c r="B49" s="258" t="s">
        <v>84</v>
      </c>
      <c r="C49" s="250" t="s">
        <v>85</v>
      </c>
      <c r="D49" s="251">
        <v>45379</v>
      </c>
      <c r="E49" s="250">
        <v>643.65</v>
      </c>
      <c r="F49" s="250">
        <v>642.08333333333326</v>
      </c>
      <c r="G49" s="252">
        <v>634.86666666666656</v>
      </c>
      <c r="H49" s="252">
        <v>626.08333333333326</v>
      </c>
      <c r="I49" s="252">
        <v>618.86666666666656</v>
      </c>
      <c r="J49" s="252">
        <v>650.86666666666656</v>
      </c>
      <c r="K49" s="252">
        <v>658.08333333333326</v>
      </c>
      <c r="L49" s="252">
        <v>666.86666666666656</v>
      </c>
      <c r="M49" s="253">
        <v>649.29999999999995</v>
      </c>
      <c r="N49" s="253">
        <v>633.29999999999995</v>
      </c>
      <c r="O49" s="253">
        <v>31444200</v>
      </c>
      <c r="P49" s="254">
        <v>-8.907296039940997E-3</v>
      </c>
    </row>
    <row r="50" spans="1:16" ht="12.75" customHeight="1">
      <c r="A50" s="245">
        <v>40</v>
      </c>
      <c r="B50" s="258" t="s">
        <v>59</v>
      </c>
      <c r="C50" s="250" t="s">
        <v>86</v>
      </c>
      <c r="D50" s="251">
        <v>45379</v>
      </c>
      <c r="E50" s="250">
        <v>4853.8500000000004</v>
      </c>
      <c r="F50" s="250">
        <v>4862.5666666666666</v>
      </c>
      <c r="G50" s="252">
        <v>4832.2833333333328</v>
      </c>
      <c r="H50" s="252">
        <v>4810.7166666666662</v>
      </c>
      <c r="I50" s="252">
        <v>4780.4333333333325</v>
      </c>
      <c r="J50" s="252">
        <v>4884.1333333333332</v>
      </c>
      <c r="K50" s="252">
        <v>4914.4166666666679</v>
      </c>
      <c r="L50" s="252">
        <v>4935.9833333333336</v>
      </c>
      <c r="M50" s="253">
        <v>4892.8500000000004</v>
      </c>
      <c r="N50" s="253">
        <v>4841</v>
      </c>
      <c r="O50" s="253">
        <v>2579000</v>
      </c>
      <c r="P50" s="254">
        <v>5.6933395726095773E-3</v>
      </c>
    </row>
    <row r="51" spans="1:16" ht="12.75" customHeight="1">
      <c r="A51" s="245">
        <v>41</v>
      </c>
      <c r="B51" s="258" t="s">
        <v>87</v>
      </c>
      <c r="C51" s="255" t="s">
        <v>88</v>
      </c>
      <c r="D51" s="251">
        <v>45379</v>
      </c>
      <c r="E51" s="250">
        <v>763.2</v>
      </c>
      <c r="F51" s="250">
        <v>767.5</v>
      </c>
      <c r="G51" s="252">
        <v>752.75</v>
      </c>
      <c r="H51" s="252">
        <v>742.3</v>
      </c>
      <c r="I51" s="252">
        <v>727.55</v>
      </c>
      <c r="J51" s="252">
        <v>777.95</v>
      </c>
      <c r="K51" s="252">
        <v>792.7</v>
      </c>
      <c r="L51" s="252">
        <v>803.15000000000009</v>
      </c>
      <c r="M51" s="253">
        <v>782.25</v>
      </c>
      <c r="N51" s="253">
        <v>757.05</v>
      </c>
      <c r="O51" s="253">
        <v>7916000</v>
      </c>
      <c r="P51" s="254">
        <v>2.0366073730342871E-2</v>
      </c>
    </row>
    <row r="52" spans="1:16" ht="12.75" customHeight="1">
      <c r="A52" s="245">
        <v>42</v>
      </c>
      <c r="B52" s="258" t="s">
        <v>63</v>
      </c>
      <c r="C52" s="250" t="s">
        <v>89</v>
      </c>
      <c r="D52" s="251">
        <v>45379</v>
      </c>
      <c r="E52" s="250">
        <v>605.85</v>
      </c>
      <c r="F52" s="250">
        <v>601.61666666666667</v>
      </c>
      <c r="G52" s="252">
        <v>596.2833333333333</v>
      </c>
      <c r="H52" s="252">
        <v>586.71666666666658</v>
      </c>
      <c r="I52" s="252">
        <v>581.38333333333321</v>
      </c>
      <c r="J52" s="252">
        <v>611.18333333333339</v>
      </c>
      <c r="K52" s="252">
        <v>616.51666666666665</v>
      </c>
      <c r="L52" s="252">
        <v>626.08333333333348</v>
      </c>
      <c r="M52" s="253">
        <v>606.95000000000005</v>
      </c>
      <c r="N52" s="253">
        <v>592.04999999999995</v>
      </c>
      <c r="O52" s="253">
        <v>42986700</v>
      </c>
      <c r="P52" s="254">
        <v>1.5888208269525268E-2</v>
      </c>
    </row>
    <row r="53" spans="1:16" ht="12.75" customHeight="1">
      <c r="A53" s="245">
        <v>43</v>
      </c>
      <c r="B53" s="258" t="s">
        <v>68</v>
      </c>
      <c r="C53" s="257" t="s">
        <v>90</v>
      </c>
      <c r="D53" s="251">
        <v>45379</v>
      </c>
      <c r="E53" s="250">
        <v>795.85</v>
      </c>
      <c r="F53" s="250">
        <v>796.2166666666667</v>
      </c>
      <c r="G53" s="252">
        <v>789.28333333333342</v>
      </c>
      <c r="H53" s="252">
        <v>782.7166666666667</v>
      </c>
      <c r="I53" s="252">
        <v>775.78333333333342</v>
      </c>
      <c r="J53" s="252">
        <v>802.78333333333342</v>
      </c>
      <c r="K53" s="252">
        <v>809.71666666666681</v>
      </c>
      <c r="L53" s="252">
        <v>816.28333333333342</v>
      </c>
      <c r="M53" s="253">
        <v>803.15</v>
      </c>
      <c r="N53" s="253">
        <v>789.65</v>
      </c>
      <c r="O53" s="253">
        <v>3665025</v>
      </c>
      <c r="P53" s="254">
        <v>-1.3126804935678657E-2</v>
      </c>
    </row>
    <row r="54" spans="1:16" ht="12.75" customHeight="1">
      <c r="A54" s="245">
        <v>44</v>
      </c>
      <c r="B54" s="258" t="s">
        <v>45</v>
      </c>
      <c r="C54" s="255" t="s">
        <v>91</v>
      </c>
      <c r="D54" s="251">
        <v>45379</v>
      </c>
      <c r="E54" s="250">
        <v>358.9</v>
      </c>
      <c r="F54" s="250">
        <v>359.48333333333335</v>
      </c>
      <c r="G54" s="252">
        <v>355.41666666666669</v>
      </c>
      <c r="H54" s="252">
        <v>351.93333333333334</v>
      </c>
      <c r="I54" s="252">
        <v>347.86666666666667</v>
      </c>
      <c r="J54" s="252">
        <v>362.9666666666667</v>
      </c>
      <c r="K54" s="252">
        <v>367.0333333333333</v>
      </c>
      <c r="L54" s="252">
        <v>370.51666666666671</v>
      </c>
      <c r="M54" s="253">
        <v>363.55</v>
      </c>
      <c r="N54" s="253">
        <v>356</v>
      </c>
      <c r="O54" s="253">
        <v>9053500</v>
      </c>
      <c r="P54" s="254">
        <v>7.6126030873334746E-3</v>
      </c>
    </row>
    <row r="55" spans="1:16" ht="12.75" customHeight="1">
      <c r="A55" s="245">
        <v>45</v>
      </c>
      <c r="B55" s="258" t="s">
        <v>68</v>
      </c>
      <c r="C55" s="250" t="s">
        <v>92</v>
      </c>
      <c r="D55" s="251">
        <v>45379</v>
      </c>
      <c r="E55" s="250">
        <v>1050.7</v>
      </c>
      <c r="F55" s="250">
        <v>1065.55</v>
      </c>
      <c r="G55" s="252">
        <v>1031.25</v>
      </c>
      <c r="H55" s="252">
        <v>1011.8</v>
      </c>
      <c r="I55" s="252">
        <v>977.5</v>
      </c>
      <c r="J55" s="252">
        <v>1085</v>
      </c>
      <c r="K55" s="252">
        <v>1119.2999999999997</v>
      </c>
      <c r="L55" s="252">
        <v>1138.75</v>
      </c>
      <c r="M55" s="253">
        <v>1099.8499999999999</v>
      </c>
      <c r="N55" s="253">
        <v>1046.0999999999999</v>
      </c>
      <c r="O55" s="253">
        <v>14293750</v>
      </c>
      <c r="P55" s="254">
        <v>0.10036566589684373</v>
      </c>
    </row>
    <row r="56" spans="1:16" ht="12.75" customHeight="1">
      <c r="A56" s="245">
        <v>46</v>
      </c>
      <c r="B56" s="258" t="s">
        <v>43</v>
      </c>
      <c r="C56" s="250" t="s">
        <v>93</v>
      </c>
      <c r="D56" s="251">
        <v>45379</v>
      </c>
      <c r="E56" s="250">
        <v>1482.25</v>
      </c>
      <c r="F56" s="250">
        <v>1477.4166666666667</v>
      </c>
      <c r="G56" s="252">
        <v>1466.8333333333335</v>
      </c>
      <c r="H56" s="252">
        <v>1451.4166666666667</v>
      </c>
      <c r="I56" s="252">
        <v>1440.8333333333335</v>
      </c>
      <c r="J56" s="252">
        <v>1492.8333333333335</v>
      </c>
      <c r="K56" s="252">
        <v>1503.416666666667</v>
      </c>
      <c r="L56" s="252">
        <v>1518.8333333333335</v>
      </c>
      <c r="M56" s="253">
        <v>1488</v>
      </c>
      <c r="N56" s="253">
        <v>1462</v>
      </c>
      <c r="O56" s="253">
        <v>9773400</v>
      </c>
      <c r="P56" s="254">
        <v>1.6289286921257182E-2</v>
      </c>
    </row>
    <row r="57" spans="1:16" ht="12.75" customHeight="1">
      <c r="A57" s="245">
        <v>47</v>
      </c>
      <c r="B57" s="258" t="s">
        <v>45</v>
      </c>
      <c r="C57" s="250" t="s">
        <v>94</v>
      </c>
      <c r="D57" s="251">
        <v>45379</v>
      </c>
      <c r="E57" s="250">
        <v>462.25</v>
      </c>
      <c r="F57" s="250">
        <v>460.34999999999997</v>
      </c>
      <c r="G57" s="252">
        <v>457.09999999999991</v>
      </c>
      <c r="H57" s="252">
        <v>451.94999999999993</v>
      </c>
      <c r="I57" s="252">
        <v>448.69999999999987</v>
      </c>
      <c r="J57" s="252">
        <v>465.49999999999994</v>
      </c>
      <c r="K57" s="252">
        <v>468.75000000000006</v>
      </c>
      <c r="L57" s="252">
        <v>473.9</v>
      </c>
      <c r="M57" s="253">
        <v>463.6</v>
      </c>
      <c r="N57" s="253">
        <v>455.2</v>
      </c>
      <c r="O57" s="253">
        <v>61336800</v>
      </c>
      <c r="P57" s="254">
        <v>-2.5230276331597919E-2</v>
      </c>
    </row>
    <row r="58" spans="1:16" ht="12.75" customHeight="1">
      <c r="A58" s="245">
        <v>48</v>
      </c>
      <c r="B58" s="258" t="s">
        <v>87</v>
      </c>
      <c r="C58" s="250" t="s">
        <v>95</v>
      </c>
      <c r="D58" s="251">
        <v>45379</v>
      </c>
      <c r="E58" s="250">
        <v>6348.25</v>
      </c>
      <c r="F58" s="250">
        <v>6386.1000000000013</v>
      </c>
      <c r="G58" s="252">
        <v>6284.0000000000027</v>
      </c>
      <c r="H58" s="252">
        <v>6219.7500000000018</v>
      </c>
      <c r="I58" s="252">
        <v>6117.6500000000033</v>
      </c>
      <c r="J58" s="252">
        <v>6450.3500000000022</v>
      </c>
      <c r="K58" s="252">
        <v>6552.4500000000007</v>
      </c>
      <c r="L58" s="252">
        <v>6616.7000000000016</v>
      </c>
      <c r="M58" s="253">
        <v>6488.2</v>
      </c>
      <c r="N58" s="253">
        <v>6321.85</v>
      </c>
      <c r="O58" s="253">
        <v>1239900</v>
      </c>
      <c r="P58" s="254">
        <v>1.9235511713933416E-2</v>
      </c>
    </row>
    <row r="59" spans="1:16" ht="12.75" customHeight="1">
      <c r="A59" s="245">
        <v>49</v>
      </c>
      <c r="B59" s="258" t="s">
        <v>59</v>
      </c>
      <c r="C59" s="250" t="s">
        <v>96</v>
      </c>
      <c r="D59" s="251">
        <v>45379</v>
      </c>
      <c r="E59" s="250">
        <v>2551.8000000000002</v>
      </c>
      <c r="F59" s="250">
        <v>2555.7666666666669</v>
      </c>
      <c r="G59" s="252">
        <v>2526.5333333333338</v>
      </c>
      <c r="H59" s="252">
        <v>2501.2666666666669</v>
      </c>
      <c r="I59" s="252">
        <v>2472.0333333333338</v>
      </c>
      <c r="J59" s="252">
        <v>2581.0333333333338</v>
      </c>
      <c r="K59" s="252">
        <v>2610.2666666666664</v>
      </c>
      <c r="L59" s="252">
        <v>2635.5333333333338</v>
      </c>
      <c r="M59" s="253">
        <v>2585</v>
      </c>
      <c r="N59" s="253">
        <v>2530.5</v>
      </c>
      <c r="O59" s="253">
        <v>3259550</v>
      </c>
      <c r="P59" s="254">
        <v>-7.4603005435361826E-3</v>
      </c>
    </row>
    <row r="60" spans="1:16" ht="12.75" customHeight="1">
      <c r="A60" s="245">
        <v>50</v>
      </c>
      <c r="B60" s="258" t="s">
        <v>45</v>
      </c>
      <c r="C60" s="250" t="s">
        <v>97</v>
      </c>
      <c r="D60" s="251">
        <v>45379</v>
      </c>
      <c r="E60" s="250">
        <v>974</v>
      </c>
      <c r="F60" s="250">
        <v>979.4</v>
      </c>
      <c r="G60" s="252">
        <v>966.94999999999993</v>
      </c>
      <c r="H60" s="252">
        <v>959.9</v>
      </c>
      <c r="I60" s="252">
        <v>947.44999999999993</v>
      </c>
      <c r="J60" s="252">
        <v>986.44999999999993</v>
      </c>
      <c r="K60" s="252">
        <v>998.9</v>
      </c>
      <c r="L60" s="252">
        <v>1005.9499999999999</v>
      </c>
      <c r="M60" s="253">
        <v>991.85</v>
      </c>
      <c r="N60" s="253">
        <v>972.35</v>
      </c>
      <c r="O60" s="253">
        <v>17679000</v>
      </c>
      <c r="P60" s="254">
        <v>2.3564150069476611E-2</v>
      </c>
    </row>
    <row r="61" spans="1:16" ht="12.75" customHeight="1">
      <c r="A61" s="245">
        <v>51</v>
      </c>
      <c r="B61" s="258" t="s">
        <v>45</v>
      </c>
      <c r="C61" s="257" t="s">
        <v>98</v>
      </c>
      <c r="D61" s="251">
        <v>45379</v>
      </c>
      <c r="E61" s="250">
        <v>1095.55</v>
      </c>
      <c r="F61" s="250">
        <v>1095.6666666666665</v>
      </c>
      <c r="G61" s="252">
        <v>1081.7333333333331</v>
      </c>
      <c r="H61" s="252">
        <v>1067.9166666666665</v>
      </c>
      <c r="I61" s="252">
        <v>1053.9833333333331</v>
      </c>
      <c r="J61" s="252">
        <v>1109.4833333333331</v>
      </c>
      <c r="K61" s="252">
        <v>1123.4166666666665</v>
      </c>
      <c r="L61" s="252">
        <v>1137.2333333333331</v>
      </c>
      <c r="M61" s="253">
        <v>1109.5999999999999</v>
      </c>
      <c r="N61" s="253">
        <v>1081.8499999999999</v>
      </c>
      <c r="O61" s="253">
        <v>1378300</v>
      </c>
      <c r="P61" s="254">
        <v>-6.0575466935890963E-3</v>
      </c>
    </row>
    <row r="62" spans="1:16" ht="12.75" customHeight="1">
      <c r="A62" s="245">
        <v>52</v>
      </c>
      <c r="B62" s="258" t="s">
        <v>41</v>
      </c>
      <c r="C62" s="255" t="s">
        <v>99</v>
      </c>
      <c r="D62" s="251">
        <v>45379</v>
      </c>
      <c r="E62" s="250">
        <v>296.60000000000002</v>
      </c>
      <c r="F62" s="250">
        <v>297.78333333333336</v>
      </c>
      <c r="G62" s="252">
        <v>294.31666666666672</v>
      </c>
      <c r="H62" s="252">
        <v>292.03333333333336</v>
      </c>
      <c r="I62" s="252">
        <v>288.56666666666672</v>
      </c>
      <c r="J62" s="252">
        <v>300.06666666666672</v>
      </c>
      <c r="K62" s="252">
        <v>303.5333333333333</v>
      </c>
      <c r="L62" s="252">
        <v>305.81666666666672</v>
      </c>
      <c r="M62" s="253">
        <v>301.25</v>
      </c>
      <c r="N62" s="253">
        <v>295.5</v>
      </c>
      <c r="O62" s="253">
        <v>17829000</v>
      </c>
      <c r="P62" s="254">
        <v>2.3455259351105602E-2</v>
      </c>
    </row>
    <row r="63" spans="1:16" ht="12.75" customHeight="1">
      <c r="A63" s="245">
        <v>53</v>
      </c>
      <c r="B63" s="258" t="s">
        <v>63</v>
      </c>
      <c r="C63" s="250" t="s">
        <v>100</v>
      </c>
      <c r="D63" s="251">
        <v>45379</v>
      </c>
      <c r="E63" s="250">
        <v>138.55000000000001</v>
      </c>
      <c r="F63" s="250">
        <v>139.28333333333333</v>
      </c>
      <c r="G63" s="252">
        <v>137.41666666666666</v>
      </c>
      <c r="H63" s="252">
        <v>136.28333333333333</v>
      </c>
      <c r="I63" s="252">
        <v>134.41666666666666</v>
      </c>
      <c r="J63" s="252">
        <v>140.41666666666666</v>
      </c>
      <c r="K63" s="252">
        <v>142.28333333333333</v>
      </c>
      <c r="L63" s="252">
        <v>143.41666666666666</v>
      </c>
      <c r="M63" s="253">
        <v>141.15</v>
      </c>
      <c r="N63" s="253">
        <v>138.15</v>
      </c>
      <c r="O63" s="253">
        <v>44050000</v>
      </c>
      <c r="P63" s="254">
        <v>2.4061373939323491E-2</v>
      </c>
    </row>
    <row r="64" spans="1:16" ht="12.75" customHeight="1">
      <c r="A64" s="245">
        <v>54</v>
      </c>
      <c r="B64" s="258" t="s">
        <v>41</v>
      </c>
      <c r="C64" s="250" t="s">
        <v>101</v>
      </c>
      <c r="D64" s="251">
        <v>45379</v>
      </c>
      <c r="E64" s="250">
        <v>2785.5</v>
      </c>
      <c r="F64" s="250">
        <v>2788.9</v>
      </c>
      <c r="G64" s="252">
        <v>2770.6000000000004</v>
      </c>
      <c r="H64" s="252">
        <v>2755.7000000000003</v>
      </c>
      <c r="I64" s="252">
        <v>2737.4000000000005</v>
      </c>
      <c r="J64" s="252">
        <v>2803.8</v>
      </c>
      <c r="K64" s="252">
        <v>2822.1000000000004</v>
      </c>
      <c r="L64" s="252">
        <v>2837</v>
      </c>
      <c r="M64" s="253">
        <v>2807.2</v>
      </c>
      <c r="N64" s="253">
        <v>2774</v>
      </c>
      <c r="O64" s="253">
        <v>3913800</v>
      </c>
      <c r="P64" s="254">
        <v>-1.2115704982583674E-2</v>
      </c>
    </row>
    <row r="65" spans="1:16" ht="12.75" customHeight="1">
      <c r="A65" s="245">
        <v>55</v>
      </c>
      <c r="B65" s="258" t="s">
        <v>59</v>
      </c>
      <c r="C65" s="250" t="s">
        <v>102</v>
      </c>
      <c r="D65" s="251">
        <v>45379</v>
      </c>
      <c r="E65" s="250">
        <v>536.9</v>
      </c>
      <c r="F65" s="250">
        <v>537.19999999999993</v>
      </c>
      <c r="G65" s="252">
        <v>535.59999999999991</v>
      </c>
      <c r="H65" s="252">
        <v>534.29999999999995</v>
      </c>
      <c r="I65" s="252">
        <v>532.69999999999993</v>
      </c>
      <c r="J65" s="252">
        <v>538.49999999999989</v>
      </c>
      <c r="K65" s="252">
        <v>540.1</v>
      </c>
      <c r="L65" s="252">
        <v>541.39999999999986</v>
      </c>
      <c r="M65" s="253">
        <v>538.79999999999995</v>
      </c>
      <c r="N65" s="253">
        <v>535.9</v>
      </c>
      <c r="O65" s="253">
        <v>22075000</v>
      </c>
      <c r="P65" s="254">
        <v>3.4090909090909089E-3</v>
      </c>
    </row>
    <row r="66" spans="1:16" ht="12.75" customHeight="1">
      <c r="A66" s="245">
        <v>56</v>
      </c>
      <c r="B66" s="258" t="s">
        <v>49</v>
      </c>
      <c r="C66" s="255" t="s">
        <v>103</v>
      </c>
      <c r="D66" s="251">
        <v>45379</v>
      </c>
      <c r="E66" s="250">
        <v>2002</v>
      </c>
      <c r="F66" s="250">
        <v>2017.1000000000001</v>
      </c>
      <c r="G66" s="252">
        <v>1976.2000000000003</v>
      </c>
      <c r="H66" s="252">
        <v>1950.4</v>
      </c>
      <c r="I66" s="252">
        <v>1909.5000000000002</v>
      </c>
      <c r="J66" s="252">
        <v>2042.9000000000003</v>
      </c>
      <c r="K66" s="252">
        <v>2083.8000000000002</v>
      </c>
      <c r="L66" s="252">
        <v>2109.6000000000004</v>
      </c>
      <c r="M66" s="253">
        <v>2058</v>
      </c>
      <c r="N66" s="253">
        <v>1991.3</v>
      </c>
      <c r="O66" s="253">
        <v>3246500</v>
      </c>
      <c r="P66" s="254">
        <v>5.8090000774533345E-3</v>
      </c>
    </row>
    <row r="67" spans="1:16" ht="12.75" customHeight="1">
      <c r="A67" s="245">
        <v>57</v>
      </c>
      <c r="B67" s="258" t="s">
        <v>39</v>
      </c>
      <c r="C67" s="250" t="s">
        <v>104</v>
      </c>
      <c r="D67" s="251">
        <v>45379</v>
      </c>
      <c r="E67" s="250">
        <v>2210.75</v>
      </c>
      <c r="F67" s="250">
        <v>2213.2166666666667</v>
      </c>
      <c r="G67" s="252">
        <v>2187.5333333333333</v>
      </c>
      <c r="H67" s="252">
        <v>2164.3166666666666</v>
      </c>
      <c r="I67" s="252">
        <v>2138.6333333333332</v>
      </c>
      <c r="J67" s="252">
        <v>2236.4333333333334</v>
      </c>
      <c r="K67" s="252">
        <v>2262.1166666666668</v>
      </c>
      <c r="L67" s="252">
        <v>2285.3333333333335</v>
      </c>
      <c r="M67" s="253">
        <v>2238.9</v>
      </c>
      <c r="N67" s="253">
        <v>2190</v>
      </c>
      <c r="O67" s="253">
        <v>2890800</v>
      </c>
      <c r="P67" s="254">
        <v>2.7620774234829903E-2</v>
      </c>
    </row>
    <row r="68" spans="1:16" ht="12.75" customHeight="1">
      <c r="A68" s="245">
        <v>58</v>
      </c>
      <c r="B68" s="258" t="s">
        <v>45</v>
      </c>
      <c r="C68" s="255" t="s">
        <v>106</v>
      </c>
      <c r="D68" s="251">
        <v>45379</v>
      </c>
      <c r="E68" s="250">
        <v>3507.15</v>
      </c>
      <c r="F68" s="250">
        <v>3496.4333333333329</v>
      </c>
      <c r="G68" s="252">
        <v>3474.8666666666659</v>
      </c>
      <c r="H68" s="252">
        <v>3442.583333333333</v>
      </c>
      <c r="I68" s="252">
        <v>3421.016666666666</v>
      </c>
      <c r="J68" s="252">
        <v>3528.7166666666658</v>
      </c>
      <c r="K68" s="252">
        <v>3550.2833333333324</v>
      </c>
      <c r="L68" s="252">
        <v>3582.5666666666657</v>
      </c>
      <c r="M68" s="253">
        <v>3518</v>
      </c>
      <c r="N68" s="253">
        <v>3464.15</v>
      </c>
      <c r="O68" s="253">
        <v>4195200</v>
      </c>
      <c r="P68" s="254">
        <v>1.8648018648018648E-2</v>
      </c>
    </row>
    <row r="69" spans="1:16" ht="12.75" customHeight="1">
      <c r="A69" s="245">
        <v>59</v>
      </c>
      <c r="B69" s="258" t="s">
        <v>43</v>
      </c>
      <c r="C69" s="250" t="s">
        <v>107</v>
      </c>
      <c r="D69" s="251">
        <v>45379</v>
      </c>
      <c r="E69" s="250">
        <v>7103.75</v>
      </c>
      <c r="F69" s="250">
        <v>7106.4833333333336</v>
      </c>
      <c r="G69" s="252">
        <v>7032.9666666666672</v>
      </c>
      <c r="H69" s="252">
        <v>6962.1833333333334</v>
      </c>
      <c r="I69" s="252">
        <v>6888.666666666667</v>
      </c>
      <c r="J69" s="252">
        <v>7177.2666666666673</v>
      </c>
      <c r="K69" s="252">
        <v>7250.7833333333338</v>
      </c>
      <c r="L69" s="252">
        <v>7321.5666666666675</v>
      </c>
      <c r="M69" s="253">
        <v>7180</v>
      </c>
      <c r="N69" s="253">
        <v>7035.7</v>
      </c>
      <c r="O69" s="253">
        <v>1421800</v>
      </c>
      <c r="P69" s="254">
        <v>-4.0232212771702441E-2</v>
      </c>
    </row>
    <row r="70" spans="1:16" ht="12.75" customHeight="1">
      <c r="A70" s="245">
        <v>60</v>
      </c>
      <c r="B70" s="258" t="s">
        <v>45</v>
      </c>
      <c r="C70" s="257" t="s">
        <v>109</v>
      </c>
      <c r="D70" s="251">
        <v>45379</v>
      </c>
      <c r="E70" s="250">
        <v>936.25</v>
      </c>
      <c r="F70" s="250">
        <v>936.05000000000007</v>
      </c>
      <c r="G70" s="252">
        <v>929.70000000000016</v>
      </c>
      <c r="H70" s="252">
        <v>923.15000000000009</v>
      </c>
      <c r="I70" s="252">
        <v>916.80000000000018</v>
      </c>
      <c r="J70" s="252">
        <v>942.60000000000014</v>
      </c>
      <c r="K70" s="252">
        <v>948.95</v>
      </c>
      <c r="L70" s="252">
        <v>955.50000000000011</v>
      </c>
      <c r="M70" s="253">
        <v>942.4</v>
      </c>
      <c r="N70" s="253">
        <v>929.5</v>
      </c>
      <c r="O70" s="253">
        <v>33094050</v>
      </c>
      <c r="P70" s="254">
        <v>-1.7872882185877976E-2</v>
      </c>
    </row>
    <row r="71" spans="1:16" ht="12.75" customHeight="1">
      <c r="A71" s="245">
        <v>61</v>
      </c>
      <c r="B71" s="258" t="s">
        <v>108</v>
      </c>
      <c r="C71" s="250" t="s">
        <v>110</v>
      </c>
      <c r="D71" s="251">
        <v>45379</v>
      </c>
      <c r="E71" s="250">
        <v>6338.05</v>
      </c>
      <c r="F71" s="250">
        <v>6334.416666666667</v>
      </c>
      <c r="G71" s="252">
        <v>6290.6333333333341</v>
      </c>
      <c r="H71" s="252">
        <v>6243.2166666666672</v>
      </c>
      <c r="I71" s="252">
        <v>6199.4333333333343</v>
      </c>
      <c r="J71" s="252">
        <v>6381.8333333333339</v>
      </c>
      <c r="K71" s="252">
        <v>6425.6166666666668</v>
      </c>
      <c r="L71" s="252">
        <v>6473.0333333333338</v>
      </c>
      <c r="M71" s="253">
        <v>6378.2</v>
      </c>
      <c r="N71" s="253">
        <v>6287</v>
      </c>
      <c r="O71" s="253">
        <v>2200500</v>
      </c>
      <c r="P71" s="254">
        <v>1.1259191176470588E-2</v>
      </c>
    </row>
    <row r="72" spans="1:16" ht="12.75" customHeight="1">
      <c r="A72" s="245">
        <v>62</v>
      </c>
      <c r="B72" s="258" t="s">
        <v>43</v>
      </c>
      <c r="C72" s="250" t="s">
        <v>111</v>
      </c>
      <c r="D72" s="251">
        <v>45379</v>
      </c>
      <c r="E72" s="250">
        <v>3813.55</v>
      </c>
      <c r="F72" s="250">
        <v>3800.35</v>
      </c>
      <c r="G72" s="252">
        <v>3778.7</v>
      </c>
      <c r="H72" s="252">
        <v>3743.85</v>
      </c>
      <c r="I72" s="252">
        <v>3722.2</v>
      </c>
      <c r="J72" s="252">
        <v>3835.2</v>
      </c>
      <c r="K72" s="252">
        <v>3856.8500000000004</v>
      </c>
      <c r="L72" s="252">
        <v>3891.7</v>
      </c>
      <c r="M72" s="253">
        <v>3822</v>
      </c>
      <c r="N72" s="253">
        <v>3765.5</v>
      </c>
      <c r="O72" s="253">
        <v>4148375</v>
      </c>
      <c r="P72" s="254">
        <v>-7.0788305269330653E-3</v>
      </c>
    </row>
    <row r="73" spans="1:16" ht="12.75" customHeight="1">
      <c r="A73" s="245">
        <v>63</v>
      </c>
      <c r="B73" s="258" t="s">
        <v>56</v>
      </c>
      <c r="C73" s="250" t="s">
        <v>112</v>
      </c>
      <c r="D73" s="251">
        <v>45379</v>
      </c>
      <c r="E73" s="250">
        <v>2880.8</v>
      </c>
      <c r="F73" s="250">
        <v>2912.2000000000003</v>
      </c>
      <c r="G73" s="252">
        <v>2843.6000000000004</v>
      </c>
      <c r="H73" s="252">
        <v>2806.4</v>
      </c>
      <c r="I73" s="252">
        <v>2737.8</v>
      </c>
      <c r="J73" s="252">
        <v>2949.4000000000005</v>
      </c>
      <c r="K73" s="252">
        <v>3018</v>
      </c>
      <c r="L73" s="252">
        <v>3055.2000000000007</v>
      </c>
      <c r="M73" s="253">
        <v>2980.8</v>
      </c>
      <c r="N73" s="253">
        <v>2875</v>
      </c>
      <c r="O73" s="253">
        <v>1954150</v>
      </c>
      <c r="P73" s="254">
        <v>2.5396825396825397E-2</v>
      </c>
    </row>
    <row r="74" spans="1:16" ht="12.75" customHeight="1">
      <c r="A74" s="245">
        <v>64</v>
      </c>
      <c r="B74" s="258" t="s">
        <v>56</v>
      </c>
      <c r="C74" s="250" t="s">
        <v>113</v>
      </c>
      <c r="D74" s="251">
        <v>45379</v>
      </c>
      <c r="E74" s="250">
        <v>327.64999999999998</v>
      </c>
      <c r="F74" s="250">
        <v>328.81666666666666</v>
      </c>
      <c r="G74" s="252">
        <v>324.68333333333334</v>
      </c>
      <c r="H74" s="252">
        <v>321.7166666666667</v>
      </c>
      <c r="I74" s="252">
        <v>317.58333333333337</v>
      </c>
      <c r="J74" s="252">
        <v>331.7833333333333</v>
      </c>
      <c r="K74" s="252">
        <v>335.91666666666663</v>
      </c>
      <c r="L74" s="252">
        <v>338.88333333333327</v>
      </c>
      <c r="M74" s="253">
        <v>332.95</v>
      </c>
      <c r="N74" s="253">
        <v>325.85000000000002</v>
      </c>
      <c r="O74" s="253">
        <v>18378000</v>
      </c>
      <c r="P74" s="254">
        <v>8.0963665086887827E-3</v>
      </c>
    </row>
    <row r="75" spans="1:16" ht="12.75" customHeight="1">
      <c r="A75" s="245">
        <v>65</v>
      </c>
      <c r="B75" s="258" t="s">
        <v>56</v>
      </c>
      <c r="C75" s="250" t="s">
        <v>114</v>
      </c>
      <c r="D75" s="251">
        <v>45379</v>
      </c>
      <c r="E75" s="250">
        <v>156.1</v>
      </c>
      <c r="F75" s="250">
        <v>156.1</v>
      </c>
      <c r="G75" s="252">
        <v>154.14999999999998</v>
      </c>
      <c r="H75" s="252">
        <v>152.19999999999999</v>
      </c>
      <c r="I75" s="252">
        <v>150.24999999999997</v>
      </c>
      <c r="J75" s="252">
        <v>158.04999999999998</v>
      </c>
      <c r="K75" s="252">
        <v>159.99999999999997</v>
      </c>
      <c r="L75" s="252">
        <v>161.94999999999999</v>
      </c>
      <c r="M75" s="253">
        <v>158.05000000000001</v>
      </c>
      <c r="N75" s="253">
        <v>154.15</v>
      </c>
      <c r="O75" s="253">
        <v>99320000</v>
      </c>
      <c r="P75" s="254">
        <v>4.767932489451477E-2</v>
      </c>
    </row>
    <row r="76" spans="1:16" ht="12.75" customHeight="1">
      <c r="A76" s="245">
        <v>66</v>
      </c>
      <c r="B76" s="258" t="s">
        <v>63</v>
      </c>
      <c r="C76" s="250" t="s">
        <v>115</v>
      </c>
      <c r="D76" s="251">
        <v>45379</v>
      </c>
      <c r="E76" s="250">
        <v>194.95</v>
      </c>
      <c r="F76" s="250">
        <v>194.75</v>
      </c>
      <c r="G76" s="252">
        <v>192.4</v>
      </c>
      <c r="H76" s="252">
        <v>189.85</v>
      </c>
      <c r="I76" s="252">
        <v>187.5</v>
      </c>
      <c r="J76" s="252">
        <v>197.3</v>
      </c>
      <c r="K76" s="252">
        <v>199.65000000000003</v>
      </c>
      <c r="L76" s="252">
        <v>202.20000000000002</v>
      </c>
      <c r="M76" s="253">
        <v>197.1</v>
      </c>
      <c r="N76" s="253">
        <v>192.2</v>
      </c>
      <c r="O76" s="253">
        <v>134440950</v>
      </c>
      <c r="P76" s="254">
        <v>6.2664794712871969E-3</v>
      </c>
    </row>
    <row r="77" spans="1:16" ht="12.75" customHeight="1">
      <c r="A77" s="245">
        <v>67</v>
      </c>
      <c r="B77" s="258" t="s">
        <v>84</v>
      </c>
      <c r="C77" s="250" t="s">
        <v>116</v>
      </c>
      <c r="D77" s="251">
        <v>45379</v>
      </c>
      <c r="E77" s="250">
        <v>922</v>
      </c>
      <c r="F77" s="250">
        <v>919.31666666666661</v>
      </c>
      <c r="G77" s="252">
        <v>911.63333333333321</v>
      </c>
      <c r="H77" s="252">
        <v>901.26666666666665</v>
      </c>
      <c r="I77" s="252">
        <v>893.58333333333326</v>
      </c>
      <c r="J77" s="252">
        <v>929.68333333333317</v>
      </c>
      <c r="K77" s="252">
        <v>937.36666666666656</v>
      </c>
      <c r="L77" s="252">
        <v>947.73333333333312</v>
      </c>
      <c r="M77" s="253">
        <v>927</v>
      </c>
      <c r="N77" s="253">
        <v>908.95</v>
      </c>
      <c r="O77" s="253">
        <v>14755925</v>
      </c>
      <c r="P77" s="254">
        <v>1.1882271054986576E-2</v>
      </c>
    </row>
    <row r="78" spans="1:16" ht="12.75" customHeight="1">
      <c r="A78" s="245">
        <v>68</v>
      </c>
      <c r="B78" s="258" t="s">
        <v>43</v>
      </c>
      <c r="C78" s="250" t="s">
        <v>118</v>
      </c>
      <c r="D78" s="251">
        <v>45379</v>
      </c>
      <c r="E78" s="250">
        <v>87.25</v>
      </c>
      <c r="F78" s="250">
        <v>87.333333333333329</v>
      </c>
      <c r="G78" s="252">
        <v>86.466666666666654</v>
      </c>
      <c r="H78" s="252">
        <v>85.683333333333323</v>
      </c>
      <c r="I78" s="252">
        <v>84.816666666666649</v>
      </c>
      <c r="J78" s="252">
        <v>88.11666666666666</v>
      </c>
      <c r="K78" s="252">
        <v>88.983333333333334</v>
      </c>
      <c r="L78" s="252">
        <v>89.766666666666666</v>
      </c>
      <c r="M78" s="253">
        <v>88.2</v>
      </c>
      <c r="N78" s="253">
        <v>86.55</v>
      </c>
      <c r="O78" s="253">
        <v>198753750</v>
      </c>
      <c r="P78" s="254">
        <v>-8.1405793846844824E-3</v>
      </c>
    </row>
    <row r="79" spans="1:16" ht="12.75" customHeight="1">
      <c r="A79" s="245">
        <v>69</v>
      </c>
      <c r="B79" s="258" t="s">
        <v>117</v>
      </c>
      <c r="C79" s="250" t="s">
        <v>119</v>
      </c>
      <c r="D79" s="251">
        <v>45379</v>
      </c>
      <c r="E79" s="250">
        <v>634.6</v>
      </c>
      <c r="F79" s="250">
        <v>639.25</v>
      </c>
      <c r="G79" s="252">
        <v>628.5</v>
      </c>
      <c r="H79" s="252">
        <v>622.4</v>
      </c>
      <c r="I79" s="252">
        <v>611.65</v>
      </c>
      <c r="J79" s="252">
        <v>645.35</v>
      </c>
      <c r="K79" s="252">
        <v>656.1</v>
      </c>
      <c r="L79" s="252">
        <v>662.2</v>
      </c>
      <c r="M79" s="253">
        <v>650</v>
      </c>
      <c r="N79" s="253">
        <v>633.15</v>
      </c>
      <c r="O79" s="253">
        <v>7980700</v>
      </c>
      <c r="P79" s="254">
        <v>7.8804793958299132E-3</v>
      </c>
    </row>
    <row r="80" spans="1:16" ht="12.75" customHeight="1">
      <c r="A80" s="245">
        <v>70</v>
      </c>
      <c r="B80" s="258" t="s">
        <v>45</v>
      </c>
      <c r="C80" s="256" t="s">
        <v>120</v>
      </c>
      <c r="D80" s="251">
        <v>45379</v>
      </c>
      <c r="E80" s="250">
        <v>1252.3499999999999</v>
      </c>
      <c r="F80" s="250">
        <v>1257.9166666666667</v>
      </c>
      <c r="G80" s="252">
        <v>1244.1333333333334</v>
      </c>
      <c r="H80" s="252">
        <v>1235.9166666666667</v>
      </c>
      <c r="I80" s="252">
        <v>1222.1333333333334</v>
      </c>
      <c r="J80" s="252">
        <v>1266.1333333333334</v>
      </c>
      <c r="K80" s="252">
        <v>1279.9166666666667</v>
      </c>
      <c r="L80" s="252">
        <v>1288.1333333333334</v>
      </c>
      <c r="M80" s="253">
        <v>1271.7</v>
      </c>
      <c r="N80" s="253">
        <v>1249.7</v>
      </c>
      <c r="O80" s="253">
        <v>6062500</v>
      </c>
      <c r="P80" s="254">
        <v>-7.2054368296077947E-3</v>
      </c>
    </row>
    <row r="81" spans="1:16" ht="12.75" customHeight="1">
      <c r="A81" s="245">
        <v>71</v>
      </c>
      <c r="B81" s="258" t="s">
        <v>59</v>
      </c>
      <c r="C81" s="250" t="s">
        <v>121</v>
      </c>
      <c r="D81" s="251">
        <v>45379</v>
      </c>
      <c r="E81" s="250">
        <v>2503.15</v>
      </c>
      <c r="F81" s="250">
        <v>2510.9666666666667</v>
      </c>
      <c r="G81" s="252">
        <v>2482.1833333333334</v>
      </c>
      <c r="H81" s="252">
        <v>2461.2166666666667</v>
      </c>
      <c r="I81" s="252">
        <v>2432.4333333333334</v>
      </c>
      <c r="J81" s="252">
        <v>2531.9333333333334</v>
      </c>
      <c r="K81" s="252">
        <v>2560.7166666666672</v>
      </c>
      <c r="L81" s="252">
        <v>2581.6833333333334</v>
      </c>
      <c r="M81" s="253">
        <v>2539.75</v>
      </c>
      <c r="N81" s="253">
        <v>2490</v>
      </c>
      <c r="O81" s="253">
        <v>4182375</v>
      </c>
      <c r="P81" s="254">
        <v>-4.1684806269046581E-2</v>
      </c>
    </row>
    <row r="82" spans="1:16" ht="12.75" customHeight="1">
      <c r="A82" s="245">
        <v>72</v>
      </c>
      <c r="B82" s="258" t="s">
        <v>108</v>
      </c>
      <c r="C82" s="250" t="s">
        <v>122</v>
      </c>
      <c r="D82" s="251">
        <v>45379</v>
      </c>
      <c r="E82" s="250">
        <v>469.8</v>
      </c>
      <c r="F82" s="250">
        <v>469.9666666666667</v>
      </c>
      <c r="G82" s="252">
        <v>466.83333333333337</v>
      </c>
      <c r="H82" s="252">
        <v>463.86666666666667</v>
      </c>
      <c r="I82" s="252">
        <v>460.73333333333335</v>
      </c>
      <c r="J82" s="252">
        <v>472.93333333333339</v>
      </c>
      <c r="K82" s="252">
        <v>476.06666666666672</v>
      </c>
      <c r="L82" s="252">
        <v>479.03333333333342</v>
      </c>
      <c r="M82" s="253">
        <v>473.1</v>
      </c>
      <c r="N82" s="253">
        <v>467</v>
      </c>
      <c r="O82" s="253">
        <v>11022000</v>
      </c>
      <c r="P82" s="254">
        <v>1.230712711241734E-2</v>
      </c>
    </row>
    <row r="83" spans="1:16" ht="12.75" customHeight="1">
      <c r="A83" s="245">
        <v>73</v>
      </c>
      <c r="B83" s="258" t="s">
        <v>43</v>
      </c>
      <c r="C83" s="250" t="s">
        <v>123</v>
      </c>
      <c r="D83" s="251">
        <v>45379</v>
      </c>
      <c r="E83" s="250">
        <v>2243.9499999999998</v>
      </c>
      <c r="F83" s="250">
        <v>2245.6</v>
      </c>
      <c r="G83" s="252">
        <v>2232.6999999999998</v>
      </c>
      <c r="H83" s="252">
        <v>2221.4499999999998</v>
      </c>
      <c r="I83" s="252">
        <v>2208.5499999999997</v>
      </c>
      <c r="J83" s="252">
        <v>2256.85</v>
      </c>
      <c r="K83" s="252">
        <v>2269.7500000000005</v>
      </c>
      <c r="L83" s="252">
        <v>2281</v>
      </c>
      <c r="M83" s="253">
        <v>2258.5</v>
      </c>
      <c r="N83" s="253">
        <v>2234.35</v>
      </c>
      <c r="O83" s="253">
        <v>7590978</v>
      </c>
      <c r="P83" s="254">
        <v>-4.2547866349643346E-3</v>
      </c>
    </row>
    <row r="84" spans="1:16" ht="12.75" customHeight="1">
      <c r="A84" s="245">
        <v>74</v>
      </c>
      <c r="B84" s="258" t="s">
        <v>49</v>
      </c>
      <c r="C84" s="250" t="s">
        <v>124</v>
      </c>
      <c r="D84" s="251">
        <v>45379</v>
      </c>
      <c r="E84" s="250">
        <v>596.85</v>
      </c>
      <c r="F84" s="250">
        <v>594.81666666666661</v>
      </c>
      <c r="G84" s="252">
        <v>591.63333333333321</v>
      </c>
      <c r="H84" s="252">
        <v>586.41666666666663</v>
      </c>
      <c r="I84" s="252">
        <v>583.23333333333323</v>
      </c>
      <c r="J84" s="252">
        <v>600.03333333333319</v>
      </c>
      <c r="K84" s="252">
        <v>603.21666666666658</v>
      </c>
      <c r="L84" s="252">
        <v>608.43333333333317</v>
      </c>
      <c r="M84" s="253">
        <v>598</v>
      </c>
      <c r="N84" s="253">
        <v>589.6</v>
      </c>
      <c r="O84" s="253">
        <v>7546250</v>
      </c>
      <c r="P84" s="254">
        <v>-1.2432520857189596E-2</v>
      </c>
    </row>
    <row r="85" spans="1:16" ht="12.75" customHeight="1">
      <c r="A85" s="245">
        <v>75</v>
      </c>
      <c r="B85" s="258" t="s">
        <v>84</v>
      </c>
      <c r="C85" s="250" t="s">
        <v>125</v>
      </c>
      <c r="D85" s="251">
        <v>45379</v>
      </c>
      <c r="E85" s="250">
        <v>3256.6</v>
      </c>
      <c r="F85" s="250">
        <v>3251.8666666666668</v>
      </c>
      <c r="G85" s="252">
        <v>3220.7333333333336</v>
      </c>
      <c r="H85" s="252">
        <v>3184.8666666666668</v>
      </c>
      <c r="I85" s="252">
        <v>3153.7333333333336</v>
      </c>
      <c r="J85" s="252">
        <v>3287.7333333333336</v>
      </c>
      <c r="K85" s="252">
        <v>3318.8666666666668</v>
      </c>
      <c r="L85" s="252">
        <v>3354.7333333333336</v>
      </c>
      <c r="M85" s="253">
        <v>3283</v>
      </c>
      <c r="N85" s="253">
        <v>3216</v>
      </c>
      <c r="O85" s="253">
        <v>8729400</v>
      </c>
      <c r="P85" s="254">
        <v>-1.4413177762525738E-3</v>
      </c>
    </row>
    <row r="86" spans="1:16" ht="12.75" customHeight="1">
      <c r="A86" s="245">
        <v>76</v>
      </c>
      <c r="B86" s="258" t="s">
        <v>45</v>
      </c>
      <c r="C86" s="257" t="s">
        <v>126</v>
      </c>
      <c r="D86" s="251">
        <v>45379</v>
      </c>
      <c r="E86" s="250">
        <v>1544.65</v>
      </c>
      <c r="F86" s="250">
        <v>1546.8</v>
      </c>
      <c r="G86" s="252">
        <v>1528.25</v>
      </c>
      <c r="H86" s="252">
        <v>1511.8500000000001</v>
      </c>
      <c r="I86" s="252">
        <v>1493.3000000000002</v>
      </c>
      <c r="J86" s="252">
        <v>1563.1999999999998</v>
      </c>
      <c r="K86" s="252">
        <v>1581.7499999999995</v>
      </c>
      <c r="L86" s="252">
        <v>1598.1499999999996</v>
      </c>
      <c r="M86" s="253">
        <v>1565.35</v>
      </c>
      <c r="N86" s="253">
        <v>1530.4</v>
      </c>
      <c r="O86" s="253">
        <v>5129500</v>
      </c>
      <c r="P86" s="254">
        <v>-1.6489310708465151E-2</v>
      </c>
    </row>
    <row r="87" spans="1:16" ht="12.75" customHeight="1">
      <c r="A87" s="245">
        <v>77</v>
      </c>
      <c r="B87" s="258" t="s">
        <v>41</v>
      </c>
      <c r="C87" s="250" t="s">
        <v>127</v>
      </c>
      <c r="D87" s="251">
        <v>45379</v>
      </c>
      <c r="E87" s="250">
        <v>1623.5</v>
      </c>
      <c r="F87" s="250">
        <v>1623.3666666666668</v>
      </c>
      <c r="G87" s="252">
        <v>1610.7333333333336</v>
      </c>
      <c r="H87" s="252">
        <v>1597.9666666666667</v>
      </c>
      <c r="I87" s="252">
        <v>1585.3333333333335</v>
      </c>
      <c r="J87" s="252">
        <v>1636.1333333333337</v>
      </c>
      <c r="K87" s="252">
        <v>1648.7666666666669</v>
      </c>
      <c r="L87" s="252">
        <v>1661.5333333333338</v>
      </c>
      <c r="M87" s="253">
        <v>1636</v>
      </c>
      <c r="N87" s="253">
        <v>1610.6</v>
      </c>
      <c r="O87" s="253">
        <v>14042700</v>
      </c>
      <c r="P87" s="254">
        <v>-3.4277198211624441E-3</v>
      </c>
    </row>
    <row r="88" spans="1:16" ht="12.75" customHeight="1">
      <c r="A88" s="245">
        <v>78</v>
      </c>
      <c r="B88" s="258" t="s">
        <v>87</v>
      </c>
      <c r="C88" s="250" t="s">
        <v>128</v>
      </c>
      <c r="D88" s="251">
        <v>45379</v>
      </c>
      <c r="E88" s="250">
        <v>3773.55</v>
      </c>
      <c r="F88" s="250">
        <v>3793.15</v>
      </c>
      <c r="G88" s="252">
        <v>3742.3</v>
      </c>
      <c r="H88" s="252">
        <v>3711.05</v>
      </c>
      <c r="I88" s="252">
        <v>3660.2000000000003</v>
      </c>
      <c r="J88" s="252">
        <v>3824.4</v>
      </c>
      <c r="K88" s="252">
        <v>3875.2499999999995</v>
      </c>
      <c r="L88" s="252">
        <v>3906.5</v>
      </c>
      <c r="M88" s="253">
        <v>3844</v>
      </c>
      <c r="N88" s="253">
        <v>3761.9</v>
      </c>
      <c r="O88" s="253">
        <v>3003000</v>
      </c>
      <c r="P88" s="254">
        <v>5.7269165075856526E-3</v>
      </c>
    </row>
    <row r="89" spans="1:16" ht="12.75" customHeight="1">
      <c r="A89" s="245">
        <v>79</v>
      </c>
      <c r="B89" s="258" t="s">
        <v>68</v>
      </c>
      <c r="C89" s="250" t="s">
        <v>129</v>
      </c>
      <c r="D89" s="251">
        <v>45379</v>
      </c>
      <c r="E89" s="250">
        <v>1445.7</v>
      </c>
      <c r="F89" s="250">
        <v>1440.8500000000001</v>
      </c>
      <c r="G89" s="252">
        <v>1433.8500000000004</v>
      </c>
      <c r="H89" s="252">
        <v>1422.0000000000002</v>
      </c>
      <c r="I89" s="252">
        <v>1415.0000000000005</v>
      </c>
      <c r="J89" s="252">
        <v>1452.7000000000003</v>
      </c>
      <c r="K89" s="252">
        <v>1459.6999999999998</v>
      </c>
      <c r="L89" s="252">
        <v>1471.5500000000002</v>
      </c>
      <c r="M89" s="253">
        <v>1447.85</v>
      </c>
      <c r="N89" s="253">
        <v>1429</v>
      </c>
      <c r="O89" s="253">
        <v>232939850</v>
      </c>
      <c r="P89" s="254">
        <v>6.014323210489436E-3</v>
      </c>
    </row>
    <row r="90" spans="1:16" ht="12.75" customHeight="1">
      <c r="A90" s="245">
        <v>80</v>
      </c>
      <c r="B90" s="258" t="s">
        <v>63</v>
      </c>
      <c r="C90" s="250" t="s">
        <v>130</v>
      </c>
      <c r="D90" s="251">
        <v>45379</v>
      </c>
      <c r="E90" s="250">
        <v>609.79999999999995</v>
      </c>
      <c r="F90" s="250">
        <v>611.09999999999991</v>
      </c>
      <c r="G90" s="252">
        <v>604.54999999999984</v>
      </c>
      <c r="H90" s="252">
        <v>599.29999999999995</v>
      </c>
      <c r="I90" s="252">
        <v>592.74999999999989</v>
      </c>
      <c r="J90" s="252">
        <v>616.3499999999998</v>
      </c>
      <c r="K90" s="252">
        <v>622.9</v>
      </c>
      <c r="L90" s="252">
        <v>628.14999999999975</v>
      </c>
      <c r="M90" s="253">
        <v>617.65</v>
      </c>
      <c r="N90" s="253">
        <v>605.85</v>
      </c>
      <c r="O90" s="253">
        <v>30467800</v>
      </c>
      <c r="P90" s="254">
        <v>-3.5973811065544282E-3</v>
      </c>
    </row>
    <row r="91" spans="1:16" ht="12.75" customHeight="1">
      <c r="A91" s="245">
        <v>81</v>
      </c>
      <c r="B91" s="258" t="s">
        <v>68</v>
      </c>
      <c r="C91" s="250" t="s">
        <v>131</v>
      </c>
      <c r="D91" s="251">
        <v>45379</v>
      </c>
      <c r="E91" s="250">
        <v>4603.1000000000004</v>
      </c>
      <c r="F91" s="250">
        <v>4609.3666666666668</v>
      </c>
      <c r="G91" s="252">
        <v>4566.7333333333336</v>
      </c>
      <c r="H91" s="252">
        <v>4530.3666666666668</v>
      </c>
      <c r="I91" s="252">
        <v>4487.7333333333336</v>
      </c>
      <c r="J91" s="252">
        <v>4645.7333333333336</v>
      </c>
      <c r="K91" s="252">
        <v>4688.3666666666668</v>
      </c>
      <c r="L91" s="252">
        <v>4724.7333333333336</v>
      </c>
      <c r="M91" s="253">
        <v>4652</v>
      </c>
      <c r="N91" s="253">
        <v>4573</v>
      </c>
      <c r="O91" s="253">
        <v>3996300</v>
      </c>
      <c r="P91" s="254">
        <v>-2.0802705086739193E-2</v>
      </c>
    </row>
    <row r="92" spans="1:16" ht="12.75" customHeight="1">
      <c r="A92" s="245">
        <v>82</v>
      </c>
      <c r="B92" s="258" t="s">
        <v>56</v>
      </c>
      <c r="C92" s="250" t="s">
        <v>133</v>
      </c>
      <c r="D92" s="251">
        <v>45379</v>
      </c>
      <c r="E92" s="250">
        <v>525.5</v>
      </c>
      <c r="F92" s="250">
        <v>526.38333333333333</v>
      </c>
      <c r="G92" s="252">
        <v>521.76666666666665</v>
      </c>
      <c r="H92" s="252">
        <v>518.0333333333333</v>
      </c>
      <c r="I92" s="252">
        <v>513.41666666666663</v>
      </c>
      <c r="J92" s="252">
        <v>530.11666666666667</v>
      </c>
      <c r="K92" s="252">
        <v>534.73333333333323</v>
      </c>
      <c r="L92" s="252">
        <v>538.4666666666667</v>
      </c>
      <c r="M92" s="253">
        <v>531</v>
      </c>
      <c r="N92" s="253">
        <v>522.65</v>
      </c>
      <c r="O92" s="253">
        <v>44429000</v>
      </c>
      <c r="P92" s="254">
        <v>1.7044916511473754E-3</v>
      </c>
    </row>
    <row r="93" spans="1:16" ht="12.75" customHeight="1">
      <c r="A93" s="245">
        <v>83</v>
      </c>
      <c r="B93" s="258" t="s">
        <v>132</v>
      </c>
      <c r="C93" s="250" t="s">
        <v>134</v>
      </c>
      <c r="D93" s="251">
        <v>45379</v>
      </c>
      <c r="E93" s="250">
        <v>286.95</v>
      </c>
      <c r="F93" s="250">
        <v>287.61666666666667</v>
      </c>
      <c r="G93" s="252">
        <v>284.23333333333335</v>
      </c>
      <c r="H93" s="252">
        <v>281.51666666666665</v>
      </c>
      <c r="I93" s="252">
        <v>278.13333333333333</v>
      </c>
      <c r="J93" s="252">
        <v>290.33333333333337</v>
      </c>
      <c r="K93" s="252">
        <v>293.7166666666667</v>
      </c>
      <c r="L93" s="252">
        <v>296.43333333333339</v>
      </c>
      <c r="M93" s="253">
        <v>291</v>
      </c>
      <c r="N93" s="253">
        <v>284.89999999999998</v>
      </c>
      <c r="O93" s="253">
        <v>36395100</v>
      </c>
      <c r="P93" s="254">
        <v>9.556012937371362E-3</v>
      </c>
    </row>
    <row r="94" spans="1:16" ht="12.75" customHeight="1">
      <c r="A94" s="245">
        <v>84</v>
      </c>
      <c r="B94" s="258" t="s">
        <v>132</v>
      </c>
      <c r="C94" s="256" t="s">
        <v>135</v>
      </c>
      <c r="D94" s="251">
        <v>45379</v>
      </c>
      <c r="E94" s="250">
        <v>530.29999999999995</v>
      </c>
      <c r="F94" s="250">
        <v>529.66666666666663</v>
      </c>
      <c r="G94" s="252">
        <v>524.7833333333333</v>
      </c>
      <c r="H94" s="252">
        <v>519.26666666666665</v>
      </c>
      <c r="I94" s="252">
        <v>514.38333333333333</v>
      </c>
      <c r="J94" s="252">
        <v>535.18333333333328</v>
      </c>
      <c r="K94" s="252">
        <v>540.06666666666672</v>
      </c>
      <c r="L94" s="252">
        <v>545.58333333333326</v>
      </c>
      <c r="M94" s="253">
        <v>534.54999999999995</v>
      </c>
      <c r="N94" s="253">
        <v>524.15</v>
      </c>
      <c r="O94" s="253">
        <v>38601900</v>
      </c>
      <c r="P94" s="254">
        <v>-1.0588235294117647E-2</v>
      </c>
    </row>
    <row r="95" spans="1:16" ht="12.75" customHeight="1">
      <c r="A95" s="245">
        <v>85</v>
      </c>
      <c r="B95" s="258" t="s">
        <v>84</v>
      </c>
      <c r="C95" s="250" t="s">
        <v>136</v>
      </c>
      <c r="D95" s="251">
        <v>45379</v>
      </c>
      <c r="E95" s="250">
        <v>2407.3000000000002</v>
      </c>
      <c r="F95" s="250">
        <v>2412.5166666666669</v>
      </c>
      <c r="G95" s="252">
        <v>2394.0333333333338</v>
      </c>
      <c r="H95" s="252">
        <v>2380.7666666666669</v>
      </c>
      <c r="I95" s="252">
        <v>2362.2833333333338</v>
      </c>
      <c r="J95" s="252">
        <v>2425.7833333333338</v>
      </c>
      <c r="K95" s="252">
        <v>2444.2666666666664</v>
      </c>
      <c r="L95" s="252">
        <v>2457.5333333333338</v>
      </c>
      <c r="M95" s="253">
        <v>2431</v>
      </c>
      <c r="N95" s="253">
        <v>2399.25</v>
      </c>
      <c r="O95" s="253">
        <v>12291600</v>
      </c>
      <c r="P95" s="254">
        <v>2.5504968337796911E-2</v>
      </c>
    </row>
    <row r="96" spans="1:16" ht="12.75" customHeight="1">
      <c r="A96" s="245">
        <v>86</v>
      </c>
      <c r="B96" s="258" t="s">
        <v>59</v>
      </c>
      <c r="C96" s="250" t="s">
        <v>138</v>
      </c>
      <c r="D96" s="251">
        <v>45379</v>
      </c>
      <c r="E96" s="250">
        <v>1094.4000000000001</v>
      </c>
      <c r="F96" s="250">
        <v>1093.3</v>
      </c>
      <c r="G96" s="252">
        <v>1083.0999999999999</v>
      </c>
      <c r="H96" s="252">
        <v>1071.8</v>
      </c>
      <c r="I96" s="252">
        <v>1061.5999999999999</v>
      </c>
      <c r="J96" s="252">
        <v>1104.5999999999999</v>
      </c>
      <c r="K96" s="252">
        <v>1114.8000000000002</v>
      </c>
      <c r="L96" s="252">
        <v>1126.0999999999999</v>
      </c>
      <c r="M96" s="253">
        <v>1103.5</v>
      </c>
      <c r="N96" s="253">
        <v>1082</v>
      </c>
      <c r="O96" s="253">
        <v>82671400</v>
      </c>
      <c r="P96" s="254">
        <v>2.9956308266545738E-2</v>
      </c>
    </row>
    <row r="97" spans="1:16" ht="12.75" customHeight="1">
      <c r="A97" s="245">
        <v>87</v>
      </c>
      <c r="B97" s="258" t="s">
        <v>63</v>
      </c>
      <c r="C97" s="250" t="s">
        <v>139</v>
      </c>
      <c r="D97" s="251">
        <v>45379</v>
      </c>
      <c r="E97" s="250">
        <v>1656.2</v>
      </c>
      <c r="F97" s="250">
        <v>1658.3333333333333</v>
      </c>
      <c r="G97" s="252">
        <v>1647.9666666666665</v>
      </c>
      <c r="H97" s="252">
        <v>1639.7333333333331</v>
      </c>
      <c r="I97" s="252">
        <v>1629.3666666666663</v>
      </c>
      <c r="J97" s="252">
        <v>1666.5666666666666</v>
      </c>
      <c r="K97" s="252">
        <v>1676.9333333333334</v>
      </c>
      <c r="L97" s="252">
        <v>1685.1666666666667</v>
      </c>
      <c r="M97" s="253">
        <v>1668.7</v>
      </c>
      <c r="N97" s="253">
        <v>1650.1</v>
      </c>
      <c r="O97" s="253">
        <v>2636500</v>
      </c>
      <c r="P97" s="254">
        <v>4.5722994856163077E-3</v>
      </c>
    </row>
    <row r="98" spans="1:16" ht="12.75" customHeight="1">
      <c r="A98" s="245">
        <v>88</v>
      </c>
      <c r="B98" s="258" t="s">
        <v>68</v>
      </c>
      <c r="C98" s="250" t="s">
        <v>140</v>
      </c>
      <c r="D98" s="251">
        <v>45379</v>
      </c>
      <c r="E98" s="250">
        <v>554.79999999999995</v>
      </c>
      <c r="F98" s="250">
        <v>552.05000000000007</v>
      </c>
      <c r="G98" s="252">
        <v>544.75000000000011</v>
      </c>
      <c r="H98" s="252">
        <v>534.70000000000005</v>
      </c>
      <c r="I98" s="252">
        <v>527.40000000000009</v>
      </c>
      <c r="J98" s="252">
        <v>562.10000000000014</v>
      </c>
      <c r="K98" s="252">
        <v>569.40000000000009</v>
      </c>
      <c r="L98" s="252">
        <v>579.45000000000016</v>
      </c>
      <c r="M98" s="253">
        <v>559.35</v>
      </c>
      <c r="N98" s="253">
        <v>542</v>
      </c>
      <c r="O98" s="253">
        <v>11533500</v>
      </c>
      <c r="P98" s="254">
        <v>-5.0975067884472973E-2</v>
      </c>
    </row>
    <row r="99" spans="1:16" ht="12.75" customHeight="1">
      <c r="A99" s="245">
        <v>89</v>
      </c>
      <c r="B99" s="258" t="s">
        <v>68</v>
      </c>
      <c r="C99" s="250" t="s">
        <v>141</v>
      </c>
      <c r="D99" s="251">
        <v>45379</v>
      </c>
      <c r="E99" s="250">
        <v>14.45</v>
      </c>
      <c r="F99" s="250">
        <v>14.533333333333331</v>
      </c>
      <c r="G99" s="252">
        <v>14.216666666666663</v>
      </c>
      <c r="H99" s="252">
        <v>13.983333333333333</v>
      </c>
      <c r="I99" s="252">
        <v>13.666666666666664</v>
      </c>
      <c r="J99" s="252">
        <v>14.766666666666662</v>
      </c>
      <c r="K99" s="252">
        <v>15.083333333333332</v>
      </c>
      <c r="L99" s="252">
        <v>15.316666666666661</v>
      </c>
      <c r="M99" s="253">
        <v>14.85</v>
      </c>
      <c r="N99" s="253">
        <v>14.3</v>
      </c>
      <c r="O99" s="253">
        <v>2094400000</v>
      </c>
      <c r="P99" s="254">
        <v>1.4925373134328358E-2</v>
      </c>
    </row>
    <row r="100" spans="1:16" ht="12.75" customHeight="1">
      <c r="A100" s="245">
        <v>90</v>
      </c>
      <c r="B100" s="258" t="s">
        <v>79</v>
      </c>
      <c r="C100" s="250" t="s">
        <v>142</v>
      </c>
      <c r="D100" s="251">
        <v>45379</v>
      </c>
      <c r="E100" s="250">
        <v>118.05</v>
      </c>
      <c r="F100" s="250">
        <v>118.3</v>
      </c>
      <c r="G100" s="252">
        <v>117.19999999999999</v>
      </c>
      <c r="H100" s="252">
        <v>116.35</v>
      </c>
      <c r="I100" s="252">
        <v>115.24999999999999</v>
      </c>
      <c r="J100" s="252">
        <v>119.14999999999999</v>
      </c>
      <c r="K100" s="252">
        <v>120.24999999999999</v>
      </c>
      <c r="L100" s="252">
        <v>121.1</v>
      </c>
      <c r="M100" s="253">
        <v>119.4</v>
      </c>
      <c r="N100" s="253">
        <v>117.45</v>
      </c>
      <c r="O100" s="253">
        <v>68855000</v>
      </c>
      <c r="P100" s="254">
        <v>3.278449657584147E-3</v>
      </c>
    </row>
    <row r="101" spans="1:16" ht="12.75" customHeight="1">
      <c r="A101" s="245">
        <v>91</v>
      </c>
      <c r="B101" s="258" t="s">
        <v>68</v>
      </c>
      <c r="C101" s="250" t="s">
        <v>143</v>
      </c>
      <c r="D101" s="251">
        <v>45379</v>
      </c>
      <c r="E101" s="250">
        <v>82.05</v>
      </c>
      <c r="F101" s="250">
        <v>82.13333333333334</v>
      </c>
      <c r="G101" s="252">
        <v>81.316666666666677</v>
      </c>
      <c r="H101" s="252">
        <v>80.583333333333343</v>
      </c>
      <c r="I101" s="252">
        <v>79.76666666666668</v>
      </c>
      <c r="J101" s="252">
        <v>82.866666666666674</v>
      </c>
      <c r="K101" s="252">
        <v>83.683333333333337</v>
      </c>
      <c r="L101" s="252">
        <v>84.416666666666671</v>
      </c>
      <c r="M101" s="253">
        <v>82.95</v>
      </c>
      <c r="N101" s="253">
        <v>81.400000000000006</v>
      </c>
      <c r="O101" s="253">
        <v>354802500</v>
      </c>
      <c r="P101" s="254">
        <v>9.6036878161213906E-3</v>
      </c>
    </row>
    <row r="102" spans="1:16" ht="12.75" customHeight="1">
      <c r="A102" s="245">
        <v>92</v>
      </c>
      <c r="B102" s="258" t="s">
        <v>63</v>
      </c>
      <c r="C102" s="256" t="s">
        <v>144</v>
      </c>
      <c r="D102" s="251">
        <v>45379</v>
      </c>
      <c r="E102" s="250">
        <v>150.6</v>
      </c>
      <c r="F102" s="250">
        <v>151.98333333333332</v>
      </c>
      <c r="G102" s="252">
        <v>148.36666666666665</v>
      </c>
      <c r="H102" s="252">
        <v>146.13333333333333</v>
      </c>
      <c r="I102" s="252">
        <v>142.51666666666665</v>
      </c>
      <c r="J102" s="252">
        <v>154.21666666666664</v>
      </c>
      <c r="K102" s="252">
        <v>157.83333333333331</v>
      </c>
      <c r="L102" s="252">
        <v>160.06666666666663</v>
      </c>
      <c r="M102" s="253">
        <v>155.6</v>
      </c>
      <c r="N102" s="253">
        <v>149.75</v>
      </c>
      <c r="O102" s="253">
        <v>64462500</v>
      </c>
      <c r="P102" s="254">
        <v>1.6858917480035492E-2</v>
      </c>
    </row>
    <row r="103" spans="1:16" ht="12.75" customHeight="1">
      <c r="A103" s="245">
        <v>93</v>
      </c>
      <c r="B103" s="258" t="s">
        <v>45</v>
      </c>
      <c r="C103" s="250" t="s">
        <v>145</v>
      </c>
      <c r="D103" s="251">
        <v>45379</v>
      </c>
      <c r="E103" s="250">
        <v>460.95</v>
      </c>
      <c r="F103" s="250">
        <v>457.43333333333334</v>
      </c>
      <c r="G103" s="252">
        <v>452.16666666666669</v>
      </c>
      <c r="H103" s="252">
        <v>443.38333333333333</v>
      </c>
      <c r="I103" s="252">
        <v>438.11666666666667</v>
      </c>
      <c r="J103" s="252">
        <v>466.2166666666667</v>
      </c>
      <c r="K103" s="252">
        <v>471.48333333333335</v>
      </c>
      <c r="L103" s="252">
        <v>480.26666666666671</v>
      </c>
      <c r="M103" s="253">
        <v>462.7</v>
      </c>
      <c r="N103" s="253">
        <v>448.65</v>
      </c>
      <c r="O103" s="253">
        <v>13806375</v>
      </c>
      <c r="P103" s="254">
        <v>5.6836122513419643E-2</v>
      </c>
    </row>
    <row r="104" spans="1:16" ht="12.75" customHeight="1">
      <c r="A104" s="245">
        <v>94</v>
      </c>
      <c r="B104" s="258" t="s">
        <v>84</v>
      </c>
      <c r="C104" s="257" t="s">
        <v>146</v>
      </c>
      <c r="D104" s="251">
        <v>45379</v>
      </c>
      <c r="E104" s="250">
        <v>588.4</v>
      </c>
      <c r="F104" s="250">
        <v>591</v>
      </c>
      <c r="G104" s="252">
        <v>584.4</v>
      </c>
      <c r="H104" s="252">
        <v>580.4</v>
      </c>
      <c r="I104" s="252">
        <v>573.79999999999995</v>
      </c>
      <c r="J104" s="252">
        <v>595</v>
      </c>
      <c r="K104" s="252">
        <v>601.59999999999991</v>
      </c>
      <c r="L104" s="252">
        <v>605.6</v>
      </c>
      <c r="M104" s="253">
        <v>597.6</v>
      </c>
      <c r="N104" s="253">
        <v>587</v>
      </c>
      <c r="O104" s="253">
        <v>16372000</v>
      </c>
      <c r="P104" s="254">
        <v>3.4761724181519404E-2</v>
      </c>
    </row>
    <row r="105" spans="1:16" ht="12.75" customHeight="1">
      <c r="A105" s="245">
        <v>95</v>
      </c>
      <c r="B105" s="258" t="s">
        <v>117</v>
      </c>
      <c r="C105" s="250" t="s">
        <v>147</v>
      </c>
      <c r="D105" s="251">
        <v>45379</v>
      </c>
      <c r="E105" s="250">
        <v>229.9</v>
      </c>
      <c r="F105" s="250">
        <v>231.63333333333333</v>
      </c>
      <c r="G105" s="252">
        <v>227.26666666666665</v>
      </c>
      <c r="H105" s="252">
        <v>224.63333333333333</v>
      </c>
      <c r="I105" s="252">
        <v>220.26666666666665</v>
      </c>
      <c r="J105" s="252">
        <v>234.26666666666665</v>
      </c>
      <c r="K105" s="252">
        <v>238.63333333333333</v>
      </c>
      <c r="L105" s="252">
        <v>241.26666666666665</v>
      </c>
      <c r="M105" s="253">
        <v>236</v>
      </c>
      <c r="N105" s="253">
        <v>229</v>
      </c>
      <c r="O105" s="253">
        <v>20906100</v>
      </c>
      <c r="P105" s="254">
        <v>-5.7923045097227968E-3</v>
      </c>
    </row>
    <row r="106" spans="1:16" ht="12.75" customHeight="1">
      <c r="A106" s="245">
        <v>96</v>
      </c>
      <c r="B106" s="258" t="s">
        <v>49</v>
      </c>
      <c r="C106" s="257" t="s">
        <v>148</v>
      </c>
      <c r="D106" s="251">
        <v>45379</v>
      </c>
      <c r="E106" s="250">
        <v>2643.8</v>
      </c>
      <c r="F106" s="250">
        <v>2643.35</v>
      </c>
      <c r="G106" s="252">
        <v>2618.8999999999996</v>
      </c>
      <c r="H106" s="252">
        <v>2593.9999999999995</v>
      </c>
      <c r="I106" s="252">
        <v>2569.5499999999993</v>
      </c>
      <c r="J106" s="252">
        <v>2668.25</v>
      </c>
      <c r="K106" s="252">
        <v>2692.7</v>
      </c>
      <c r="L106" s="252">
        <v>2717.6000000000004</v>
      </c>
      <c r="M106" s="253">
        <v>2667.8</v>
      </c>
      <c r="N106" s="253">
        <v>2618.4499999999998</v>
      </c>
      <c r="O106" s="253">
        <v>855900</v>
      </c>
      <c r="P106" s="254">
        <v>-2.4475524475524478E-3</v>
      </c>
    </row>
    <row r="107" spans="1:16" ht="12.75" customHeight="1">
      <c r="A107" s="245">
        <v>97</v>
      </c>
      <c r="B107" s="258" t="s">
        <v>45</v>
      </c>
      <c r="C107" s="255" t="s">
        <v>149</v>
      </c>
      <c r="D107" s="251">
        <v>45379</v>
      </c>
      <c r="E107" s="250">
        <v>3206.15</v>
      </c>
      <c r="F107" s="250">
        <v>3204.25</v>
      </c>
      <c r="G107" s="252">
        <v>3174.55</v>
      </c>
      <c r="H107" s="252">
        <v>3142.9500000000003</v>
      </c>
      <c r="I107" s="252">
        <v>3113.2500000000005</v>
      </c>
      <c r="J107" s="252">
        <v>3235.85</v>
      </c>
      <c r="K107" s="252">
        <v>3265.5499999999997</v>
      </c>
      <c r="L107" s="252">
        <v>3297.1499999999996</v>
      </c>
      <c r="M107" s="253">
        <v>3233.95</v>
      </c>
      <c r="N107" s="253">
        <v>3172.65</v>
      </c>
      <c r="O107" s="253">
        <v>5576700</v>
      </c>
      <c r="P107" s="254">
        <v>-6.9884958606601438E-4</v>
      </c>
    </row>
    <row r="108" spans="1:16" ht="12.75" customHeight="1">
      <c r="A108" s="245">
        <v>98</v>
      </c>
      <c r="B108" s="258" t="s">
        <v>45</v>
      </c>
      <c r="C108" s="257" t="s">
        <v>150</v>
      </c>
      <c r="D108" s="251">
        <v>45379</v>
      </c>
      <c r="E108" s="250">
        <v>1551.2</v>
      </c>
      <c r="F108" s="250">
        <v>1546.4333333333334</v>
      </c>
      <c r="G108" s="252">
        <v>1536.2666666666669</v>
      </c>
      <c r="H108" s="252">
        <v>1521.3333333333335</v>
      </c>
      <c r="I108" s="252">
        <v>1511.166666666667</v>
      </c>
      <c r="J108" s="252">
        <v>1561.3666666666668</v>
      </c>
      <c r="K108" s="252">
        <v>1571.5333333333333</v>
      </c>
      <c r="L108" s="252">
        <v>1586.4666666666667</v>
      </c>
      <c r="M108" s="253">
        <v>1556.6</v>
      </c>
      <c r="N108" s="253">
        <v>1531.5</v>
      </c>
      <c r="O108" s="253">
        <v>27312500</v>
      </c>
      <c r="P108" s="254">
        <v>1.8667014769506191E-2</v>
      </c>
    </row>
    <row r="109" spans="1:16" ht="12.75" customHeight="1">
      <c r="A109" s="245">
        <v>99</v>
      </c>
      <c r="B109" s="258" t="s">
        <v>63</v>
      </c>
      <c r="C109" s="250" t="s">
        <v>151</v>
      </c>
      <c r="D109" s="251">
        <v>45379</v>
      </c>
      <c r="E109" s="250">
        <v>263.2</v>
      </c>
      <c r="F109" s="250">
        <v>265.95</v>
      </c>
      <c r="G109" s="252">
        <v>259.39999999999998</v>
      </c>
      <c r="H109" s="252">
        <v>255.59999999999997</v>
      </c>
      <c r="I109" s="252">
        <v>249.04999999999995</v>
      </c>
      <c r="J109" s="252">
        <v>269.75</v>
      </c>
      <c r="K109" s="252">
        <v>276.30000000000007</v>
      </c>
      <c r="L109" s="252">
        <v>280.10000000000002</v>
      </c>
      <c r="M109" s="253">
        <v>272.5</v>
      </c>
      <c r="N109" s="253">
        <v>262.14999999999998</v>
      </c>
      <c r="O109" s="253">
        <v>90620200</v>
      </c>
      <c r="P109" s="254">
        <v>-1.1277219275141893E-2</v>
      </c>
    </row>
    <row r="110" spans="1:16" ht="12.75" customHeight="1">
      <c r="A110" s="245">
        <v>100</v>
      </c>
      <c r="B110" s="258" t="s">
        <v>79</v>
      </c>
      <c r="C110" s="250" t="s">
        <v>152</v>
      </c>
      <c r="D110" s="251">
        <v>45379</v>
      </c>
      <c r="E110" s="250">
        <v>1610.8</v>
      </c>
      <c r="F110" s="250">
        <v>1620.2666666666667</v>
      </c>
      <c r="G110" s="252">
        <v>1596.5333333333333</v>
      </c>
      <c r="H110" s="252">
        <v>1582.2666666666667</v>
      </c>
      <c r="I110" s="252">
        <v>1558.5333333333333</v>
      </c>
      <c r="J110" s="252">
        <v>1634.5333333333333</v>
      </c>
      <c r="K110" s="252">
        <v>1658.2666666666664</v>
      </c>
      <c r="L110" s="252">
        <v>1672.5333333333333</v>
      </c>
      <c r="M110" s="253">
        <v>1644</v>
      </c>
      <c r="N110" s="253">
        <v>1606</v>
      </c>
      <c r="O110" s="253">
        <v>28964000</v>
      </c>
      <c r="P110" s="254">
        <v>4.6735186550443064E-2</v>
      </c>
    </row>
    <row r="111" spans="1:16" ht="12.75" customHeight="1">
      <c r="A111" s="245">
        <v>101</v>
      </c>
      <c r="B111" s="258" t="s">
        <v>87</v>
      </c>
      <c r="C111" s="250" t="s">
        <v>154</v>
      </c>
      <c r="D111" s="251">
        <v>45379</v>
      </c>
      <c r="E111" s="250">
        <v>176.55</v>
      </c>
      <c r="F111" s="250">
        <v>176.25</v>
      </c>
      <c r="G111" s="252">
        <v>174.7</v>
      </c>
      <c r="H111" s="252">
        <v>172.85</v>
      </c>
      <c r="I111" s="252">
        <v>171.29999999999998</v>
      </c>
      <c r="J111" s="252">
        <v>178.1</v>
      </c>
      <c r="K111" s="252">
        <v>179.65</v>
      </c>
      <c r="L111" s="252">
        <v>181.5</v>
      </c>
      <c r="M111" s="253">
        <v>177.8</v>
      </c>
      <c r="N111" s="253">
        <v>174.4</v>
      </c>
      <c r="O111" s="253">
        <v>187970250</v>
      </c>
      <c r="P111" s="254">
        <v>-1.2950683796104435E-3</v>
      </c>
    </row>
    <row r="112" spans="1:16" ht="12.75" customHeight="1">
      <c r="A112" s="245">
        <v>102</v>
      </c>
      <c r="B112" s="258" t="s">
        <v>84</v>
      </c>
      <c r="C112" s="250" t="s">
        <v>155</v>
      </c>
      <c r="D112" s="251">
        <v>45379</v>
      </c>
      <c r="E112" s="250">
        <v>1194.6500000000001</v>
      </c>
      <c r="F112" s="250">
        <v>1197.9166666666667</v>
      </c>
      <c r="G112" s="252">
        <v>1183.6333333333334</v>
      </c>
      <c r="H112" s="252">
        <v>1172.6166666666668</v>
      </c>
      <c r="I112" s="252">
        <v>1158.3333333333335</v>
      </c>
      <c r="J112" s="252">
        <v>1208.9333333333334</v>
      </c>
      <c r="K112" s="252">
        <v>1223.2166666666667</v>
      </c>
      <c r="L112" s="252">
        <v>1234.2333333333333</v>
      </c>
      <c r="M112" s="253">
        <v>1212.2</v>
      </c>
      <c r="N112" s="253">
        <v>1186.9000000000001</v>
      </c>
      <c r="O112" s="253">
        <v>2724800</v>
      </c>
      <c r="P112" s="254">
        <v>-4.1390349874228217E-2</v>
      </c>
    </row>
    <row r="113" spans="1:16" ht="12.75" customHeight="1">
      <c r="A113" s="245">
        <v>103</v>
      </c>
      <c r="B113" s="258" t="s">
        <v>43</v>
      </c>
      <c r="C113" s="250" t="s">
        <v>156</v>
      </c>
      <c r="D113" s="251">
        <v>45379</v>
      </c>
      <c r="E113" s="250">
        <v>939.75</v>
      </c>
      <c r="F113" s="250">
        <v>938.58333333333337</v>
      </c>
      <c r="G113" s="252">
        <v>932.2166666666667</v>
      </c>
      <c r="H113" s="252">
        <v>924.68333333333328</v>
      </c>
      <c r="I113" s="252">
        <v>918.31666666666661</v>
      </c>
      <c r="J113" s="252">
        <v>946.11666666666679</v>
      </c>
      <c r="K113" s="252">
        <v>952.48333333333335</v>
      </c>
      <c r="L113" s="252">
        <v>960.01666666666688</v>
      </c>
      <c r="M113" s="253">
        <v>944.95</v>
      </c>
      <c r="N113" s="253">
        <v>931.05</v>
      </c>
      <c r="O113" s="253">
        <v>16864750</v>
      </c>
      <c r="P113" s="254">
        <v>-4.8533663775299461E-3</v>
      </c>
    </row>
    <row r="114" spans="1:16" ht="12.75" customHeight="1">
      <c r="A114" s="245">
        <v>104</v>
      </c>
      <c r="B114" s="258" t="s">
        <v>45</v>
      </c>
      <c r="C114" s="257" t="s">
        <v>157</v>
      </c>
      <c r="D114" s="251">
        <v>45379</v>
      </c>
      <c r="E114" s="250">
        <v>407.8</v>
      </c>
      <c r="F114" s="250">
        <v>409.2</v>
      </c>
      <c r="G114" s="252">
        <v>405.45</v>
      </c>
      <c r="H114" s="252">
        <v>403.1</v>
      </c>
      <c r="I114" s="252">
        <v>399.35</v>
      </c>
      <c r="J114" s="252">
        <v>411.54999999999995</v>
      </c>
      <c r="K114" s="252">
        <v>415.29999999999995</v>
      </c>
      <c r="L114" s="252">
        <v>417.64999999999992</v>
      </c>
      <c r="M114" s="253">
        <v>412.95</v>
      </c>
      <c r="N114" s="253">
        <v>406.85</v>
      </c>
      <c r="O114" s="253">
        <v>110475200</v>
      </c>
      <c r="P114" s="254">
        <v>1.5486660587698915E-2</v>
      </c>
    </row>
    <row r="115" spans="1:16" ht="12.75" customHeight="1">
      <c r="A115" s="245">
        <v>105</v>
      </c>
      <c r="B115" s="258" t="s">
        <v>59</v>
      </c>
      <c r="C115" s="250" t="s">
        <v>158</v>
      </c>
      <c r="D115" s="251">
        <v>45379</v>
      </c>
      <c r="E115" s="250">
        <v>830.15</v>
      </c>
      <c r="F115" s="250">
        <v>832.56666666666661</v>
      </c>
      <c r="G115" s="252">
        <v>823.88333333333321</v>
      </c>
      <c r="H115" s="252">
        <v>817.61666666666656</v>
      </c>
      <c r="I115" s="252">
        <v>808.93333333333317</v>
      </c>
      <c r="J115" s="252">
        <v>838.83333333333326</v>
      </c>
      <c r="K115" s="252">
        <v>847.51666666666665</v>
      </c>
      <c r="L115" s="252">
        <v>853.7833333333333</v>
      </c>
      <c r="M115" s="253">
        <v>841.25</v>
      </c>
      <c r="N115" s="253">
        <v>826.3</v>
      </c>
      <c r="O115" s="253">
        <v>23213750</v>
      </c>
      <c r="P115" s="254">
        <v>-2.7922461472372874E-3</v>
      </c>
    </row>
    <row r="116" spans="1:16" ht="12.75" customHeight="1">
      <c r="A116" s="245">
        <v>106</v>
      </c>
      <c r="B116" s="258" t="s">
        <v>132</v>
      </c>
      <c r="C116" s="250" t="s">
        <v>159</v>
      </c>
      <c r="D116" s="251">
        <v>45379</v>
      </c>
      <c r="E116" s="250">
        <v>4429.3500000000004</v>
      </c>
      <c r="F116" s="250">
        <v>4454.166666666667</v>
      </c>
      <c r="G116" s="252">
        <v>4384.7833333333338</v>
      </c>
      <c r="H116" s="252">
        <v>4340.2166666666672</v>
      </c>
      <c r="I116" s="252">
        <v>4270.8333333333339</v>
      </c>
      <c r="J116" s="252">
        <v>4498.7333333333336</v>
      </c>
      <c r="K116" s="252">
        <v>4568.1166666666668</v>
      </c>
      <c r="L116" s="252">
        <v>4612.6833333333334</v>
      </c>
      <c r="M116" s="253">
        <v>4523.55</v>
      </c>
      <c r="N116" s="253">
        <v>4409.6000000000004</v>
      </c>
      <c r="O116" s="253">
        <v>635000</v>
      </c>
      <c r="P116" s="254">
        <v>2.7635215159889457E-3</v>
      </c>
    </row>
    <row r="117" spans="1:16" ht="12.75" customHeight="1">
      <c r="A117" s="245">
        <v>107</v>
      </c>
      <c r="B117" s="258" t="s">
        <v>49</v>
      </c>
      <c r="C117" s="250" t="s">
        <v>160</v>
      </c>
      <c r="D117" s="251">
        <v>45379</v>
      </c>
      <c r="E117" s="250">
        <v>822.85</v>
      </c>
      <c r="F117" s="250">
        <v>823.18333333333339</v>
      </c>
      <c r="G117" s="252">
        <v>815.36666666666679</v>
      </c>
      <c r="H117" s="252">
        <v>807.88333333333344</v>
      </c>
      <c r="I117" s="252">
        <v>800.06666666666683</v>
      </c>
      <c r="J117" s="252">
        <v>830.66666666666674</v>
      </c>
      <c r="K117" s="252">
        <v>838.48333333333335</v>
      </c>
      <c r="L117" s="252">
        <v>845.9666666666667</v>
      </c>
      <c r="M117" s="253">
        <v>831</v>
      </c>
      <c r="N117" s="253">
        <v>815.7</v>
      </c>
      <c r="O117" s="253">
        <v>17004600</v>
      </c>
      <c r="P117" s="254">
        <v>1.4293191609292587E-2</v>
      </c>
    </row>
    <row r="118" spans="1:16" ht="12.75" customHeight="1">
      <c r="A118" s="245">
        <v>108</v>
      </c>
      <c r="B118" s="258" t="s">
        <v>132</v>
      </c>
      <c r="C118" s="255" t="s">
        <v>161</v>
      </c>
      <c r="D118" s="251">
        <v>45379</v>
      </c>
      <c r="E118" s="250">
        <v>459.9</v>
      </c>
      <c r="F118" s="250">
        <v>462.91666666666669</v>
      </c>
      <c r="G118" s="252">
        <v>455.98333333333335</v>
      </c>
      <c r="H118" s="252">
        <v>452.06666666666666</v>
      </c>
      <c r="I118" s="252">
        <v>445.13333333333333</v>
      </c>
      <c r="J118" s="252">
        <v>466.83333333333337</v>
      </c>
      <c r="K118" s="252">
        <v>473.76666666666665</v>
      </c>
      <c r="L118" s="252">
        <v>477.68333333333339</v>
      </c>
      <c r="M118" s="253">
        <v>469.85</v>
      </c>
      <c r="N118" s="253">
        <v>459</v>
      </c>
      <c r="O118" s="253">
        <v>17870000</v>
      </c>
      <c r="P118" s="254">
        <v>3.2873347301495555E-2</v>
      </c>
    </row>
    <row r="119" spans="1:16" ht="12.75" customHeight="1">
      <c r="A119" s="245">
        <v>109</v>
      </c>
      <c r="B119" s="258" t="s">
        <v>45</v>
      </c>
      <c r="C119" s="250" t="s">
        <v>162</v>
      </c>
      <c r="D119" s="251">
        <v>45379</v>
      </c>
      <c r="E119" s="250">
        <v>1726.55</v>
      </c>
      <c r="F119" s="250">
        <v>1726.5333333333335</v>
      </c>
      <c r="G119" s="252">
        <v>1718.0166666666671</v>
      </c>
      <c r="H119" s="252">
        <v>1709.4833333333336</v>
      </c>
      <c r="I119" s="252">
        <v>1700.9666666666672</v>
      </c>
      <c r="J119" s="252">
        <v>1735.0666666666671</v>
      </c>
      <c r="K119" s="252">
        <v>1743.5833333333335</v>
      </c>
      <c r="L119" s="252">
        <v>1752.116666666667</v>
      </c>
      <c r="M119" s="253">
        <v>1735.05</v>
      </c>
      <c r="N119" s="253">
        <v>1718</v>
      </c>
      <c r="O119" s="253">
        <v>40860400</v>
      </c>
      <c r="P119" s="254">
        <v>4.0287183665156066E-2</v>
      </c>
    </row>
    <row r="120" spans="1:16" ht="12.75" customHeight="1">
      <c r="A120" s="245">
        <v>110</v>
      </c>
      <c r="B120" s="258" t="s">
        <v>63</v>
      </c>
      <c r="C120" s="250" t="s">
        <v>163</v>
      </c>
      <c r="D120" s="251">
        <v>45379</v>
      </c>
      <c r="E120" s="250">
        <v>172.75</v>
      </c>
      <c r="F120" s="250">
        <v>173.81666666666669</v>
      </c>
      <c r="G120" s="252">
        <v>171.18333333333339</v>
      </c>
      <c r="H120" s="252">
        <v>169.6166666666667</v>
      </c>
      <c r="I120" s="252">
        <v>166.98333333333341</v>
      </c>
      <c r="J120" s="252">
        <v>175.38333333333338</v>
      </c>
      <c r="K120" s="252">
        <v>178.01666666666665</v>
      </c>
      <c r="L120" s="252">
        <v>179.58333333333337</v>
      </c>
      <c r="M120" s="253">
        <v>176.45</v>
      </c>
      <c r="N120" s="253">
        <v>172.25</v>
      </c>
      <c r="O120" s="253">
        <v>42830738</v>
      </c>
      <c r="P120" s="254">
        <v>3.3595348336384195E-2</v>
      </c>
    </row>
    <row r="121" spans="1:16" ht="12.75" customHeight="1">
      <c r="A121" s="245">
        <v>111</v>
      </c>
      <c r="B121" s="258" t="s">
        <v>68</v>
      </c>
      <c r="C121" s="250" t="s">
        <v>164</v>
      </c>
      <c r="D121" s="251">
        <v>45379</v>
      </c>
      <c r="E121" s="250">
        <v>2248.5500000000002</v>
      </c>
      <c r="F121" s="250">
        <v>2262.5333333333333</v>
      </c>
      <c r="G121" s="252">
        <v>2222.0666666666666</v>
      </c>
      <c r="H121" s="252">
        <v>2195.5833333333335</v>
      </c>
      <c r="I121" s="252">
        <v>2155.1166666666668</v>
      </c>
      <c r="J121" s="252">
        <v>2289.0166666666664</v>
      </c>
      <c r="K121" s="252">
        <v>2329.4833333333327</v>
      </c>
      <c r="L121" s="252">
        <v>2355.9666666666662</v>
      </c>
      <c r="M121" s="253">
        <v>2303</v>
      </c>
      <c r="N121" s="253">
        <v>2236.0500000000002</v>
      </c>
      <c r="O121" s="253">
        <v>1367700</v>
      </c>
      <c r="P121" s="254">
        <v>7.3210922787193974E-2</v>
      </c>
    </row>
    <row r="122" spans="1:16" ht="12.75" customHeight="1">
      <c r="A122" s="245">
        <v>112</v>
      </c>
      <c r="B122" s="258" t="s">
        <v>45</v>
      </c>
      <c r="C122" s="250" t="s">
        <v>165</v>
      </c>
      <c r="D122" s="251">
        <v>45379</v>
      </c>
      <c r="E122" s="250">
        <v>421.75</v>
      </c>
      <c r="F122" s="250">
        <v>421.83333333333331</v>
      </c>
      <c r="G122" s="252">
        <v>419.56666666666661</v>
      </c>
      <c r="H122" s="252">
        <v>417.38333333333327</v>
      </c>
      <c r="I122" s="252">
        <v>415.11666666666656</v>
      </c>
      <c r="J122" s="252">
        <v>424.01666666666665</v>
      </c>
      <c r="K122" s="252">
        <v>426.28333333333342</v>
      </c>
      <c r="L122" s="252">
        <v>428.4666666666667</v>
      </c>
      <c r="M122" s="253">
        <v>424.1</v>
      </c>
      <c r="N122" s="253">
        <v>419.65</v>
      </c>
      <c r="O122" s="253">
        <v>11747000</v>
      </c>
      <c r="P122" s="254">
        <v>-1.9580022701475595E-2</v>
      </c>
    </row>
    <row r="123" spans="1:16" ht="12.75" customHeight="1">
      <c r="A123" s="245">
        <v>113</v>
      </c>
      <c r="B123" s="258" t="s">
        <v>43</v>
      </c>
      <c r="C123" s="250" t="s">
        <v>166</v>
      </c>
      <c r="D123" s="251">
        <v>45379</v>
      </c>
      <c r="E123" s="250">
        <v>659.05</v>
      </c>
      <c r="F123" s="250">
        <v>663.75</v>
      </c>
      <c r="G123" s="252">
        <v>651.95000000000005</v>
      </c>
      <c r="H123" s="252">
        <v>644.85</v>
      </c>
      <c r="I123" s="252">
        <v>633.05000000000007</v>
      </c>
      <c r="J123" s="252">
        <v>670.85</v>
      </c>
      <c r="K123" s="252">
        <v>682.65</v>
      </c>
      <c r="L123" s="252">
        <v>689.75</v>
      </c>
      <c r="M123" s="253">
        <v>675.55</v>
      </c>
      <c r="N123" s="253">
        <v>656.65</v>
      </c>
      <c r="O123" s="253">
        <v>16512000</v>
      </c>
      <c r="P123" s="254">
        <v>6.8322981366459631E-2</v>
      </c>
    </row>
    <row r="124" spans="1:16" ht="12.75" customHeight="1">
      <c r="A124" s="245">
        <v>114</v>
      </c>
      <c r="B124" s="258" t="s">
        <v>68</v>
      </c>
      <c r="C124" s="255" t="s">
        <v>167</v>
      </c>
      <c r="D124" s="251">
        <v>45379</v>
      </c>
      <c r="E124" s="250">
        <v>3631.7</v>
      </c>
      <c r="F124" s="250">
        <v>3634.9500000000003</v>
      </c>
      <c r="G124" s="252">
        <v>3601.7500000000005</v>
      </c>
      <c r="H124" s="252">
        <v>3571.8</v>
      </c>
      <c r="I124" s="252">
        <v>3538.6000000000004</v>
      </c>
      <c r="J124" s="252">
        <v>3664.9000000000005</v>
      </c>
      <c r="K124" s="252">
        <v>3698.1000000000004</v>
      </c>
      <c r="L124" s="252">
        <v>3728.0500000000006</v>
      </c>
      <c r="M124" s="253">
        <v>3668.15</v>
      </c>
      <c r="N124" s="253">
        <v>3605</v>
      </c>
      <c r="O124" s="253">
        <v>16001100</v>
      </c>
      <c r="P124" s="254">
        <v>1.8581468184248721E-2</v>
      </c>
    </row>
    <row r="125" spans="1:16" ht="12.75" customHeight="1">
      <c r="A125" s="245">
        <v>115</v>
      </c>
      <c r="B125" s="258" t="s">
        <v>41</v>
      </c>
      <c r="C125" s="250" t="s">
        <v>168</v>
      </c>
      <c r="D125" s="251">
        <v>45379</v>
      </c>
      <c r="E125" s="250">
        <v>5154.45</v>
      </c>
      <c r="F125" s="250">
        <v>5183.0333333333328</v>
      </c>
      <c r="G125" s="252">
        <v>5112.7166666666653</v>
      </c>
      <c r="H125" s="252">
        <v>5070.9833333333327</v>
      </c>
      <c r="I125" s="252">
        <v>5000.6666666666652</v>
      </c>
      <c r="J125" s="252">
        <v>5224.7666666666655</v>
      </c>
      <c r="K125" s="252">
        <v>5295.083333333333</v>
      </c>
      <c r="L125" s="252">
        <v>5336.8166666666657</v>
      </c>
      <c r="M125" s="253">
        <v>5253.35</v>
      </c>
      <c r="N125" s="253">
        <v>5141.3</v>
      </c>
      <c r="O125" s="253">
        <v>2817750</v>
      </c>
      <c r="P125" s="254">
        <v>4.0201561548258484E-2</v>
      </c>
    </row>
    <row r="126" spans="1:16" ht="12.75" customHeight="1">
      <c r="A126" s="245">
        <v>116</v>
      </c>
      <c r="B126" s="258" t="s">
        <v>87</v>
      </c>
      <c r="C126" s="250" t="s">
        <v>169</v>
      </c>
      <c r="D126" s="251">
        <v>45379</v>
      </c>
      <c r="E126" s="250">
        <v>5294.95</v>
      </c>
      <c r="F126" s="250">
        <v>5279.9333333333334</v>
      </c>
      <c r="G126" s="252">
        <v>5249.1166666666668</v>
      </c>
      <c r="H126" s="252">
        <v>5203.2833333333338</v>
      </c>
      <c r="I126" s="252">
        <v>5172.4666666666672</v>
      </c>
      <c r="J126" s="252">
        <v>5325.7666666666664</v>
      </c>
      <c r="K126" s="252">
        <v>5356.5833333333339</v>
      </c>
      <c r="L126" s="252">
        <v>5402.4166666666661</v>
      </c>
      <c r="M126" s="253">
        <v>5310.75</v>
      </c>
      <c r="N126" s="253">
        <v>5234.1000000000004</v>
      </c>
      <c r="O126" s="253">
        <v>731400</v>
      </c>
      <c r="P126" s="254">
        <v>-3.432796408766834E-2</v>
      </c>
    </row>
    <row r="127" spans="1:16" ht="12.75" customHeight="1">
      <c r="A127" s="245">
        <v>117</v>
      </c>
      <c r="B127" s="258" t="s">
        <v>87</v>
      </c>
      <c r="C127" s="250" t="s">
        <v>170</v>
      </c>
      <c r="D127" s="251">
        <v>45379</v>
      </c>
      <c r="E127" s="250">
        <v>1688.85</v>
      </c>
      <c r="F127" s="250">
        <v>1682.9666666666665</v>
      </c>
      <c r="G127" s="252">
        <v>1671.9333333333329</v>
      </c>
      <c r="H127" s="252">
        <v>1655.0166666666664</v>
      </c>
      <c r="I127" s="252">
        <v>1643.9833333333329</v>
      </c>
      <c r="J127" s="252">
        <v>1699.883333333333</v>
      </c>
      <c r="K127" s="252">
        <v>1710.9166666666663</v>
      </c>
      <c r="L127" s="252">
        <v>1727.833333333333</v>
      </c>
      <c r="M127" s="253">
        <v>1694</v>
      </c>
      <c r="N127" s="253">
        <v>1666.05</v>
      </c>
      <c r="O127" s="253">
        <v>6281500</v>
      </c>
      <c r="P127" s="254">
        <v>-2.5708635464733027E-2</v>
      </c>
    </row>
    <row r="128" spans="1:16" ht="12.75" customHeight="1">
      <c r="A128" s="245">
        <v>118</v>
      </c>
      <c r="B128" s="258" t="s">
        <v>43</v>
      </c>
      <c r="C128" s="250" t="s">
        <v>171</v>
      </c>
      <c r="D128" s="251">
        <v>45379</v>
      </c>
      <c r="E128" s="250">
        <v>1950.75</v>
      </c>
      <c r="F128" s="250">
        <v>1956.1000000000001</v>
      </c>
      <c r="G128" s="252">
        <v>1932.6500000000003</v>
      </c>
      <c r="H128" s="252">
        <v>1914.5500000000002</v>
      </c>
      <c r="I128" s="252">
        <v>1891.1000000000004</v>
      </c>
      <c r="J128" s="252">
        <v>1974.2000000000003</v>
      </c>
      <c r="K128" s="252">
        <v>1997.65</v>
      </c>
      <c r="L128" s="252">
        <v>2015.7500000000002</v>
      </c>
      <c r="M128" s="253">
        <v>1979.55</v>
      </c>
      <c r="N128" s="253">
        <v>1938</v>
      </c>
      <c r="O128" s="253">
        <v>12467350</v>
      </c>
      <c r="P128" s="254">
        <v>-9.3444948132491591E-3</v>
      </c>
    </row>
    <row r="129" spans="1:16" ht="12.75" customHeight="1">
      <c r="A129" s="245">
        <v>119</v>
      </c>
      <c r="B129" s="258" t="s">
        <v>56</v>
      </c>
      <c r="C129" s="250" t="s">
        <v>172</v>
      </c>
      <c r="D129" s="251">
        <v>45379</v>
      </c>
      <c r="E129" s="250">
        <v>289.8</v>
      </c>
      <c r="F129" s="250">
        <v>291.43333333333334</v>
      </c>
      <c r="G129" s="252">
        <v>285.36666666666667</v>
      </c>
      <c r="H129" s="252">
        <v>280.93333333333334</v>
      </c>
      <c r="I129" s="252">
        <v>274.86666666666667</v>
      </c>
      <c r="J129" s="252">
        <v>295.86666666666667</v>
      </c>
      <c r="K129" s="252">
        <v>301.93333333333339</v>
      </c>
      <c r="L129" s="252">
        <v>306.36666666666667</v>
      </c>
      <c r="M129" s="253">
        <v>297.5</v>
      </c>
      <c r="N129" s="253">
        <v>287</v>
      </c>
      <c r="O129" s="253">
        <v>24334000</v>
      </c>
      <c r="P129" s="254">
        <v>7.6059078446979747E-2</v>
      </c>
    </row>
    <row r="130" spans="1:16" ht="12.75" customHeight="1">
      <c r="A130" s="245">
        <v>120</v>
      </c>
      <c r="B130" s="258" t="s">
        <v>68</v>
      </c>
      <c r="C130" s="250" t="s">
        <v>173</v>
      </c>
      <c r="D130" s="251">
        <v>45379</v>
      </c>
      <c r="E130" s="250">
        <v>187.45</v>
      </c>
      <c r="F130" s="250">
        <v>191.41666666666666</v>
      </c>
      <c r="G130" s="252">
        <v>182.68333333333331</v>
      </c>
      <c r="H130" s="252">
        <v>177.91666666666666</v>
      </c>
      <c r="I130" s="252">
        <v>169.18333333333331</v>
      </c>
      <c r="J130" s="252">
        <v>196.18333333333331</v>
      </c>
      <c r="K130" s="252">
        <v>204.91666666666666</v>
      </c>
      <c r="L130" s="252">
        <v>209.68333333333331</v>
      </c>
      <c r="M130" s="253">
        <v>200.15</v>
      </c>
      <c r="N130" s="253">
        <v>186.65</v>
      </c>
      <c r="O130" s="253">
        <v>61446000</v>
      </c>
      <c r="P130" s="254">
        <v>0.14565387627251369</v>
      </c>
    </row>
    <row r="131" spans="1:16" ht="12.75" customHeight="1">
      <c r="A131" s="245">
        <v>121</v>
      </c>
      <c r="B131" s="258" t="s">
        <v>68</v>
      </c>
      <c r="C131" s="250" t="s">
        <v>174</v>
      </c>
      <c r="D131" s="251">
        <v>45379</v>
      </c>
      <c r="E131" s="250">
        <v>513.54999999999995</v>
      </c>
      <c r="F131" s="250">
        <v>515.38333333333333</v>
      </c>
      <c r="G131" s="252">
        <v>510.51666666666665</v>
      </c>
      <c r="H131" s="252">
        <v>507.48333333333335</v>
      </c>
      <c r="I131" s="252">
        <v>502.61666666666667</v>
      </c>
      <c r="J131" s="252">
        <v>518.41666666666663</v>
      </c>
      <c r="K131" s="252">
        <v>523.28333333333319</v>
      </c>
      <c r="L131" s="252">
        <v>526.31666666666661</v>
      </c>
      <c r="M131" s="253">
        <v>520.25</v>
      </c>
      <c r="N131" s="253">
        <v>512.35</v>
      </c>
      <c r="O131" s="253">
        <v>12453600</v>
      </c>
      <c r="P131" s="254">
        <v>2.105470287288469E-2</v>
      </c>
    </row>
    <row r="132" spans="1:16" ht="12.75" customHeight="1">
      <c r="A132" s="245">
        <v>122</v>
      </c>
      <c r="B132" s="258" t="s">
        <v>59</v>
      </c>
      <c r="C132" s="250" t="s">
        <v>175</v>
      </c>
      <c r="D132" s="251">
        <v>45379</v>
      </c>
      <c r="E132" s="250">
        <v>11704.3</v>
      </c>
      <c r="F132" s="250">
        <v>11696.483333333332</v>
      </c>
      <c r="G132" s="252">
        <v>11615.216666666664</v>
      </c>
      <c r="H132" s="252">
        <v>11526.133333333331</v>
      </c>
      <c r="I132" s="252">
        <v>11444.866666666663</v>
      </c>
      <c r="J132" s="252">
        <v>11785.566666666664</v>
      </c>
      <c r="K132" s="252">
        <v>11866.83333333333</v>
      </c>
      <c r="L132" s="252">
        <v>11955.916666666664</v>
      </c>
      <c r="M132" s="253">
        <v>11777.75</v>
      </c>
      <c r="N132" s="253">
        <v>11607.4</v>
      </c>
      <c r="O132" s="253">
        <v>2471100</v>
      </c>
      <c r="P132" s="254">
        <v>7.0502893471350555E-3</v>
      </c>
    </row>
    <row r="133" spans="1:16" ht="12.75" customHeight="1">
      <c r="A133" s="245">
        <v>123</v>
      </c>
      <c r="B133" s="258" t="s">
        <v>56</v>
      </c>
      <c r="C133" s="250" t="s">
        <v>176</v>
      </c>
      <c r="D133" s="251">
        <v>45379</v>
      </c>
      <c r="E133" s="250">
        <v>1159.25</v>
      </c>
      <c r="F133" s="250">
        <v>1165.45</v>
      </c>
      <c r="G133" s="252">
        <v>1151.4000000000001</v>
      </c>
      <c r="H133" s="252">
        <v>1143.55</v>
      </c>
      <c r="I133" s="252">
        <v>1129.5</v>
      </c>
      <c r="J133" s="252">
        <v>1173.3000000000002</v>
      </c>
      <c r="K133" s="252">
        <v>1187.3499999999999</v>
      </c>
      <c r="L133" s="252">
        <v>1195.2000000000003</v>
      </c>
      <c r="M133" s="253">
        <v>1179.5</v>
      </c>
      <c r="N133" s="253">
        <v>1157.5999999999999</v>
      </c>
      <c r="O133" s="253">
        <v>6542900</v>
      </c>
      <c r="P133" s="254">
        <v>3.9742212674543503E-3</v>
      </c>
    </row>
    <row r="134" spans="1:16" ht="12.75" customHeight="1">
      <c r="A134" s="245">
        <v>124</v>
      </c>
      <c r="B134" s="258" t="s">
        <v>59</v>
      </c>
      <c r="C134" s="250" t="s">
        <v>177</v>
      </c>
      <c r="D134" s="251">
        <v>45379</v>
      </c>
      <c r="E134" s="250">
        <v>3600.2</v>
      </c>
      <c r="F134" s="250">
        <v>3646.2000000000003</v>
      </c>
      <c r="G134" s="252">
        <v>3539.3500000000004</v>
      </c>
      <c r="H134" s="252">
        <v>3478.5</v>
      </c>
      <c r="I134" s="252">
        <v>3371.65</v>
      </c>
      <c r="J134" s="252">
        <v>3707.0500000000006</v>
      </c>
      <c r="K134" s="252">
        <v>3813.9</v>
      </c>
      <c r="L134" s="252">
        <v>3874.7500000000009</v>
      </c>
      <c r="M134" s="253">
        <v>3753.05</v>
      </c>
      <c r="N134" s="253">
        <v>3585.35</v>
      </c>
      <c r="O134" s="253">
        <v>2342400</v>
      </c>
      <c r="P134" s="254">
        <v>-1.5963703579230382E-2</v>
      </c>
    </row>
    <row r="135" spans="1:16" ht="12.75" customHeight="1">
      <c r="A135" s="245">
        <v>125</v>
      </c>
      <c r="B135" s="258" t="s">
        <v>45</v>
      </c>
      <c r="C135" s="250" t="s">
        <v>178</v>
      </c>
      <c r="D135" s="251">
        <v>45379</v>
      </c>
      <c r="E135" s="250">
        <v>1639.1</v>
      </c>
      <c r="F135" s="250">
        <v>1638.95</v>
      </c>
      <c r="G135" s="252">
        <v>1616.25</v>
      </c>
      <c r="H135" s="252">
        <v>1593.3999999999999</v>
      </c>
      <c r="I135" s="252">
        <v>1570.6999999999998</v>
      </c>
      <c r="J135" s="252">
        <v>1661.8000000000002</v>
      </c>
      <c r="K135" s="252">
        <v>1684.5000000000005</v>
      </c>
      <c r="L135" s="252">
        <v>1707.3500000000004</v>
      </c>
      <c r="M135" s="253">
        <v>1661.65</v>
      </c>
      <c r="N135" s="253">
        <v>1616.1</v>
      </c>
      <c r="O135" s="253">
        <v>1220000</v>
      </c>
      <c r="P135" s="254">
        <v>0.1143587869930581</v>
      </c>
    </row>
    <row r="136" spans="1:16" ht="12.75" customHeight="1">
      <c r="A136" s="245">
        <v>126</v>
      </c>
      <c r="B136" s="258" t="s">
        <v>43</v>
      </c>
      <c r="C136" s="257" t="s">
        <v>179</v>
      </c>
      <c r="D136" s="251">
        <v>45379</v>
      </c>
      <c r="E136" s="250">
        <v>984.9</v>
      </c>
      <c r="F136" s="250">
        <v>990.08333333333337</v>
      </c>
      <c r="G136" s="252">
        <v>976.11666666666679</v>
      </c>
      <c r="H136" s="252">
        <v>967.33333333333337</v>
      </c>
      <c r="I136" s="252">
        <v>953.36666666666679</v>
      </c>
      <c r="J136" s="252">
        <v>998.86666666666679</v>
      </c>
      <c r="K136" s="252">
        <v>1012.8333333333333</v>
      </c>
      <c r="L136" s="252">
        <v>1021.6166666666668</v>
      </c>
      <c r="M136" s="253">
        <v>1004.05</v>
      </c>
      <c r="N136" s="253">
        <v>981.3</v>
      </c>
      <c r="O136" s="253">
        <v>10476800</v>
      </c>
      <c r="P136" s="254">
        <v>1.3779222789905558E-2</v>
      </c>
    </row>
    <row r="137" spans="1:16" ht="12.75" customHeight="1">
      <c r="A137" s="245">
        <v>127</v>
      </c>
      <c r="B137" s="258" t="s">
        <v>68</v>
      </c>
      <c r="C137" s="257" t="s">
        <v>180</v>
      </c>
      <c r="D137" s="251">
        <v>45379</v>
      </c>
      <c r="E137" s="250">
        <v>1573.4</v>
      </c>
      <c r="F137" s="250">
        <v>1569.4166666666667</v>
      </c>
      <c r="G137" s="252">
        <v>1551.8333333333335</v>
      </c>
      <c r="H137" s="252">
        <v>1530.2666666666667</v>
      </c>
      <c r="I137" s="252">
        <v>1512.6833333333334</v>
      </c>
      <c r="J137" s="252">
        <v>1590.9833333333336</v>
      </c>
      <c r="K137" s="252">
        <v>1608.5666666666671</v>
      </c>
      <c r="L137" s="252">
        <v>1630.1333333333337</v>
      </c>
      <c r="M137" s="253">
        <v>1587</v>
      </c>
      <c r="N137" s="253">
        <v>1547.85</v>
      </c>
      <c r="O137" s="253">
        <v>2519200</v>
      </c>
      <c r="P137" s="254">
        <v>5.7776284850520658E-2</v>
      </c>
    </row>
    <row r="138" spans="1:16" ht="12.75" customHeight="1">
      <c r="A138" s="245">
        <v>128</v>
      </c>
      <c r="B138" s="258" t="s">
        <v>84</v>
      </c>
      <c r="C138" s="250" t="s">
        <v>181</v>
      </c>
      <c r="D138" s="251">
        <v>45379</v>
      </c>
      <c r="E138" s="250">
        <v>126.25</v>
      </c>
      <c r="F138" s="250">
        <v>124.53333333333335</v>
      </c>
      <c r="G138" s="252">
        <v>121.76666666666669</v>
      </c>
      <c r="H138" s="252">
        <v>117.28333333333335</v>
      </c>
      <c r="I138" s="252">
        <v>114.51666666666669</v>
      </c>
      <c r="J138" s="252">
        <v>129.01666666666671</v>
      </c>
      <c r="K138" s="252">
        <v>131.78333333333336</v>
      </c>
      <c r="L138" s="252">
        <v>136.26666666666671</v>
      </c>
      <c r="M138" s="253">
        <v>127.3</v>
      </c>
      <c r="N138" s="253">
        <v>120.05</v>
      </c>
      <c r="O138" s="253">
        <v>116042400</v>
      </c>
      <c r="P138" s="254">
        <v>0.1361835245046924</v>
      </c>
    </row>
    <row r="139" spans="1:16" ht="12.75" customHeight="1">
      <c r="A139" s="245">
        <v>129</v>
      </c>
      <c r="B139" s="258" t="s">
        <v>56</v>
      </c>
      <c r="C139" s="250" t="s">
        <v>182</v>
      </c>
      <c r="D139" s="251">
        <v>45379</v>
      </c>
      <c r="E139" s="250">
        <v>2554.35</v>
      </c>
      <c r="F139" s="250">
        <v>2571.4500000000003</v>
      </c>
      <c r="G139" s="252">
        <v>2523.9000000000005</v>
      </c>
      <c r="H139" s="252">
        <v>2493.4500000000003</v>
      </c>
      <c r="I139" s="252">
        <v>2445.9000000000005</v>
      </c>
      <c r="J139" s="252">
        <v>2601.9000000000005</v>
      </c>
      <c r="K139" s="252">
        <v>2649.4500000000007</v>
      </c>
      <c r="L139" s="252">
        <v>2679.9000000000005</v>
      </c>
      <c r="M139" s="253">
        <v>2619</v>
      </c>
      <c r="N139" s="253">
        <v>2541</v>
      </c>
      <c r="O139" s="253">
        <v>3147375</v>
      </c>
      <c r="P139" s="254">
        <v>1.0506798516687269E-2</v>
      </c>
    </row>
    <row r="140" spans="1:16" ht="12.75" customHeight="1">
      <c r="A140" s="245">
        <v>130</v>
      </c>
      <c r="B140" s="258" t="s">
        <v>87</v>
      </c>
      <c r="C140" s="255" t="s">
        <v>183</v>
      </c>
      <c r="D140" s="251">
        <v>45379</v>
      </c>
      <c r="E140" s="250">
        <v>146158.29999999999</v>
      </c>
      <c r="F140" s="250">
        <v>146688.76666666666</v>
      </c>
      <c r="G140" s="252">
        <v>145427.53333333333</v>
      </c>
      <c r="H140" s="252">
        <v>144696.76666666666</v>
      </c>
      <c r="I140" s="252">
        <v>143435.53333333333</v>
      </c>
      <c r="J140" s="252">
        <v>147419.53333333333</v>
      </c>
      <c r="K140" s="252">
        <v>148680.76666666666</v>
      </c>
      <c r="L140" s="252">
        <v>149411.53333333333</v>
      </c>
      <c r="M140" s="253">
        <v>147950</v>
      </c>
      <c r="N140" s="253">
        <v>145958</v>
      </c>
      <c r="O140" s="253">
        <v>35820</v>
      </c>
      <c r="P140" s="254">
        <v>-1.4173661758634925E-2</v>
      </c>
    </row>
    <row r="141" spans="1:16" ht="12.75" customHeight="1">
      <c r="A141" s="245">
        <v>131</v>
      </c>
      <c r="B141" s="258" t="s">
        <v>56</v>
      </c>
      <c r="C141" s="250" t="s">
        <v>184</v>
      </c>
      <c r="D141" s="251">
        <v>45379</v>
      </c>
      <c r="E141" s="250">
        <v>1363.8</v>
      </c>
      <c r="F141" s="250">
        <v>1400.1333333333332</v>
      </c>
      <c r="G141" s="252">
        <v>1316.1666666666665</v>
      </c>
      <c r="H141" s="252">
        <v>1268.5333333333333</v>
      </c>
      <c r="I141" s="252">
        <v>1184.5666666666666</v>
      </c>
      <c r="J141" s="252">
        <v>1447.7666666666664</v>
      </c>
      <c r="K141" s="252">
        <v>1531.7333333333331</v>
      </c>
      <c r="L141" s="252">
        <v>1579.3666666666663</v>
      </c>
      <c r="M141" s="253">
        <v>1484.1</v>
      </c>
      <c r="N141" s="253">
        <v>1352.5</v>
      </c>
      <c r="O141" s="253">
        <v>7147800</v>
      </c>
      <c r="P141" s="254">
        <v>7.6629939524480162E-2</v>
      </c>
    </row>
    <row r="142" spans="1:16" ht="12.75" customHeight="1">
      <c r="A142" s="245">
        <v>132</v>
      </c>
      <c r="B142" s="258" t="s">
        <v>68</v>
      </c>
      <c r="C142" s="250" t="s">
        <v>185</v>
      </c>
      <c r="D142" s="251">
        <v>45379</v>
      </c>
      <c r="E142" s="250">
        <v>167.25</v>
      </c>
      <c r="F142" s="250">
        <v>167.66666666666666</v>
      </c>
      <c r="G142" s="252">
        <v>165.63333333333333</v>
      </c>
      <c r="H142" s="252">
        <v>164.01666666666668</v>
      </c>
      <c r="I142" s="252">
        <v>161.98333333333335</v>
      </c>
      <c r="J142" s="252">
        <v>169.2833333333333</v>
      </c>
      <c r="K142" s="252">
        <v>171.31666666666666</v>
      </c>
      <c r="L142" s="252">
        <v>172.93333333333328</v>
      </c>
      <c r="M142" s="253">
        <v>169.7</v>
      </c>
      <c r="N142" s="253">
        <v>166.05</v>
      </c>
      <c r="O142" s="253">
        <v>85537500</v>
      </c>
      <c r="P142" s="254">
        <v>3.0355045622910831E-2</v>
      </c>
    </row>
    <row r="143" spans="1:16" ht="12.75" customHeight="1">
      <c r="A143" s="245">
        <v>133</v>
      </c>
      <c r="B143" s="258" t="s">
        <v>132</v>
      </c>
      <c r="C143" s="250" t="s">
        <v>186</v>
      </c>
      <c r="D143" s="251">
        <v>45379</v>
      </c>
      <c r="E143" s="250">
        <v>5055.8</v>
      </c>
      <c r="F143" s="250">
        <v>5100.4333333333334</v>
      </c>
      <c r="G143" s="252">
        <v>4997.6166666666668</v>
      </c>
      <c r="H143" s="252">
        <v>4939.4333333333334</v>
      </c>
      <c r="I143" s="252">
        <v>4836.6166666666668</v>
      </c>
      <c r="J143" s="252">
        <v>5158.6166666666668</v>
      </c>
      <c r="K143" s="252">
        <v>5261.4333333333343</v>
      </c>
      <c r="L143" s="252">
        <v>5319.6166666666668</v>
      </c>
      <c r="M143" s="253">
        <v>5203.25</v>
      </c>
      <c r="N143" s="253">
        <v>5042.25</v>
      </c>
      <c r="O143" s="253">
        <v>1269150</v>
      </c>
      <c r="P143" s="254">
        <v>4.0329521701709087E-2</v>
      </c>
    </row>
    <row r="144" spans="1:16" ht="12.75" customHeight="1">
      <c r="A144" s="245">
        <v>134</v>
      </c>
      <c r="B144" s="258" t="s">
        <v>45</v>
      </c>
      <c r="C144" s="250" t="s">
        <v>187</v>
      </c>
      <c r="D144" s="251">
        <v>45379</v>
      </c>
      <c r="E144" s="250">
        <v>3062</v>
      </c>
      <c r="F144" s="250">
        <v>3085.25</v>
      </c>
      <c r="G144" s="252">
        <v>3031.75</v>
      </c>
      <c r="H144" s="252">
        <v>3001.5</v>
      </c>
      <c r="I144" s="252">
        <v>2948</v>
      </c>
      <c r="J144" s="252">
        <v>3115.5</v>
      </c>
      <c r="K144" s="252">
        <v>3169</v>
      </c>
      <c r="L144" s="252">
        <v>3199.25</v>
      </c>
      <c r="M144" s="253">
        <v>3138.75</v>
      </c>
      <c r="N144" s="253">
        <v>3055</v>
      </c>
      <c r="O144" s="253">
        <v>1683600</v>
      </c>
      <c r="P144" s="254">
        <v>1.2356814287002795E-2</v>
      </c>
    </row>
    <row r="145" spans="1:16" ht="12.75" customHeight="1">
      <c r="A145" s="245">
        <v>135</v>
      </c>
      <c r="B145" s="258" t="s">
        <v>39</v>
      </c>
      <c r="C145" s="250" t="s">
        <v>188</v>
      </c>
      <c r="D145" s="251">
        <v>45379</v>
      </c>
      <c r="E145" s="250">
        <v>2553.15</v>
      </c>
      <c r="F145" s="250">
        <v>2568.6833333333334</v>
      </c>
      <c r="G145" s="252">
        <v>2533.4666666666667</v>
      </c>
      <c r="H145" s="252">
        <v>2513.7833333333333</v>
      </c>
      <c r="I145" s="252">
        <v>2478.5666666666666</v>
      </c>
      <c r="J145" s="252">
        <v>2588.3666666666668</v>
      </c>
      <c r="K145" s="252">
        <v>2623.5833333333339</v>
      </c>
      <c r="L145" s="252">
        <v>2643.2666666666669</v>
      </c>
      <c r="M145" s="253">
        <v>2603.9</v>
      </c>
      <c r="N145" s="253">
        <v>2549</v>
      </c>
      <c r="O145" s="253">
        <v>5056800</v>
      </c>
      <c r="P145" s="254">
        <v>-4.7236655644780348E-3</v>
      </c>
    </row>
    <row r="146" spans="1:16" ht="12.75" customHeight="1">
      <c r="A146" s="245">
        <v>136</v>
      </c>
      <c r="B146" s="258" t="s">
        <v>59</v>
      </c>
      <c r="C146" s="250" t="s">
        <v>189</v>
      </c>
      <c r="D146" s="251">
        <v>45379</v>
      </c>
      <c r="E146" s="250">
        <v>243.45</v>
      </c>
      <c r="F146" s="250">
        <v>242.65</v>
      </c>
      <c r="G146" s="252">
        <v>241.10000000000002</v>
      </c>
      <c r="H146" s="252">
        <v>238.75000000000003</v>
      </c>
      <c r="I146" s="252">
        <v>237.20000000000005</v>
      </c>
      <c r="J146" s="252">
        <v>245</v>
      </c>
      <c r="K146" s="252">
        <v>246.55</v>
      </c>
      <c r="L146" s="252">
        <v>248.89999999999998</v>
      </c>
      <c r="M146" s="253">
        <v>244.2</v>
      </c>
      <c r="N146" s="253">
        <v>240.3</v>
      </c>
      <c r="O146" s="253">
        <v>77044500</v>
      </c>
      <c r="P146" s="254">
        <v>-2.2885515352128752E-2</v>
      </c>
    </row>
    <row r="147" spans="1:16" ht="12.75" customHeight="1">
      <c r="A147" s="245">
        <v>137</v>
      </c>
      <c r="B147" s="258" t="s">
        <v>132</v>
      </c>
      <c r="C147" s="250" t="s">
        <v>191</v>
      </c>
      <c r="D147" s="251">
        <v>45379</v>
      </c>
      <c r="E147" s="250">
        <v>359.6</v>
      </c>
      <c r="F147" s="250">
        <v>359.05</v>
      </c>
      <c r="G147" s="252">
        <v>355.95000000000005</v>
      </c>
      <c r="H147" s="252">
        <v>352.3</v>
      </c>
      <c r="I147" s="252">
        <v>349.20000000000005</v>
      </c>
      <c r="J147" s="252">
        <v>362.70000000000005</v>
      </c>
      <c r="K147" s="252">
        <v>365.80000000000007</v>
      </c>
      <c r="L147" s="252">
        <v>369.45000000000005</v>
      </c>
      <c r="M147" s="253">
        <v>362.15</v>
      </c>
      <c r="N147" s="253">
        <v>355.4</v>
      </c>
      <c r="O147" s="253">
        <v>87414000</v>
      </c>
      <c r="P147" s="254">
        <v>-4.1014423405564288E-3</v>
      </c>
    </row>
    <row r="148" spans="1:16" ht="12.75" customHeight="1">
      <c r="A148" s="245">
        <v>138</v>
      </c>
      <c r="B148" s="258" t="s">
        <v>190</v>
      </c>
      <c r="C148" s="250" t="s">
        <v>192</v>
      </c>
      <c r="D148" s="251">
        <v>45379</v>
      </c>
      <c r="E148" s="250">
        <v>1381.05</v>
      </c>
      <c r="F148" s="250">
        <v>1384.2</v>
      </c>
      <c r="G148" s="252">
        <v>1368</v>
      </c>
      <c r="H148" s="252">
        <v>1354.95</v>
      </c>
      <c r="I148" s="252">
        <v>1338.75</v>
      </c>
      <c r="J148" s="252">
        <v>1397.25</v>
      </c>
      <c r="K148" s="252">
        <v>1413.4500000000003</v>
      </c>
      <c r="L148" s="252">
        <v>1426.5</v>
      </c>
      <c r="M148" s="253">
        <v>1400.4</v>
      </c>
      <c r="N148" s="253">
        <v>1371.15</v>
      </c>
      <c r="O148" s="253">
        <v>6406400</v>
      </c>
      <c r="P148" s="254">
        <v>-1.1342767635303013E-2</v>
      </c>
    </row>
    <row r="149" spans="1:16" ht="12.75" customHeight="1">
      <c r="A149" s="245">
        <v>139</v>
      </c>
      <c r="B149" s="258" t="s">
        <v>108</v>
      </c>
      <c r="C149" s="250" t="s">
        <v>193</v>
      </c>
      <c r="D149" s="251">
        <v>45379</v>
      </c>
      <c r="E149" s="250">
        <v>7782.9</v>
      </c>
      <c r="F149" s="250">
        <v>7767.6500000000005</v>
      </c>
      <c r="G149" s="252">
        <v>7695.3000000000011</v>
      </c>
      <c r="H149" s="252">
        <v>7607.7000000000007</v>
      </c>
      <c r="I149" s="252">
        <v>7535.3500000000013</v>
      </c>
      <c r="J149" s="252">
        <v>7855.2500000000009</v>
      </c>
      <c r="K149" s="252">
        <v>7927.6000000000013</v>
      </c>
      <c r="L149" s="252">
        <v>8015.2000000000007</v>
      </c>
      <c r="M149" s="253">
        <v>7840</v>
      </c>
      <c r="N149" s="253">
        <v>7680.05</v>
      </c>
      <c r="O149" s="253">
        <v>952400</v>
      </c>
      <c r="P149" s="254">
        <v>-5.4302422723475352E-3</v>
      </c>
    </row>
    <row r="150" spans="1:16" ht="12.75" customHeight="1">
      <c r="A150" s="245">
        <v>140</v>
      </c>
      <c r="B150" s="258" t="s">
        <v>87</v>
      </c>
      <c r="C150" s="255" t="s">
        <v>194</v>
      </c>
      <c r="D150" s="251">
        <v>45379</v>
      </c>
      <c r="E150" s="250">
        <v>284.64999999999998</v>
      </c>
      <c r="F150" s="250">
        <v>282.63333333333333</v>
      </c>
      <c r="G150" s="252">
        <v>279.61666666666667</v>
      </c>
      <c r="H150" s="252">
        <v>274.58333333333337</v>
      </c>
      <c r="I150" s="252">
        <v>271.56666666666672</v>
      </c>
      <c r="J150" s="252">
        <v>287.66666666666663</v>
      </c>
      <c r="K150" s="252">
        <v>290.68333333333328</v>
      </c>
      <c r="L150" s="252">
        <v>295.71666666666658</v>
      </c>
      <c r="M150" s="253">
        <v>285.64999999999998</v>
      </c>
      <c r="N150" s="253">
        <v>277.60000000000002</v>
      </c>
      <c r="O150" s="253">
        <v>88892650</v>
      </c>
      <c r="P150" s="254">
        <v>-3.9998336867489916E-2</v>
      </c>
    </row>
    <row r="151" spans="1:16" ht="12.75" customHeight="1">
      <c r="A151" s="245">
        <v>141</v>
      </c>
      <c r="B151" s="258" t="s">
        <v>84</v>
      </c>
      <c r="C151" s="257" t="s">
        <v>195</v>
      </c>
      <c r="D151" s="251">
        <v>45379</v>
      </c>
      <c r="E151" s="250">
        <v>35808.85</v>
      </c>
      <c r="F151" s="250">
        <v>35723.683333333334</v>
      </c>
      <c r="G151" s="252">
        <v>35572.366666666669</v>
      </c>
      <c r="H151" s="252">
        <v>35335.883333333331</v>
      </c>
      <c r="I151" s="252">
        <v>35184.566666666666</v>
      </c>
      <c r="J151" s="252">
        <v>35960.166666666672</v>
      </c>
      <c r="K151" s="252">
        <v>36111.483333333337</v>
      </c>
      <c r="L151" s="252">
        <v>36347.966666666674</v>
      </c>
      <c r="M151" s="253">
        <v>35875</v>
      </c>
      <c r="N151" s="253">
        <v>35487.199999999997</v>
      </c>
      <c r="O151" s="253">
        <v>142950</v>
      </c>
      <c r="P151" s="254">
        <v>-1.1308226994501505E-2</v>
      </c>
    </row>
    <row r="152" spans="1:16" ht="12.75" customHeight="1">
      <c r="A152" s="245">
        <v>142</v>
      </c>
      <c r="B152" s="258" t="s">
        <v>47</v>
      </c>
      <c r="C152" s="250" t="s">
        <v>196</v>
      </c>
      <c r="D152" s="251">
        <v>45379</v>
      </c>
      <c r="E152" s="250">
        <v>929.45</v>
      </c>
      <c r="F152" s="250">
        <v>943.2166666666667</v>
      </c>
      <c r="G152" s="252">
        <v>912.43333333333339</v>
      </c>
      <c r="H152" s="252">
        <v>895.41666666666674</v>
      </c>
      <c r="I152" s="252">
        <v>864.63333333333344</v>
      </c>
      <c r="J152" s="252">
        <v>960.23333333333335</v>
      </c>
      <c r="K152" s="252">
        <v>991.01666666666665</v>
      </c>
      <c r="L152" s="252">
        <v>1008.0333333333333</v>
      </c>
      <c r="M152" s="253">
        <v>974</v>
      </c>
      <c r="N152" s="253">
        <v>926.2</v>
      </c>
      <c r="O152" s="253">
        <v>11812500</v>
      </c>
      <c r="P152" s="254">
        <v>1.796794208893485E-2</v>
      </c>
    </row>
    <row r="153" spans="1:16" ht="12.75" customHeight="1">
      <c r="A153" s="245">
        <v>143</v>
      </c>
      <c r="B153" s="258" t="s">
        <v>43</v>
      </c>
      <c r="C153" s="250" t="s">
        <v>197</v>
      </c>
      <c r="D153" s="251">
        <v>45379</v>
      </c>
      <c r="E153" s="250">
        <v>8297.9</v>
      </c>
      <c r="F153" s="250">
        <v>8358.3666666666668</v>
      </c>
      <c r="G153" s="252">
        <v>8210.4833333333336</v>
      </c>
      <c r="H153" s="252">
        <v>8123.0666666666675</v>
      </c>
      <c r="I153" s="252">
        <v>7975.1833333333343</v>
      </c>
      <c r="J153" s="252">
        <v>8445.7833333333328</v>
      </c>
      <c r="K153" s="252">
        <v>8593.6666666666679</v>
      </c>
      <c r="L153" s="252">
        <v>8681.0833333333321</v>
      </c>
      <c r="M153" s="253">
        <v>8506.25</v>
      </c>
      <c r="N153" s="253">
        <v>8270.9500000000007</v>
      </c>
      <c r="O153" s="253">
        <v>1436700</v>
      </c>
      <c r="P153" s="254">
        <v>1.1903084941541062E-2</v>
      </c>
    </row>
    <row r="154" spans="1:16" ht="12.75" customHeight="1">
      <c r="A154" s="245">
        <v>144</v>
      </c>
      <c r="B154" s="258" t="s">
        <v>87</v>
      </c>
      <c r="C154" s="250" t="s">
        <v>198</v>
      </c>
      <c r="D154" s="251">
        <v>45379</v>
      </c>
      <c r="E154" s="250">
        <v>293.10000000000002</v>
      </c>
      <c r="F154" s="250">
        <v>291.90000000000003</v>
      </c>
      <c r="G154" s="252">
        <v>289.30000000000007</v>
      </c>
      <c r="H154" s="252">
        <v>285.50000000000006</v>
      </c>
      <c r="I154" s="252">
        <v>282.90000000000009</v>
      </c>
      <c r="J154" s="252">
        <v>295.70000000000005</v>
      </c>
      <c r="K154" s="252">
        <v>298.30000000000007</v>
      </c>
      <c r="L154" s="252">
        <v>302.10000000000002</v>
      </c>
      <c r="M154" s="253">
        <v>294.5</v>
      </c>
      <c r="N154" s="253">
        <v>288.10000000000002</v>
      </c>
      <c r="O154" s="253">
        <v>41007000</v>
      </c>
      <c r="P154" s="254">
        <v>1.4020771513353117E-2</v>
      </c>
    </row>
    <row r="155" spans="1:16" ht="12.75" customHeight="1">
      <c r="A155" s="245">
        <v>145</v>
      </c>
      <c r="B155" s="258" t="s">
        <v>84</v>
      </c>
      <c r="C155" s="255" t="s">
        <v>199</v>
      </c>
      <c r="D155" s="251">
        <v>45379</v>
      </c>
      <c r="E155" s="250">
        <v>419.4</v>
      </c>
      <c r="F155" s="250">
        <v>421.56666666666666</v>
      </c>
      <c r="G155" s="252">
        <v>416.0333333333333</v>
      </c>
      <c r="H155" s="252">
        <v>412.66666666666663</v>
      </c>
      <c r="I155" s="252">
        <v>407.13333333333327</v>
      </c>
      <c r="J155" s="252">
        <v>424.93333333333334</v>
      </c>
      <c r="K155" s="252">
        <v>430.46666666666675</v>
      </c>
      <c r="L155" s="252">
        <v>433.83333333333337</v>
      </c>
      <c r="M155" s="253">
        <v>427.1</v>
      </c>
      <c r="N155" s="253">
        <v>418.2</v>
      </c>
      <c r="O155" s="253">
        <v>68025625</v>
      </c>
      <c r="P155" s="254">
        <v>1.0476026017383296E-2</v>
      </c>
    </row>
    <row r="156" spans="1:16" ht="12.75" customHeight="1">
      <c r="A156" s="245">
        <v>146</v>
      </c>
      <c r="B156" s="258" t="s">
        <v>68</v>
      </c>
      <c r="C156" s="250" t="s">
        <v>200</v>
      </c>
      <c r="D156" s="251">
        <v>45379</v>
      </c>
      <c r="E156" s="250">
        <v>2716.9</v>
      </c>
      <c r="F156" s="250">
        <v>2718.0499999999997</v>
      </c>
      <c r="G156" s="252">
        <v>2700.1999999999994</v>
      </c>
      <c r="H156" s="252">
        <v>2683.4999999999995</v>
      </c>
      <c r="I156" s="252">
        <v>2665.6499999999992</v>
      </c>
      <c r="J156" s="252">
        <v>2734.7499999999995</v>
      </c>
      <c r="K156" s="252">
        <v>2752.6</v>
      </c>
      <c r="L156" s="252">
        <v>2769.2999999999997</v>
      </c>
      <c r="M156" s="253">
        <v>2735.9</v>
      </c>
      <c r="N156" s="253">
        <v>2701.35</v>
      </c>
      <c r="O156" s="253">
        <v>2634500</v>
      </c>
      <c r="P156" s="254">
        <v>-1.125914805779696E-2</v>
      </c>
    </row>
    <row r="157" spans="1:16" ht="12.75" customHeight="1">
      <c r="A157" s="245">
        <v>147</v>
      </c>
      <c r="B157" s="258" t="s">
        <v>59</v>
      </c>
      <c r="C157" s="250" t="s">
        <v>201</v>
      </c>
      <c r="D157" s="251">
        <v>45379</v>
      </c>
      <c r="E157" s="250">
        <v>3646.25</v>
      </c>
      <c r="F157" s="250">
        <v>3645.0333333333328</v>
      </c>
      <c r="G157" s="252">
        <v>3622.1666666666656</v>
      </c>
      <c r="H157" s="252">
        <v>3598.0833333333326</v>
      </c>
      <c r="I157" s="252">
        <v>3575.2166666666653</v>
      </c>
      <c r="J157" s="252">
        <v>3669.1166666666659</v>
      </c>
      <c r="K157" s="252">
        <v>3691.9833333333327</v>
      </c>
      <c r="L157" s="252">
        <v>3716.0666666666662</v>
      </c>
      <c r="M157" s="253">
        <v>3667.9</v>
      </c>
      <c r="N157" s="253">
        <v>3620.95</v>
      </c>
      <c r="O157" s="253">
        <v>2000000</v>
      </c>
      <c r="P157" s="254">
        <v>1.2401923563654771E-2</v>
      </c>
    </row>
    <row r="158" spans="1:16" ht="12.75" customHeight="1">
      <c r="A158" s="245">
        <v>148</v>
      </c>
      <c r="B158" s="258" t="s">
        <v>39</v>
      </c>
      <c r="C158" s="250" t="s">
        <v>202</v>
      </c>
      <c r="D158" s="251">
        <v>45379</v>
      </c>
      <c r="E158" s="250">
        <v>130.4</v>
      </c>
      <c r="F158" s="250">
        <v>129.18333333333337</v>
      </c>
      <c r="G158" s="252">
        <v>127.56666666666672</v>
      </c>
      <c r="H158" s="252">
        <v>124.73333333333335</v>
      </c>
      <c r="I158" s="252">
        <v>123.1166666666667</v>
      </c>
      <c r="J158" s="252">
        <v>132.01666666666674</v>
      </c>
      <c r="K158" s="252">
        <v>133.63333333333335</v>
      </c>
      <c r="L158" s="252">
        <v>136.46666666666675</v>
      </c>
      <c r="M158" s="253">
        <v>130.80000000000001</v>
      </c>
      <c r="N158" s="253">
        <v>126.35</v>
      </c>
      <c r="O158" s="253">
        <v>244384000</v>
      </c>
      <c r="P158" s="254">
        <v>-1.5688325271277291E-3</v>
      </c>
    </row>
    <row r="159" spans="1:16" ht="12.75" customHeight="1">
      <c r="A159" s="245">
        <v>149</v>
      </c>
      <c r="B159" s="258" t="s">
        <v>63</v>
      </c>
      <c r="C159" s="250" t="s">
        <v>203</v>
      </c>
      <c r="D159" s="251">
        <v>45379</v>
      </c>
      <c r="E159" s="250">
        <v>4944.7</v>
      </c>
      <c r="F159" s="250">
        <v>4897.2833333333328</v>
      </c>
      <c r="G159" s="252">
        <v>4821.4166666666661</v>
      </c>
      <c r="H159" s="252">
        <v>4698.1333333333332</v>
      </c>
      <c r="I159" s="252">
        <v>4622.2666666666664</v>
      </c>
      <c r="J159" s="252">
        <v>5020.5666666666657</v>
      </c>
      <c r="K159" s="252">
        <v>5096.4333333333325</v>
      </c>
      <c r="L159" s="252">
        <v>5219.7166666666653</v>
      </c>
      <c r="M159" s="253">
        <v>4973.1499999999996</v>
      </c>
      <c r="N159" s="253">
        <v>4774</v>
      </c>
      <c r="O159" s="253">
        <v>2102100</v>
      </c>
      <c r="P159" s="254">
        <v>4.722761918995666E-2</v>
      </c>
    </row>
    <row r="160" spans="1:16" ht="12.75" customHeight="1">
      <c r="A160" s="245">
        <v>150</v>
      </c>
      <c r="B160" s="258" t="s">
        <v>45</v>
      </c>
      <c r="C160" s="250" t="s">
        <v>204</v>
      </c>
      <c r="D160" s="251">
        <v>45379</v>
      </c>
      <c r="E160" s="250">
        <v>296.10000000000002</v>
      </c>
      <c r="F160" s="250">
        <v>294.86666666666667</v>
      </c>
      <c r="G160" s="252">
        <v>292.83333333333337</v>
      </c>
      <c r="H160" s="252">
        <v>289.56666666666672</v>
      </c>
      <c r="I160" s="252">
        <v>287.53333333333342</v>
      </c>
      <c r="J160" s="252">
        <v>298.13333333333333</v>
      </c>
      <c r="K160" s="252">
        <v>300.16666666666663</v>
      </c>
      <c r="L160" s="252">
        <v>303.43333333333328</v>
      </c>
      <c r="M160" s="253">
        <v>296.89999999999998</v>
      </c>
      <c r="N160" s="253">
        <v>291.60000000000002</v>
      </c>
      <c r="O160" s="253">
        <v>53996400</v>
      </c>
      <c r="P160" s="254">
        <v>6.5091933968594818E-3</v>
      </c>
    </row>
    <row r="161" spans="1:16" ht="12.75" customHeight="1">
      <c r="A161" s="245">
        <v>151</v>
      </c>
      <c r="B161" s="258" t="s">
        <v>190</v>
      </c>
      <c r="C161" s="257" t="s">
        <v>206</v>
      </c>
      <c r="D161" s="251">
        <v>45379</v>
      </c>
      <c r="E161" s="250">
        <v>1397.05</v>
      </c>
      <c r="F161" s="250">
        <v>1392.8500000000001</v>
      </c>
      <c r="G161" s="252">
        <v>1385.7500000000002</v>
      </c>
      <c r="H161" s="252">
        <v>1374.45</v>
      </c>
      <c r="I161" s="252">
        <v>1367.3500000000001</v>
      </c>
      <c r="J161" s="252">
        <v>1404.1500000000003</v>
      </c>
      <c r="K161" s="252">
        <v>1411.2500000000002</v>
      </c>
      <c r="L161" s="252">
        <v>1422.5500000000004</v>
      </c>
      <c r="M161" s="253">
        <v>1399.95</v>
      </c>
      <c r="N161" s="253">
        <v>1381.55</v>
      </c>
      <c r="O161" s="253">
        <v>6177446</v>
      </c>
      <c r="P161" s="254">
        <v>1.3178703215603585E-4</v>
      </c>
    </row>
    <row r="162" spans="1:16" ht="12.75" customHeight="1">
      <c r="A162" s="245">
        <v>152</v>
      </c>
      <c r="B162" s="258" t="s">
        <v>205</v>
      </c>
      <c r="C162" s="250" t="s">
        <v>208</v>
      </c>
      <c r="D162" s="251">
        <v>45379</v>
      </c>
      <c r="E162" s="250">
        <v>828.3</v>
      </c>
      <c r="F162" s="250">
        <v>835.04999999999984</v>
      </c>
      <c r="G162" s="252">
        <v>816.9499999999997</v>
      </c>
      <c r="H162" s="252">
        <v>805.59999999999991</v>
      </c>
      <c r="I162" s="252">
        <v>787.49999999999977</v>
      </c>
      <c r="J162" s="252">
        <v>846.39999999999964</v>
      </c>
      <c r="K162" s="252">
        <v>864.49999999999977</v>
      </c>
      <c r="L162" s="252">
        <v>875.84999999999957</v>
      </c>
      <c r="M162" s="253">
        <v>853.15</v>
      </c>
      <c r="N162" s="253">
        <v>823.7</v>
      </c>
      <c r="O162" s="253">
        <v>3808000</v>
      </c>
      <c r="P162" s="254">
        <v>0.10127826941986234</v>
      </c>
    </row>
    <row r="163" spans="1:16" ht="12.75" customHeight="1">
      <c r="A163" s="245">
        <v>153</v>
      </c>
      <c r="B163" s="258" t="s">
        <v>49</v>
      </c>
      <c r="C163" s="250" t="s">
        <v>209</v>
      </c>
      <c r="D163" s="251">
        <v>45379</v>
      </c>
      <c r="E163" s="250">
        <v>256.7</v>
      </c>
      <c r="F163" s="250">
        <v>262.38333333333338</v>
      </c>
      <c r="G163" s="252">
        <v>249.76666666666677</v>
      </c>
      <c r="H163" s="252">
        <v>242.83333333333337</v>
      </c>
      <c r="I163" s="252">
        <v>230.21666666666675</v>
      </c>
      <c r="J163" s="252">
        <v>269.31666666666678</v>
      </c>
      <c r="K163" s="252">
        <v>281.93333333333345</v>
      </c>
      <c r="L163" s="252">
        <v>288.86666666666679</v>
      </c>
      <c r="M163" s="253">
        <v>275</v>
      </c>
      <c r="N163" s="253">
        <v>255.45</v>
      </c>
      <c r="O163" s="253">
        <v>67082500</v>
      </c>
      <c r="P163" s="254">
        <v>8.9930541451724272E-2</v>
      </c>
    </row>
    <row r="164" spans="1:16" ht="12.75" customHeight="1">
      <c r="A164" s="245">
        <v>154</v>
      </c>
      <c r="B164" s="258" t="s">
        <v>63</v>
      </c>
      <c r="C164" s="250" t="s">
        <v>210</v>
      </c>
      <c r="D164" s="251">
        <v>45379</v>
      </c>
      <c r="E164" s="250">
        <v>464.3</v>
      </c>
      <c r="F164" s="250">
        <v>464.41666666666669</v>
      </c>
      <c r="G164" s="252">
        <v>457.83333333333337</v>
      </c>
      <c r="H164" s="252">
        <v>451.36666666666667</v>
      </c>
      <c r="I164" s="252">
        <v>444.78333333333336</v>
      </c>
      <c r="J164" s="252">
        <v>470.88333333333338</v>
      </c>
      <c r="K164" s="252">
        <v>477.46666666666675</v>
      </c>
      <c r="L164" s="252">
        <v>483.93333333333339</v>
      </c>
      <c r="M164" s="253">
        <v>471</v>
      </c>
      <c r="N164" s="253">
        <v>457.95</v>
      </c>
      <c r="O164" s="253">
        <v>38548000</v>
      </c>
      <c r="P164" s="254">
        <v>3.2074966532797858E-2</v>
      </c>
    </row>
    <row r="165" spans="1:16" ht="12.75" customHeight="1">
      <c r="A165" s="245">
        <v>155</v>
      </c>
      <c r="B165" s="258" t="s">
        <v>190</v>
      </c>
      <c r="C165" s="250" t="s">
        <v>211</v>
      </c>
      <c r="D165" s="251">
        <v>45379</v>
      </c>
      <c r="E165" s="250">
        <v>3012.1</v>
      </c>
      <c r="F165" s="250">
        <v>3008.2999999999997</v>
      </c>
      <c r="G165" s="252">
        <v>2991.1499999999996</v>
      </c>
      <c r="H165" s="252">
        <v>2970.2</v>
      </c>
      <c r="I165" s="252">
        <v>2953.0499999999997</v>
      </c>
      <c r="J165" s="252">
        <v>3029.2499999999995</v>
      </c>
      <c r="K165" s="252">
        <v>3046.4</v>
      </c>
      <c r="L165" s="252">
        <v>3067.3499999999995</v>
      </c>
      <c r="M165" s="253">
        <v>3025.45</v>
      </c>
      <c r="N165" s="253">
        <v>2987.35</v>
      </c>
      <c r="O165" s="253">
        <v>39178250</v>
      </c>
      <c r="P165" s="254">
        <v>2.4627705849240059E-3</v>
      </c>
    </row>
    <row r="166" spans="1:16" ht="12.75" customHeight="1">
      <c r="A166" s="245">
        <v>156</v>
      </c>
      <c r="B166" s="258" t="s">
        <v>84</v>
      </c>
      <c r="C166" s="250" t="s">
        <v>212</v>
      </c>
      <c r="D166" s="251">
        <v>45379</v>
      </c>
      <c r="E166" s="250">
        <v>141.35</v>
      </c>
      <c r="F166" s="250">
        <v>141.46666666666667</v>
      </c>
      <c r="G166" s="252">
        <v>139.43333333333334</v>
      </c>
      <c r="H166" s="252">
        <v>137.51666666666668</v>
      </c>
      <c r="I166" s="252">
        <v>135.48333333333335</v>
      </c>
      <c r="J166" s="252">
        <v>143.38333333333333</v>
      </c>
      <c r="K166" s="252">
        <v>145.41666666666669</v>
      </c>
      <c r="L166" s="252">
        <v>147.33333333333331</v>
      </c>
      <c r="M166" s="253">
        <v>143.5</v>
      </c>
      <c r="N166" s="253">
        <v>139.55000000000001</v>
      </c>
      <c r="O166" s="253">
        <v>152680000</v>
      </c>
      <c r="P166" s="254">
        <v>3.8074517269513192E-2</v>
      </c>
    </row>
    <row r="167" spans="1:16" ht="12.75" customHeight="1">
      <c r="A167" s="245">
        <v>157</v>
      </c>
      <c r="B167" s="258" t="s">
        <v>132</v>
      </c>
      <c r="C167" s="250" t="s">
        <v>213</v>
      </c>
      <c r="D167" s="251">
        <v>45379</v>
      </c>
      <c r="E167" s="250">
        <v>709.15</v>
      </c>
      <c r="F167" s="250">
        <v>711.55000000000007</v>
      </c>
      <c r="G167" s="252">
        <v>704.60000000000014</v>
      </c>
      <c r="H167" s="252">
        <v>700.05000000000007</v>
      </c>
      <c r="I167" s="252">
        <v>693.10000000000014</v>
      </c>
      <c r="J167" s="252">
        <v>716.10000000000014</v>
      </c>
      <c r="K167" s="252">
        <v>723.05000000000018</v>
      </c>
      <c r="L167" s="252">
        <v>727.60000000000014</v>
      </c>
      <c r="M167" s="253">
        <v>718.5</v>
      </c>
      <c r="N167" s="253">
        <v>707</v>
      </c>
      <c r="O167" s="253">
        <v>22810400</v>
      </c>
      <c r="P167" s="254">
        <v>8.9525831564048128E-3</v>
      </c>
    </row>
    <row r="168" spans="1:16" ht="12.75" customHeight="1">
      <c r="A168" s="245">
        <v>158</v>
      </c>
      <c r="B168" s="258" t="s">
        <v>63</v>
      </c>
      <c r="C168" s="250" t="s">
        <v>214</v>
      </c>
      <c r="D168" s="251">
        <v>45379</v>
      </c>
      <c r="E168" s="250">
        <v>1499.35</v>
      </c>
      <c r="F168" s="250">
        <v>1508.3</v>
      </c>
      <c r="G168" s="252">
        <v>1486.6</v>
      </c>
      <c r="H168" s="252">
        <v>1473.85</v>
      </c>
      <c r="I168" s="252">
        <v>1452.1499999999999</v>
      </c>
      <c r="J168" s="252">
        <v>1521.05</v>
      </c>
      <c r="K168" s="252">
        <v>1542.7500000000002</v>
      </c>
      <c r="L168" s="252">
        <v>1555.5</v>
      </c>
      <c r="M168" s="253">
        <v>1530</v>
      </c>
      <c r="N168" s="253">
        <v>1495.55</v>
      </c>
      <c r="O168" s="253">
        <v>7690500</v>
      </c>
      <c r="P168" s="254">
        <v>7.3492462311557788E-2</v>
      </c>
    </row>
    <row r="169" spans="1:16" ht="12.75" customHeight="1">
      <c r="A169" s="245">
        <v>159</v>
      </c>
      <c r="B169" s="258" t="s">
        <v>68</v>
      </c>
      <c r="C169" s="255" t="s">
        <v>215</v>
      </c>
      <c r="D169" s="251">
        <v>45379</v>
      </c>
      <c r="E169" s="250">
        <v>786.85</v>
      </c>
      <c r="F169" s="250">
        <v>782.98333333333346</v>
      </c>
      <c r="G169" s="252">
        <v>776.26666666666688</v>
      </c>
      <c r="H169" s="252">
        <v>765.68333333333339</v>
      </c>
      <c r="I169" s="252">
        <v>758.96666666666681</v>
      </c>
      <c r="J169" s="252">
        <v>793.56666666666695</v>
      </c>
      <c r="K169" s="252">
        <v>800.28333333333342</v>
      </c>
      <c r="L169" s="252">
        <v>810.86666666666702</v>
      </c>
      <c r="M169" s="253">
        <v>789.7</v>
      </c>
      <c r="N169" s="253">
        <v>772.4</v>
      </c>
      <c r="O169" s="253">
        <v>102459000</v>
      </c>
      <c r="P169" s="254">
        <v>1.8717095941894975E-2</v>
      </c>
    </row>
    <row r="170" spans="1:16" ht="12.75" customHeight="1">
      <c r="A170" s="245">
        <v>160</v>
      </c>
      <c r="B170" s="258" t="s">
        <v>63</v>
      </c>
      <c r="C170" s="250" t="s">
        <v>216</v>
      </c>
      <c r="D170" s="251">
        <v>45379</v>
      </c>
      <c r="E170" s="250">
        <v>25188.6</v>
      </c>
      <c r="F170" s="250">
        <v>25399.033333333336</v>
      </c>
      <c r="G170" s="252">
        <v>24914.816666666673</v>
      </c>
      <c r="H170" s="252">
        <v>24641.033333333336</v>
      </c>
      <c r="I170" s="252">
        <v>24156.816666666673</v>
      </c>
      <c r="J170" s="252">
        <v>25672.816666666673</v>
      </c>
      <c r="K170" s="252">
        <v>26157.03333333334</v>
      </c>
      <c r="L170" s="252">
        <v>26430.816666666673</v>
      </c>
      <c r="M170" s="253">
        <v>25883.25</v>
      </c>
      <c r="N170" s="253">
        <v>25125.25</v>
      </c>
      <c r="O170" s="253">
        <v>268000</v>
      </c>
      <c r="P170" s="254">
        <v>7.0180692822202254E-2</v>
      </c>
    </row>
    <row r="171" spans="1:16" ht="12.75" customHeight="1">
      <c r="A171" s="245">
        <v>161</v>
      </c>
      <c r="B171" s="258" t="s">
        <v>49</v>
      </c>
      <c r="C171" s="250" t="s">
        <v>217</v>
      </c>
      <c r="D171" s="251">
        <v>45379</v>
      </c>
      <c r="E171" s="250">
        <v>4755.3999999999996</v>
      </c>
      <c r="F171" s="250">
        <v>4746.95</v>
      </c>
      <c r="G171" s="252">
        <v>4721.25</v>
      </c>
      <c r="H171" s="252">
        <v>4687.1000000000004</v>
      </c>
      <c r="I171" s="252">
        <v>4661.4000000000005</v>
      </c>
      <c r="J171" s="252">
        <v>4781.0999999999995</v>
      </c>
      <c r="K171" s="252">
        <v>4806.7999999999984</v>
      </c>
      <c r="L171" s="252">
        <v>4840.9499999999989</v>
      </c>
      <c r="M171" s="253">
        <v>4772.6499999999996</v>
      </c>
      <c r="N171" s="253">
        <v>4712.8</v>
      </c>
      <c r="O171" s="253">
        <v>978450</v>
      </c>
      <c r="P171" s="254">
        <v>-1.2863196125907991E-2</v>
      </c>
    </row>
    <row r="172" spans="1:16" ht="12.75" customHeight="1">
      <c r="A172" s="245">
        <v>162</v>
      </c>
      <c r="B172" s="258" t="s">
        <v>41</v>
      </c>
      <c r="C172" s="250" t="s">
        <v>218</v>
      </c>
      <c r="D172" s="251">
        <v>45379</v>
      </c>
      <c r="E172" s="250">
        <v>2402.15</v>
      </c>
      <c r="F172" s="250">
        <v>2405.7833333333333</v>
      </c>
      <c r="G172" s="252">
        <v>2384.6666666666665</v>
      </c>
      <c r="H172" s="252">
        <v>2367.1833333333334</v>
      </c>
      <c r="I172" s="252">
        <v>2346.0666666666666</v>
      </c>
      <c r="J172" s="252">
        <v>2423.2666666666664</v>
      </c>
      <c r="K172" s="252">
        <v>2444.3833333333332</v>
      </c>
      <c r="L172" s="252">
        <v>2461.8666666666663</v>
      </c>
      <c r="M172" s="253">
        <v>2426.9</v>
      </c>
      <c r="N172" s="253">
        <v>2388.3000000000002</v>
      </c>
      <c r="O172" s="253">
        <v>3660000</v>
      </c>
      <c r="P172" s="254">
        <v>2.8451001053740779E-2</v>
      </c>
    </row>
    <row r="173" spans="1:16" ht="12.75" customHeight="1">
      <c r="A173" s="245">
        <v>163</v>
      </c>
      <c r="B173" s="258" t="s">
        <v>47</v>
      </c>
      <c r="C173" s="250" t="s">
        <v>219</v>
      </c>
      <c r="D173" s="251">
        <v>45379</v>
      </c>
      <c r="E173" s="250">
        <v>2439.3000000000002</v>
      </c>
      <c r="F173" s="250">
        <v>2446.6166666666668</v>
      </c>
      <c r="G173" s="252">
        <v>2423.2333333333336</v>
      </c>
      <c r="H173" s="252">
        <v>2407.166666666667</v>
      </c>
      <c r="I173" s="252">
        <v>2383.7833333333338</v>
      </c>
      <c r="J173" s="252">
        <v>2462.6833333333334</v>
      </c>
      <c r="K173" s="252">
        <v>2486.0666666666666</v>
      </c>
      <c r="L173" s="252">
        <v>2502.1333333333332</v>
      </c>
      <c r="M173" s="253">
        <v>2470</v>
      </c>
      <c r="N173" s="253">
        <v>2430.5500000000002</v>
      </c>
      <c r="O173" s="253">
        <v>6461700</v>
      </c>
      <c r="P173" s="254">
        <v>-1.0429109620509051E-2</v>
      </c>
    </row>
    <row r="174" spans="1:16" ht="12.75" customHeight="1">
      <c r="A174" s="245">
        <v>164</v>
      </c>
      <c r="B174" s="258" t="s">
        <v>68</v>
      </c>
      <c r="C174" s="250" t="s">
        <v>220</v>
      </c>
      <c r="D174" s="251">
        <v>45379</v>
      </c>
      <c r="E174" s="250">
        <v>1578.4</v>
      </c>
      <c r="F174" s="250">
        <v>1567.6666666666667</v>
      </c>
      <c r="G174" s="252">
        <v>1554.4333333333334</v>
      </c>
      <c r="H174" s="252">
        <v>1530.4666666666667</v>
      </c>
      <c r="I174" s="252">
        <v>1517.2333333333333</v>
      </c>
      <c r="J174" s="252">
        <v>1591.6333333333334</v>
      </c>
      <c r="K174" s="252">
        <v>1604.8666666666666</v>
      </c>
      <c r="L174" s="252">
        <v>1628.8333333333335</v>
      </c>
      <c r="M174" s="253">
        <v>1580.9</v>
      </c>
      <c r="N174" s="253">
        <v>1543.7</v>
      </c>
      <c r="O174" s="253">
        <v>15145900</v>
      </c>
      <c r="P174" s="254">
        <v>-1.3000638627862422E-2</v>
      </c>
    </row>
    <row r="175" spans="1:16" ht="12.75" customHeight="1">
      <c r="A175" s="245">
        <v>165</v>
      </c>
      <c r="B175" s="258" t="s">
        <v>43</v>
      </c>
      <c r="C175" s="250" t="s">
        <v>221</v>
      </c>
      <c r="D175" s="251">
        <v>45379</v>
      </c>
      <c r="E175" s="250">
        <v>646</v>
      </c>
      <c r="F175" s="250">
        <v>644.26666666666677</v>
      </c>
      <c r="G175" s="252">
        <v>637.88333333333355</v>
      </c>
      <c r="H175" s="252">
        <v>629.76666666666677</v>
      </c>
      <c r="I175" s="252">
        <v>623.38333333333355</v>
      </c>
      <c r="J175" s="252">
        <v>652.38333333333355</v>
      </c>
      <c r="K175" s="252">
        <v>658.76666666666677</v>
      </c>
      <c r="L175" s="252">
        <v>666.88333333333355</v>
      </c>
      <c r="M175" s="253">
        <v>650.65</v>
      </c>
      <c r="N175" s="253">
        <v>636.15</v>
      </c>
      <c r="O175" s="253">
        <v>7582500</v>
      </c>
      <c r="P175" s="254">
        <v>0.1369770580296896</v>
      </c>
    </row>
    <row r="176" spans="1:16" ht="12.75" customHeight="1">
      <c r="A176" s="245">
        <v>166</v>
      </c>
      <c r="B176" s="258" t="s">
        <v>205</v>
      </c>
      <c r="C176" s="250" t="s">
        <v>222</v>
      </c>
      <c r="D176" s="251">
        <v>45379</v>
      </c>
      <c r="E176" s="250">
        <v>696</v>
      </c>
      <c r="F176" s="250">
        <v>696.36666666666667</v>
      </c>
      <c r="G176" s="252">
        <v>689.0333333333333</v>
      </c>
      <c r="H176" s="252">
        <v>682.06666666666661</v>
      </c>
      <c r="I176" s="252">
        <v>674.73333333333323</v>
      </c>
      <c r="J176" s="252">
        <v>703.33333333333337</v>
      </c>
      <c r="K176" s="252">
        <v>710.66666666666663</v>
      </c>
      <c r="L176" s="252">
        <v>717.63333333333344</v>
      </c>
      <c r="M176" s="253">
        <v>703.7</v>
      </c>
      <c r="N176" s="253">
        <v>689.4</v>
      </c>
      <c r="O176" s="253">
        <v>5123000</v>
      </c>
      <c r="P176" s="254">
        <v>1.2050572896088503E-2</v>
      </c>
    </row>
    <row r="177" spans="1:16" ht="12.75" customHeight="1">
      <c r="A177" s="245">
        <v>167</v>
      </c>
      <c r="B177" s="258" t="s">
        <v>43</v>
      </c>
      <c r="C177" s="250" t="s">
        <v>223</v>
      </c>
      <c r="D177" s="251">
        <v>45379</v>
      </c>
      <c r="E177" s="250">
        <v>1066.2</v>
      </c>
      <c r="F177" s="250">
        <v>1057.0333333333333</v>
      </c>
      <c r="G177" s="252">
        <v>1023.0666666666666</v>
      </c>
      <c r="H177" s="252">
        <v>979.93333333333328</v>
      </c>
      <c r="I177" s="252">
        <v>945.96666666666658</v>
      </c>
      <c r="J177" s="252">
        <v>1100.1666666666665</v>
      </c>
      <c r="K177" s="252">
        <v>1134.1333333333332</v>
      </c>
      <c r="L177" s="252">
        <v>1177.2666666666667</v>
      </c>
      <c r="M177" s="253">
        <v>1091</v>
      </c>
      <c r="N177" s="253">
        <v>1013.9</v>
      </c>
      <c r="O177" s="253">
        <v>13696100</v>
      </c>
      <c r="P177" s="254">
        <v>7.8109190983042618E-3</v>
      </c>
    </row>
    <row r="178" spans="1:16" ht="12.75" customHeight="1">
      <c r="A178" s="245">
        <v>168</v>
      </c>
      <c r="B178" s="258" t="s">
        <v>39</v>
      </c>
      <c r="C178" s="257" t="s">
        <v>224</v>
      </c>
      <c r="D178" s="251">
        <v>45379</v>
      </c>
      <c r="E178" s="250">
        <v>2005.2</v>
      </c>
      <c r="F178" s="250">
        <v>1998.5333333333335</v>
      </c>
      <c r="G178" s="252">
        <v>1982.0666666666671</v>
      </c>
      <c r="H178" s="252">
        <v>1958.9333333333336</v>
      </c>
      <c r="I178" s="252">
        <v>1942.4666666666672</v>
      </c>
      <c r="J178" s="252">
        <v>2021.666666666667</v>
      </c>
      <c r="K178" s="252">
        <v>2038.1333333333337</v>
      </c>
      <c r="L178" s="252">
        <v>2061.2666666666669</v>
      </c>
      <c r="M178" s="253">
        <v>2015</v>
      </c>
      <c r="N178" s="253">
        <v>1975.4</v>
      </c>
      <c r="O178" s="253">
        <v>6890500</v>
      </c>
      <c r="P178" s="254">
        <v>1.5773568216997127E-2</v>
      </c>
    </row>
    <row r="179" spans="1:16" ht="12.75" customHeight="1">
      <c r="A179" s="245">
        <v>169</v>
      </c>
      <c r="B179" s="258" t="s">
        <v>79</v>
      </c>
      <c r="C179" s="250" t="s">
        <v>225</v>
      </c>
      <c r="D179" s="251">
        <v>45379</v>
      </c>
      <c r="E179" s="250">
        <v>1206.75</v>
      </c>
      <c r="F179" s="250">
        <v>1208.0833333333333</v>
      </c>
      <c r="G179" s="252">
        <v>1200.4166666666665</v>
      </c>
      <c r="H179" s="252">
        <v>1194.0833333333333</v>
      </c>
      <c r="I179" s="252">
        <v>1186.4166666666665</v>
      </c>
      <c r="J179" s="252">
        <v>1214.4166666666665</v>
      </c>
      <c r="K179" s="252">
        <v>1222.083333333333</v>
      </c>
      <c r="L179" s="252">
        <v>1228.4166666666665</v>
      </c>
      <c r="M179" s="253">
        <v>1215.75</v>
      </c>
      <c r="N179" s="253">
        <v>1201.75</v>
      </c>
      <c r="O179" s="253">
        <v>10477800</v>
      </c>
      <c r="P179" s="254">
        <v>1.1178949178777195E-3</v>
      </c>
    </row>
    <row r="180" spans="1:16" ht="12.75" customHeight="1">
      <c r="A180" s="245">
        <v>170</v>
      </c>
      <c r="B180" s="258" t="s">
        <v>59</v>
      </c>
      <c r="C180" s="256" t="s">
        <v>226</v>
      </c>
      <c r="D180" s="251">
        <v>45379</v>
      </c>
      <c r="E180" s="250">
        <v>1024.8499999999999</v>
      </c>
      <c r="F180" s="250">
        <v>1033.3333333333333</v>
      </c>
      <c r="G180" s="252">
        <v>999.06666666666661</v>
      </c>
      <c r="H180" s="252">
        <v>973.2833333333333</v>
      </c>
      <c r="I180" s="252">
        <v>939.01666666666665</v>
      </c>
      <c r="J180" s="252">
        <v>1059.1166666666666</v>
      </c>
      <c r="K180" s="252">
        <v>1093.3833333333334</v>
      </c>
      <c r="L180" s="252">
        <v>1119.1666666666665</v>
      </c>
      <c r="M180" s="253">
        <v>1067.5999999999999</v>
      </c>
      <c r="N180" s="253">
        <v>1007.55</v>
      </c>
      <c r="O180" s="253">
        <v>63914100</v>
      </c>
      <c r="P180" s="254">
        <v>1.2826302953662723E-2</v>
      </c>
    </row>
    <row r="181" spans="1:16" ht="12.75" customHeight="1">
      <c r="A181" s="245">
        <v>171</v>
      </c>
      <c r="B181" s="258" t="s">
        <v>56</v>
      </c>
      <c r="C181" s="250" t="s">
        <v>227</v>
      </c>
      <c r="D181" s="251">
        <v>45379</v>
      </c>
      <c r="E181" s="250">
        <v>398.45</v>
      </c>
      <c r="F181" s="250">
        <v>397.68333333333334</v>
      </c>
      <c r="G181" s="252">
        <v>393.26666666666665</v>
      </c>
      <c r="H181" s="252">
        <v>388.08333333333331</v>
      </c>
      <c r="I181" s="252">
        <v>383.66666666666663</v>
      </c>
      <c r="J181" s="252">
        <v>402.86666666666667</v>
      </c>
      <c r="K181" s="252">
        <v>407.2833333333333</v>
      </c>
      <c r="L181" s="252">
        <v>412.4666666666667</v>
      </c>
      <c r="M181" s="253">
        <v>402.1</v>
      </c>
      <c r="N181" s="253">
        <v>392.5</v>
      </c>
      <c r="O181" s="253">
        <v>84003750</v>
      </c>
      <c r="P181" s="254">
        <v>-5.7124595533895256E-3</v>
      </c>
    </row>
    <row r="182" spans="1:16" ht="12.75" customHeight="1">
      <c r="A182" s="245">
        <v>172</v>
      </c>
      <c r="B182" s="258" t="s">
        <v>190</v>
      </c>
      <c r="C182" s="250" t="s">
        <v>228</v>
      </c>
      <c r="D182" s="251">
        <v>45379</v>
      </c>
      <c r="E182" s="250">
        <v>152.80000000000001</v>
      </c>
      <c r="F182" s="250">
        <v>153.01666666666668</v>
      </c>
      <c r="G182" s="252">
        <v>151.28333333333336</v>
      </c>
      <c r="H182" s="252">
        <v>149.76666666666668</v>
      </c>
      <c r="I182" s="252">
        <v>148.03333333333336</v>
      </c>
      <c r="J182" s="252">
        <v>154.53333333333336</v>
      </c>
      <c r="K182" s="252">
        <v>156.26666666666665</v>
      </c>
      <c r="L182" s="252">
        <v>157.78333333333336</v>
      </c>
      <c r="M182" s="253">
        <v>154.75</v>
      </c>
      <c r="N182" s="253">
        <v>151.5</v>
      </c>
      <c r="O182" s="253">
        <v>218520500</v>
      </c>
      <c r="P182" s="254">
        <v>4.4370843519175668E-2</v>
      </c>
    </row>
    <row r="183" spans="1:16" ht="12.75" customHeight="1">
      <c r="A183" s="245">
        <v>173</v>
      </c>
      <c r="B183" s="258" t="s">
        <v>132</v>
      </c>
      <c r="C183" s="250" t="s">
        <v>229</v>
      </c>
      <c r="D183" s="251">
        <v>45379</v>
      </c>
      <c r="E183" s="250">
        <v>4025.1</v>
      </c>
      <c r="F183" s="250">
        <v>4035.5</v>
      </c>
      <c r="G183" s="252">
        <v>3982</v>
      </c>
      <c r="H183" s="252">
        <v>3938.9</v>
      </c>
      <c r="I183" s="252">
        <v>3885.4</v>
      </c>
      <c r="J183" s="252">
        <v>4078.6</v>
      </c>
      <c r="K183" s="252">
        <v>4132.1000000000004</v>
      </c>
      <c r="L183" s="252">
        <v>4175.2</v>
      </c>
      <c r="M183" s="253">
        <v>4089</v>
      </c>
      <c r="N183" s="253">
        <v>3992.4</v>
      </c>
      <c r="O183" s="253">
        <v>12648475</v>
      </c>
      <c r="P183" s="254">
        <v>-1.718769121986375E-2</v>
      </c>
    </row>
    <row r="184" spans="1:16" ht="12.75" customHeight="1">
      <c r="A184" s="245">
        <v>174</v>
      </c>
      <c r="B184" s="258" t="s">
        <v>87</v>
      </c>
      <c r="C184" s="250" t="s">
        <v>230</v>
      </c>
      <c r="D184" s="251">
        <v>45379</v>
      </c>
      <c r="E184" s="250">
        <v>1277.05</v>
      </c>
      <c r="F184" s="250">
        <v>1275.55</v>
      </c>
      <c r="G184" s="252">
        <v>1264.8499999999999</v>
      </c>
      <c r="H184" s="252">
        <v>1252.6499999999999</v>
      </c>
      <c r="I184" s="252">
        <v>1241.9499999999998</v>
      </c>
      <c r="J184" s="252">
        <v>1287.75</v>
      </c>
      <c r="K184" s="252">
        <v>1298.4500000000003</v>
      </c>
      <c r="L184" s="252">
        <v>1310.6500000000001</v>
      </c>
      <c r="M184" s="253">
        <v>1286.25</v>
      </c>
      <c r="N184" s="253">
        <v>1263.3499999999999</v>
      </c>
      <c r="O184" s="253">
        <v>14070000</v>
      </c>
      <c r="P184" s="254">
        <v>8.9493158936408222E-3</v>
      </c>
    </row>
    <row r="185" spans="1:16" ht="12.75" customHeight="1">
      <c r="A185" s="245">
        <v>175</v>
      </c>
      <c r="B185" s="258" t="s">
        <v>87</v>
      </c>
      <c r="C185" s="250" t="s">
        <v>231</v>
      </c>
      <c r="D185" s="251">
        <v>45379</v>
      </c>
      <c r="E185" s="250">
        <v>3762.25</v>
      </c>
      <c r="F185" s="250">
        <v>3752.0833333333335</v>
      </c>
      <c r="G185" s="252">
        <v>3734.3666666666668</v>
      </c>
      <c r="H185" s="252">
        <v>3706.4833333333331</v>
      </c>
      <c r="I185" s="252">
        <v>3688.7666666666664</v>
      </c>
      <c r="J185" s="252">
        <v>3779.9666666666672</v>
      </c>
      <c r="K185" s="252">
        <v>3797.6833333333334</v>
      </c>
      <c r="L185" s="252">
        <v>3825.5666666666675</v>
      </c>
      <c r="M185" s="253">
        <v>3769.8</v>
      </c>
      <c r="N185" s="253">
        <v>3724.2</v>
      </c>
      <c r="O185" s="253">
        <v>4757550</v>
      </c>
      <c r="P185" s="254">
        <v>-1.0590675837973578E-2</v>
      </c>
    </row>
    <row r="186" spans="1:16" ht="12.75" customHeight="1">
      <c r="A186" s="245">
        <v>176</v>
      </c>
      <c r="B186" s="258" t="s">
        <v>59</v>
      </c>
      <c r="C186" s="250" t="s">
        <v>232</v>
      </c>
      <c r="D186" s="251">
        <v>45379</v>
      </c>
      <c r="E186" s="250">
        <v>2678.55</v>
      </c>
      <c r="F186" s="250">
        <v>2681.6666666666665</v>
      </c>
      <c r="G186" s="252">
        <v>2654.2333333333331</v>
      </c>
      <c r="H186" s="252">
        <v>2629.9166666666665</v>
      </c>
      <c r="I186" s="252">
        <v>2602.4833333333331</v>
      </c>
      <c r="J186" s="252">
        <v>2705.9833333333331</v>
      </c>
      <c r="K186" s="252">
        <v>2733.4166666666665</v>
      </c>
      <c r="L186" s="252">
        <v>2757.7333333333331</v>
      </c>
      <c r="M186" s="253">
        <v>2709.1</v>
      </c>
      <c r="N186" s="253">
        <v>2657.35</v>
      </c>
      <c r="O186" s="253">
        <v>1688000</v>
      </c>
      <c r="P186" s="254">
        <v>-1.4306569343065694E-2</v>
      </c>
    </row>
    <row r="187" spans="1:16" ht="12.75" customHeight="1">
      <c r="A187" s="245">
        <v>177</v>
      </c>
      <c r="B187" s="258" t="s">
        <v>43</v>
      </c>
      <c r="C187" s="250" t="s">
        <v>233</v>
      </c>
      <c r="D187" s="251">
        <v>45379</v>
      </c>
      <c r="E187" s="250">
        <v>3877.65</v>
      </c>
      <c r="F187" s="250">
        <v>3902.8833333333332</v>
      </c>
      <c r="G187" s="252">
        <v>3843.8666666666663</v>
      </c>
      <c r="H187" s="252">
        <v>3810.083333333333</v>
      </c>
      <c r="I187" s="252">
        <v>3751.0666666666662</v>
      </c>
      <c r="J187" s="252">
        <v>3936.6666666666665</v>
      </c>
      <c r="K187" s="252">
        <v>3995.6833333333329</v>
      </c>
      <c r="L187" s="252">
        <v>4029.4666666666667</v>
      </c>
      <c r="M187" s="253">
        <v>3961.9</v>
      </c>
      <c r="N187" s="253">
        <v>3869.1</v>
      </c>
      <c r="O187" s="253">
        <v>2897200</v>
      </c>
      <c r="P187" s="254">
        <v>5.675517945725124E-2</v>
      </c>
    </row>
    <row r="188" spans="1:16" ht="12.75" customHeight="1">
      <c r="A188" s="245">
        <v>178</v>
      </c>
      <c r="B188" s="258" t="s">
        <v>45</v>
      </c>
      <c r="C188" s="250" t="s">
        <v>234</v>
      </c>
      <c r="D188" s="251">
        <v>45379</v>
      </c>
      <c r="E188" s="250">
        <v>2278.65</v>
      </c>
      <c r="F188" s="250">
        <v>2261.5166666666669</v>
      </c>
      <c r="G188" s="252">
        <v>2239.0833333333339</v>
      </c>
      <c r="H188" s="252">
        <v>2199.5166666666669</v>
      </c>
      <c r="I188" s="252">
        <v>2177.0833333333339</v>
      </c>
      <c r="J188" s="252">
        <v>2301.0833333333339</v>
      </c>
      <c r="K188" s="252">
        <v>2323.5166666666673</v>
      </c>
      <c r="L188" s="252">
        <v>2363.0833333333339</v>
      </c>
      <c r="M188" s="253">
        <v>2283.9499999999998</v>
      </c>
      <c r="N188" s="253">
        <v>2221.9499999999998</v>
      </c>
      <c r="O188" s="253">
        <v>5274500</v>
      </c>
      <c r="P188" s="254">
        <v>-8.6830680173661367E-3</v>
      </c>
    </row>
    <row r="189" spans="1:16" ht="12.75" customHeight="1">
      <c r="A189" s="245">
        <v>179</v>
      </c>
      <c r="B189" s="258" t="s">
        <v>56</v>
      </c>
      <c r="C189" s="250" t="s">
        <v>235</v>
      </c>
      <c r="D189" s="251">
        <v>45379</v>
      </c>
      <c r="E189" s="250">
        <v>1714.35</v>
      </c>
      <c r="F189" s="250">
        <v>1714.0833333333333</v>
      </c>
      <c r="G189" s="252">
        <v>1704.3666666666666</v>
      </c>
      <c r="H189" s="252">
        <v>1694.3833333333332</v>
      </c>
      <c r="I189" s="252">
        <v>1684.6666666666665</v>
      </c>
      <c r="J189" s="252">
        <v>1724.0666666666666</v>
      </c>
      <c r="K189" s="252">
        <v>1733.7833333333333</v>
      </c>
      <c r="L189" s="252">
        <v>1743.7666666666667</v>
      </c>
      <c r="M189" s="253">
        <v>1723.8</v>
      </c>
      <c r="N189" s="253">
        <v>1704.1</v>
      </c>
      <c r="O189" s="253">
        <v>2385200</v>
      </c>
      <c r="P189" s="254">
        <v>-4.8397863818424565E-3</v>
      </c>
    </row>
    <row r="190" spans="1:16" ht="12.75" customHeight="1">
      <c r="A190" s="245">
        <v>180</v>
      </c>
      <c r="B190" s="258" t="s">
        <v>59</v>
      </c>
      <c r="C190" s="250" t="s">
        <v>236</v>
      </c>
      <c r="D190" s="251">
        <v>45379</v>
      </c>
      <c r="E190" s="250">
        <v>9900.15</v>
      </c>
      <c r="F190" s="250">
        <v>9962.4666666666672</v>
      </c>
      <c r="G190" s="252">
        <v>9828.1833333333343</v>
      </c>
      <c r="H190" s="252">
        <v>9756.2166666666672</v>
      </c>
      <c r="I190" s="252">
        <v>9621.9333333333343</v>
      </c>
      <c r="J190" s="252">
        <v>10034.433333333334</v>
      </c>
      <c r="K190" s="252">
        <v>10168.716666666667</v>
      </c>
      <c r="L190" s="252">
        <v>10240.683333333334</v>
      </c>
      <c r="M190" s="253">
        <v>10096.75</v>
      </c>
      <c r="N190" s="253">
        <v>9890.5</v>
      </c>
      <c r="O190" s="253">
        <v>2077000</v>
      </c>
      <c r="P190" s="254">
        <v>4.1259337243695793E-2</v>
      </c>
    </row>
    <row r="191" spans="1:16" ht="12.75" customHeight="1">
      <c r="A191" s="245">
        <v>181</v>
      </c>
      <c r="B191" s="258" t="s">
        <v>49</v>
      </c>
      <c r="C191" s="250" t="s">
        <v>237</v>
      </c>
      <c r="D191" s="251">
        <v>45379</v>
      </c>
      <c r="E191" s="250">
        <v>477.35</v>
      </c>
      <c r="F191" s="250">
        <v>482.23333333333335</v>
      </c>
      <c r="G191" s="252">
        <v>471.81666666666672</v>
      </c>
      <c r="H191" s="252">
        <v>466.28333333333336</v>
      </c>
      <c r="I191" s="252">
        <v>455.86666666666673</v>
      </c>
      <c r="J191" s="252">
        <v>487.76666666666671</v>
      </c>
      <c r="K191" s="252">
        <v>498.18333333333334</v>
      </c>
      <c r="L191" s="252">
        <v>503.7166666666667</v>
      </c>
      <c r="M191" s="253">
        <v>492.65</v>
      </c>
      <c r="N191" s="253">
        <v>476.7</v>
      </c>
      <c r="O191" s="253">
        <v>37351600</v>
      </c>
      <c r="P191" s="254">
        <v>3.274504870421624E-2</v>
      </c>
    </row>
    <row r="192" spans="1:16" ht="12.75" customHeight="1">
      <c r="A192" s="245">
        <v>182</v>
      </c>
      <c r="B192" s="258" t="s">
        <v>39</v>
      </c>
      <c r="C192" s="250" t="s">
        <v>238</v>
      </c>
      <c r="D192" s="251">
        <v>45379</v>
      </c>
      <c r="E192" s="250">
        <v>287.89999999999998</v>
      </c>
      <c r="F192" s="250">
        <v>284.63333333333333</v>
      </c>
      <c r="G192" s="252">
        <v>279.26666666666665</v>
      </c>
      <c r="H192" s="252">
        <v>270.63333333333333</v>
      </c>
      <c r="I192" s="252">
        <v>265.26666666666665</v>
      </c>
      <c r="J192" s="252">
        <v>293.26666666666665</v>
      </c>
      <c r="K192" s="252">
        <v>298.63333333333333</v>
      </c>
      <c r="L192" s="252">
        <v>307.26666666666665</v>
      </c>
      <c r="M192" s="253">
        <v>290</v>
      </c>
      <c r="N192" s="253">
        <v>276</v>
      </c>
      <c r="O192" s="253">
        <v>128372200</v>
      </c>
      <c r="P192" s="254">
        <v>4.334984577997944E-2</v>
      </c>
    </row>
    <row r="193" spans="1:16" ht="12.75" customHeight="1">
      <c r="A193" s="245">
        <v>183</v>
      </c>
      <c r="B193" s="258" t="s">
        <v>132</v>
      </c>
      <c r="C193" s="250" t="s">
        <v>239</v>
      </c>
      <c r="D193" s="251">
        <v>45379</v>
      </c>
      <c r="E193" s="250">
        <v>1075.7</v>
      </c>
      <c r="F193" s="250">
        <v>1088.8</v>
      </c>
      <c r="G193" s="252">
        <v>1059</v>
      </c>
      <c r="H193" s="252">
        <v>1042.3</v>
      </c>
      <c r="I193" s="252">
        <v>1012.5</v>
      </c>
      <c r="J193" s="252">
        <v>1105.5</v>
      </c>
      <c r="K193" s="252">
        <v>1135.2999999999997</v>
      </c>
      <c r="L193" s="252">
        <v>1152</v>
      </c>
      <c r="M193" s="253">
        <v>1118.5999999999999</v>
      </c>
      <c r="N193" s="253">
        <v>1072.0999999999999</v>
      </c>
      <c r="O193" s="253">
        <v>8366400</v>
      </c>
      <c r="P193" s="254">
        <v>4.5747712614369281E-2</v>
      </c>
    </row>
    <row r="194" spans="1:16" ht="12.75" customHeight="1">
      <c r="A194" s="245">
        <v>184</v>
      </c>
      <c r="B194" s="258" t="s">
        <v>41</v>
      </c>
      <c r="C194" s="250" t="s">
        <v>240</v>
      </c>
      <c r="D194" s="251">
        <v>45379</v>
      </c>
      <c r="E194" s="250">
        <v>515.25</v>
      </c>
      <c r="F194" s="250">
        <v>516.9666666666667</v>
      </c>
      <c r="G194" s="252">
        <v>510.93333333333339</v>
      </c>
      <c r="H194" s="252">
        <v>506.61666666666667</v>
      </c>
      <c r="I194" s="252">
        <v>500.58333333333337</v>
      </c>
      <c r="J194" s="252">
        <v>521.28333333333342</v>
      </c>
      <c r="K194" s="252">
        <v>527.31666666666672</v>
      </c>
      <c r="L194" s="252">
        <v>531.63333333333344</v>
      </c>
      <c r="M194" s="253">
        <v>523</v>
      </c>
      <c r="N194" s="253">
        <v>512.65</v>
      </c>
      <c r="O194" s="253">
        <v>51655500</v>
      </c>
      <c r="P194" s="254">
        <v>-1.4208664385547758E-3</v>
      </c>
    </row>
    <row r="195" spans="1:16" ht="12.75" customHeight="1">
      <c r="A195" s="245">
        <v>185</v>
      </c>
      <c r="B195" s="258" t="s">
        <v>87</v>
      </c>
      <c r="C195" s="250" t="s">
        <v>241</v>
      </c>
      <c r="D195" s="251">
        <v>45379</v>
      </c>
      <c r="E195" s="250">
        <v>155.30000000000001</v>
      </c>
      <c r="F195" s="250">
        <v>155.41666666666666</v>
      </c>
      <c r="G195" s="252">
        <v>153.33333333333331</v>
      </c>
      <c r="H195" s="252">
        <v>151.36666666666665</v>
      </c>
      <c r="I195" s="252">
        <v>149.2833333333333</v>
      </c>
      <c r="J195" s="252">
        <v>157.38333333333333</v>
      </c>
      <c r="K195" s="252">
        <v>159.46666666666664</v>
      </c>
      <c r="L195" s="252">
        <v>161.43333333333334</v>
      </c>
      <c r="M195" s="253">
        <v>157.5</v>
      </c>
      <c r="N195" s="253">
        <v>153.44999999999999</v>
      </c>
      <c r="O195" s="253">
        <v>126429000</v>
      </c>
      <c r="P195" s="254">
        <v>-1.1817947335099773E-2</v>
      </c>
    </row>
    <row r="196" spans="1:16" ht="12.75" customHeight="1">
      <c r="A196" s="245">
        <v>186</v>
      </c>
      <c r="B196" s="258" t="s">
        <v>205</v>
      </c>
      <c r="C196" s="250" t="s">
        <v>242</v>
      </c>
      <c r="D196" s="251">
        <v>45379</v>
      </c>
      <c r="E196" s="250">
        <v>957.15</v>
      </c>
      <c r="F196" s="250">
        <v>953.35</v>
      </c>
      <c r="G196" s="252">
        <v>947</v>
      </c>
      <c r="H196" s="252">
        <v>936.85</v>
      </c>
      <c r="I196" s="252">
        <v>930.5</v>
      </c>
      <c r="J196" s="252">
        <v>963.5</v>
      </c>
      <c r="K196" s="252">
        <v>969.85000000000014</v>
      </c>
      <c r="L196" s="252">
        <v>980</v>
      </c>
      <c r="M196" s="253">
        <v>959.7</v>
      </c>
      <c r="N196" s="253">
        <v>943.2</v>
      </c>
      <c r="O196" s="253">
        <v>6773400</v>
      </c>
      <c r="P196" s="254">
        <v>-1.0618529333687285E-3</v>
      </c>
    </row>
    <row r="197" spans="1:16" ht="12.75" customHeight="1">
      <c r="A197" s="245">
        <v>187</v>
      </c>
      <c r="B197" s="258" t="s">
        <v>43</v>
      </c>
      <c r="C197" s="250" t="s">
        <v>242</v>
      </c>
      <c r="D197" s="251">
        <v>45379</v>
      </c>
      <c r="E197" s="250">
        <v>928.3</v>
      </c>
      <c r="F197" s="250">
        <v>929.58333333333337</v>
      </c>
      <c r="G197" s="252">
        <v>924.7166666666667</v>
      </c>
      <c r="H197" s="252">
        <v>921.13333333333333</v>
      </c>
      <c r="I197" s="252">
        <v>916.26666666666665</v>
      </c>
      <c r="J197" s="252">
        <v>933.16666666666674</v>
      </c>
      <c r="K197" s="252">
        <v>938.0333333333333</v>
      </c>
      <c r="L197" s="252">
        <v>941.61666666666679</v>
      </c>
      <c r="M197" s="253">
        <v>934.45</v>
      </c>
      <c r="N197" s="253">
        <v>926</v>
      </c>
      <c r="O197" s="253">
        <v>6537600</v>
      </c>
      <c r="P197" s="254">
        <v>4.8416101812145526E-3</v>
      </c>
    </row>
    <row r="198" spans="1:16" ht="12.75" customHeight="1">
      <c r="A198" s="245"/>
      <c r="B198" s="246"/>
      <c r="C198" s="250"/>
      <c r="D198" s="251"/>
      <c r="E198" s="250"/>
      <c r="F198" s="250"/>
      <c r="G198" s="252"/>
      <c r="H198" s="252"/>
      <c r="I198" s="252"/>
      <c r="J198" s="252"/>
      <c r="K198" s="252"/>
      <c r="L198" s="252"/>
      <c r="M198" s="253"/>
      <c r="N198" s="253"/>
      <c r="O198" s="253"/>
      <c r="P198" s="254"/>
    </row>
    <row r="199" spans="1:16" ht="12.75" customHeight="1">
      <c r="A199" s="239"/>
      <c r="B199" s="246"/>
      <c r="C199" s="239"/>
      <c r="D199" s="240"/>
      <c r="E199" s="241"/>
      <c r="F199" s="241"/>
      <c r="G199" s="242"/>
      <c r="H199" s="242"/>
      <c r="I199" s="242"/>
      <c r="J199" s="242"/>
      <c r="K199" s="242"/>
      <c r="L199" s="242"/>
      <c r="M199" s="239"/>
      <c r="N199" s="239"/>
      <c r="O199" s="243"/>
      <c r="P199" s="244"/>
    </row>
    <row r="200" spans="1:16" ht="12.75" customHeight="1">
      <c r="A200" s="239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39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39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39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39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39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39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39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39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39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39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39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39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45357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39" t="s">
        <v>16</v>
      </c>
      <c r="B8" s="341"/>
      <c r="C8" s="344" t="s">
        <v>20</v>
      </c>
      <c r="D8" s="344" t="s">
        <v>21</v>
      </c>
      <c r="E8" s="336" t="s">
        <v>22</v>
      </c>
      <c r="F8" s="337"/>
      <c r="G8" s="338"/>
      <c r="H8" s="336" t="s">
        <v>23</v>
      </c>
      <c r="I8" s="337"/>
      <c r="J8" s="338"/>
      <c r="K8" s="26"/>
      <c r="L8" s="48"/>
      <c r="M8" s="48"/>
      <c r="N8" s="1"/>
      <c r="O8" s="1"/>
    </row>
    <row r="9" spans="1:15" ht="36" customHeight="1">
      <c r="A9" s="340"/>
      <c r="B9" s="343"/>
      <c r="C9" s="343"/>
      <c r="D9" s="343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22356.3</v>
      </c>
      <c r="D10" s="34">
        <v>22347.45</v>
      </c>
      <c r="E10" s="34">
        <v>22278</v>
      </c>
      <c r="F10" s="34">
        <v>22199.7</v>
      </c>
      <c r="G10" s="34">
        <v>22130.25</v>
      </c>
      <c r="H10" s="34">
        <v>22425.75</v>
      </c>
      <c r="I10" s="34">
        <v>22495.200000000004</v>
      </c>
      <c r="J10" s="34">
        <v>22573.5</v>
      </c>
      <c r="K10" s="34">
        <v>22416.9</v>
      </c>
      <c r="L10" s="34">
        <v>22269.15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47581</v>
      </c>
      <c r="D11" s="34">
        <v>47505.200000000004</v>
      </c>
      <c r="E11" s="34">
        <v>47272.55000000001</v>
      </c>
      <c r="F11" s="34">
        <v>46964.100000000006</v>
      </c>
      <c r="G11" s="34">
        <v>46731.450000000012</v>
      </c>
      <c r="H11" s="34">
        <v>47813.650000000009</v>
      </c>
      <c r="I11" s="34">
        <v>48046.3</v>
      </c>
      <c r="J11" s="34">
        <v>48354.750000000007</v>
      </c>
      <c r="K11" s="34">
        <v>47737.85</v>
      </c>
      <c r="L11" s="34">
        <v>47196.75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6091.8</v>
      </c>
      <c r="D12" s="36">
        <v>6067.1500000000005</v>
      </c>
      <c r="E12" s="36">
        <v>6033.4000000000015</v>
      </c>
      <c r="F12" s="36">
        <v>5975.0000000000009</v>
      </c>
      <c r="G12" s="36">
        <v>5941.2500000000018</v>
      </c>
      <c r="H12" s="36">
        <v>6125.5500000000011</v>
      </c>
      <c r="I12" s="36">
        <v>6159.2999999999993</v>
      </c>
      <c r="J12" s="36">
        <v>6217.7000000000007</v>
      </c>
      <c r="K12" s="36">
        <v>6100.9</v>
      </c>
      <c r="L12" s="36">
        <v>6008.75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8349.9500000000007</v>
      </c>
      <c r="D13" s="36">
        <v>8337.5833333333339</v>
      </c>
      <c r="E13" s="36">
        <v>8309.1166666666686</v>
      </c>
      <c r="F13" s="36">
        <v>8268.2833333333347</v>
      </c>
      <c r="G13" s="36">
        <v>8239.8166666666693</v>
      </c>
      <c r="H13" s="36">
        <v>8378.4166666666679</v>
      </c>
      <c r="I13" s="36">
        <v>8406.8833333333314</v>
      </c>
      <c r="J13" s="36">
        <v>8447.7166666666672</v>
      </c>
      <c r="K13" s="36">
        <v>8366.0499999999993</v>
      </c>
      <c r="L13" s="36">
        <v>8296.75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36720.75</v>
      </c>
      <c r="D14" s="36">
        <v>36845.383333333331</v>
      </c>
      <c r="E14" s="36">
        <v>36488.46666666666</v>
      </c>
      <c r="F14" s="36">
        <v>36256.183333333327</v>
      </c>
      <c r="G14" s="36">
        <v>35899.266666666656</v>
      </c>
      <c r="H14" s="36">
        <v>37077.666666666664</v>
      </c>
      <c r="I14" s="36">
        <v>37434.583333333336</v>
      </c>
      <c r="J14" s="36">
        <v>37666.866666666669</v>
      </c>
      <c r="K14" s="36">
        <v>37202.300000000003</v>
      </c>
      <c r="L14" s="36">
        <v>36613.1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9666.5499999999993</v>
      </c>
      <c r="D15" s="36">
        <v>9637.4666666666653</v>
      </c>
      <c r="E15" s="36">
        <v>9592.283333333331</v>
      </c>
      <c r="F15" s="36">
        <v>9518.0166666666664</v>
      </c>
      <c r="G15" s="36">
        <v>9472.8333333333321</v>
      </c>
      <c r="H15" s="36">
        <v>9711.7333333333299</v>
      </c>
      <c r="I15" s="36">
        <v>9756.9166666666642</v>
      </c>
      <c r="J15" s="36">
        <v>9831.1833333333288</v>
      </c>
      <c r="K15" s="36">
        <v>9682.65</v>
      </c>
      <c r="L15" s="36">
        <v>9563.2000000000007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13989.05</v>
      </c>
      <c r="D16" s="36">
        <v>14017.583333333334</v>
      </c>
      <c r="E16" s="36">
        <v>13938.966666666667</v>
      </c>
      <c r="F16" s="36">
        <v>13888.883333333333</v>
      </c>
      <c r="G16" s="36">
        <v>13810.266666666666</v>
      </c>
      <c r="H16" s="36">
        <v>14067.666666666668</v>
      </c>
      <c r="I16" s="36">
        <v>14146.283333333333</v>
      </c>
      <c r="J16" s="36">
        <v>14196.366666666669</v>
      </c>
      <c r="K16" s="36">
        <v>14096.2</v>
      </c>
      <c r="L16" s="36">
        <v>13967.5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5680.85</v>
      </c>
      <c r="D17" s="36">
        <v>5649.0999999999995</v>
      </c>
      <c r="E17" s="36">
        <v>5603.1999999999989</v>
      </c>
      <c r="F17" s="36">
        <v>5525.5499999999993</v>
      </c>
      <c r="G17" s="36">
        <v>5479.6499999999987</v>
      </c>
      <c r="H17" s="36">
        <v>5726.7499999999991</v>
      </c>
      <c r="I17" s="36">
        <v>5772.6499999999987</v>
      </c>
      <c r="J17" s="36">
        <v>5850.2999999999993</v>
      </c>
      <c r="K17" s="31">
        <v>5695</v>
      </c>
      <c r="L17" s="31">
        <v>5571.45</v>
      </c>
      <c r="M17" s="31">
        <v>3.4024399999999999</v>
      </c>
      <c r="N17" s="1"/>
      <c r="O17" s="1"/>
    </row>
    <row r="18" spans="1:15" ht="12.75" customHeight="1">
      <c r="A18" s="51">
        <v>9</v>
      </c>
      <c r="B18" s="53" t="s">
        <v>50</v>
      </c>
      <c r="C18" s="31">
        <v>2668.75</v>
      </c>
      <c r="D18" s="36">
        <v>2677.9166666666665</v>
      </c>
      <c r="E18" s="36">
        <v>2650.833333333333</v>
      </c>
      <c r="F18" s="36">
        <v>2632.9166666666665</v>
      </c>
      <c r="G18" s="36">
        <v>2605.833333333333</v>
      </c>
      <c r="H18" s="36">
        <v>2695.833333333333</v>
      </c>
      <c r="I18" s="36">
        <v>2722.9166666666661</v>
      </c>
      <c r="J18" s="36">
        <v>2740.833333333333</v>
      </c>
      <c r="K18" s="31">
        <v>2705</v>
      </c>
      <c r="L18" s="31">
        <v>2660</v>
      </c>
      <c r="M18" s="31">
        <v>1.4891799999999999</v>
      </c>
      <c r="N18" s="1"/>
      <c r="O18" s="1"/>
    </row>
    <row r="19" spans="1:15" ht="12.75" customHeight="1">
      <c r="A19" s="51">
        <v>10</v>
      </c>
      <c r="B19" s="53" t="s">
        <v>315</v>
      </c>
      <c r="C19" s="31">
        <v>1551.2</v>
      </c>
      <c r="D19" s="36">
        <v>1546.5999999999997</v>
      </c>
      <c r="E19" s="36">
        <v>1533.1999999999994</v>
      </c>
      <c r="F19" s="36">
        <v>1515.1999999999996</v>
      </c>
      <c r="G19" s="36">
        <v>1501.7999999999993</v>
      </c>
      <c r="H19" s="36">
        <v>1564.5999999999995</v>
      </c>
      <c r="I19" s="36">
        <v>1577.9999999999995</v>
      </c>
      <c r="J19" s="36">
        <v>1595.9999999999995</v>
      </c>
      <c r="K19" s="31">
        <v>1560</v>
      </c>
      <c r="L19" s="31">
        <v>1528.6</v>
      </c>
      <c r="M19" s="31">
        <v>3.3297599999999998</v>
      </c>
      <c r="N19" s="1"/>
      <c r="O19" s="1"/>
    </row>
    <row r="20" spans="1:15" ht="12.75" customHeight="1">
      <c r="A20" s="51">
        <v>11</v>
      </c>
      <c r="B20" s="53" t="s">
        <v>64</v>
      </c>
      <c r="C20" s="31">
        <v>571.75</v>
      </c>
      <c r="D20" s="36">
        <v>577.58333333333337</v>
      </c>
      <c r="E20" s="36">
        <v>565.16666666666674</v>
      </c>
      <c r="F20" s="36">
        <v>558.58333333333337</v>
      </c>
      <c r="G20" s="36">
        <v>546.16666666666674</v>
      </c>
      <c r="H20" s="36">
        <v>584.16666666666674</v>
      </c>
      <c r="I20" s="36">
        <v>596.58333333333348</v>
      </c>
      <c r="J20" s="36">
        <v>603.16666666666674</v>
      </c>
      <c r="K20" s="31">
        <v>590</v>
      </c>
      <c r="L20" s="31">
        <v>571</v>
      </c>
      <c r="M20" s="31">
        <v>27.33333</v>
      </c>
      <c r="N20" s="1"/>
      <c r="O20" s="1"/>
    </row>
    <row r="21" spans="1:15" ht="12.75" customHeight="1">
      <c r="A21" s="51">
        <v>12</v>
      </c>
      <c r="B21" s="53" t="s">
        <v>886</v>
      </c>
      <c r="C21" s="31">
        <v>1070.3</v>
      </c>
      <c r="D21" s="36">
        <v>1068.6333333333332</v>
      </c>
      <c r="E21" s="36">
        <v>1061.6666666666665</v>
      </c>
      <c r="F21" s="36">
        <v>1053.0333333333333</v>
      </c>
      <c r="G21" s="36">
        <v>1046.0666666666666</v>
      </c>
      <c r="H21" s="36">
        <v>1077.2666666666664</v>
      </c>
      <c r="I21" s="36">
        <v>1084.2333333333331</v>
      </c>
      <c r="J21" s="36">
        <v>1092.8666666666663</v>
      </c>
      <c r="K21" s="31">
        <v>1075.5999999999999</v>
      </c>
      <c r="L21" s="31">
        <v>1060</v>
      </c>
      <c r="M21" s="31">
        <v>6.8842999999999996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3310.2</v>
      </c>
      <c r="D22" s="36">
        <v>3313.0833333333335</v>
      </c>
      <c r="E22" s="36">
        <v>3292.166666666667</v>
      </c>
      <c r="F22" s="36">
        <v>3274.1333333333337</v>
      </c>
      <c r="G22" s="36">
        <v>3253.2166666666672</v>
      </c>
      <c r="H22" s="36">
        <v>3331.1166666666668</v>
      </c>
      <c r="I22" s="36">
        <v>3352.0333333333338</v>
      </c>
      <c r="J22" s="36">
        <v>3370.0666666666666</v>
      </c>
      <c r="K22" s="31">
        <v>3334</v>
      </c>
      <c r="L22" s="31">
        <v>3295.05</v>
      </c>
      <c r="M22" s="31">
        <v>11.904159999999999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1947.4</v>
      </c>
      <c r="D23" s="36">
        <v>1951.8</v>
      </c>
      <c r="E23" s="36">
        <v>1933.6</v>
      </c>
      <c r="F23" s="36">
        <v>1919.8</v>
      </c>
      <c r="G23" s="36">
        <v>1901.6</v>
      </c>
      <c r="H23" s="36">
        <v>1965.6</v>
      </c>
      <c r="I23" s="36">
        <v>1983.8000000000002</v>
      </c>
      <c r="J23" s="36">
        <v>1997.6</v>
      </c>
      <c r="K23" s="31">
        <v>1970</v>
      </c>
      <c r="L23" s="31">
        <v>1938</v>
      </c>
      <c r="M23" s="31">
        <v>4.1546099999999999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1338.3</v>
      </c>
      <c r="D24" s="36">
        <v>1342.4166666666667</v>
      </c>
      <c r="E24" s="36">
        <v>1329.8833333333334</v>
      </c>
      <c r="F24" s="36">
        <v>1321.4666666666667</v>
      </c>
      <c r="G24" s="36">
        <v>1308.9333333333334</v>
      </c>
      <c r="H24" s="36">
        <v>1350.8333333333335</v>
      </c>
      <c r="I24" s="36">
        <v>1363.3666666666668</v>
      </c>
      <c r="J24" s="36">
        <v>1371.7833333333335</v>
      </c>
      <c r="K24" s="31">
        <v>1354.95</v>
      </c>
      <c r="L24" s="31">
        <v>1334</v>
      </c>
      <c r="M24" s="31">
        <v>18.15438</v>
      </c>
      <c r="N24" s="1"/>
      <c r="O24" s="1"/>
    </row>
    <row r="25" spans="1:15" ht="12.75" customHeight="1">
      <c r="A25" s="51">
        <v>16</v>
      </c>
      <c r="B25" s="53" t="s">
        <v>826</v>
      </c>
      <c r="C25" s="31">
        <v>573.85</v>
      </c>
      <c r="D25" s="36">
        <v>569.71666666666658</v>
      </c>
      <c r="E25" s="36">
        <v>559.43333333333317</v>
      </c>
      <c r="F25" s="36">
        <v>545.01666666666654</v>
      </c>
      <c r="G25" s="36">
        <v>534.73333333333312</v>
      </c>
      <c r="H25" s="36">
        <v>584.13333333333321</v>
      </c>
      <c r="I25" s="36">
        <v>594.41666666666674</v>
      </c>
      <c r="J25" s="36">
        <v>608.83333333333326</v>
      </c>
      <c r="K25" s="31">
        <v>580</v>
      </c>
      <c r="L25" s="31">
        <v>555.29999999999995</v>
      </c>
      <c r="M25" s="31">
        <v>21.234369999999998</v>
      </c>
      <c r="N25" s="1"/>
      <c r="O25" s="1"/>
    </row>
    <row r="26" spans="1:15" ht="12.75" customHeight="1">
      <c r="A26" s="51">
        <v>17</v>
      </c>
      <c r="B26" s="53" t="s">
        <v>267</v>
      </c>
      <c r="C26" s="31">
        <v>1020.15</v>
      </c>
      <c r="D26" s="36">
        <v>1021.8833333333333</v>
      </c>
      <c r="E26" s="36">
        <v>1011.5166666666667</v>
      </c>
      <c r="F26" s="36">
        <v>1002.8833333333333</v>
      </c>
      <c r="G26" s="36">
        <v>992.51666666666665</v>
      </c>
      <c r="H26" s="36">
        <v>1030.5166666666667</v>
      </c>
      <c r="I26" s="36">
        <v>1040.8833333333332</v>
      </c>
      <c r="J26" s="36">
        <v>1049.5166666666667</v>
      </c>
      <c r="K26" s="31">
        <v>1032.25</v>
      </c>
      <c r="L26" s="31">
        <v>1013.25</v>
      </c>
      <c r="M26" s="31">
        <v>32.377099999999999</v>
      </c>
      <c r="N26" s="1"/>
      <c r="O26" s="1"/>
    </row>
    <row r="27" spans="1:15" ht="12.75" customHeight="1">
      <c r="A27" s="51">
        <v>18</v>
      </c>
      <c r="B27" s="53" t="s">
        <v>268</v>
      </c>
      <c r="C27" s="31">
        <v>366</v>
      </c>
      <c r="D27" s="36">
        <v>369.8</v>
      </c>
      <c r="E27" s="36">
        <v>361.20000000000005</v>
      </c>
      <c r="F27" s="36">
        <v>356.40000000000003</v>
      </c>
      <c r="G27" s="36">
        <v>347.80000000000007</v>
      </c>
      <c r="H27" s="36">
        <v>374.6</v>
      </c>
      <c r="I27" s="36">
        <v>383.20000000000005</v>
      </c>
      <c r="J27" s="36">
        <v>388</v>
      </c>
      <c r="K27" s="31">
        <v>378.4</v>
      </c>
      <c r="L27" s="31">
        <v>365</v>
      </c>
      <c r="M27" s="31">
        <v>20.98762</v>
      </c>
      <c r="N27" s="1"/>
      <c r="O27" s="1"/>
    </row>
    <row r="28" spans="1:15" ht="12.75" customHeight="1">
      <c r="A28" s="51">
        <v>19</v>
      </c>
      <c r="B28" s="53" t="s">
        <v>46</v>
      </c>
      <c r="C28" s="31">
        <v>192</v>
      </c>
      <c r="D28" s="36">
        <v>191.48333333333335</v>
      </c>
      <c r="E28" s="36">
        <v>188.56666666666669</v>
      </c>
      <c r="F28" s="36">
        <v>185.13333333333335</v>
      </c>
      <c r="G28" s="36">
        <v>182.2166666666667</v>
      </c>
      <c r="H28" s="36">
        <v>194.91666666666669</v>
      </c>
      <c r="I28" s="36">
        <v>197.83333333333331</v>
      </c>
      <c r="J28" s="36">
        <v>201.26666666666668</v>
      </c>
      <c r="K28" s="31">
        <v>194.4</v>
      </c>
      <c r="L28" s="31">
        <v>188.05</v>
      </c>
      <c r="M28" s="31">
        <v>57.701569999999997</v>
      </c>
      <c r="N28" s="1"/>
      <c r="O28" s="1"/>
    </row>
    <row r="29" spans="1:15" ht="12.75" customHeight="1">
      <c r="A29" s="51">
        <v>20</v>
      </c>
      <c r="B29" s="53" t="s">
        <v>48</v>
      </c>
      <c r="C29" s="31">
        <v>229</v>
      </c>
      <c r="D29" s="36">
        <v>230</v>
      </c>
      <c r="E29" s="36">
        <v>227.35</v>
      </c>
      <c r="F29" s="36">
        <v>225.7</v>
      </c>
      <c r="G29" s="36">
        <v>223.04999999999998</v>
      </c>
      <c r="H29" s="36">
        <v>231.65</v>
      </c>
      <c r="I29" s="36">
        <v>234.29999999999998</v>
      </c>
      <c r="J29" s="36">
        <v>235.95000000000002</v>
      </c>
      <c r="K29" s="31">
        <v>232.65</v>
      </c>
      <c r="L29" s="31">
        <v>228.35</v>
      </c>
      <c r="M29" s="31">
        <v>21.068280000000001</v>
      </c>
      <c r="N29" s="1"/>
      <c r="O29" s="1"/>
    </row>
    <row r="30" spans="1:15" ht="12.75" customHeight="1">
      <c r="A30" s="51">
        <v>21</v>
      </c>
      <c r="B30" s="53" t="s">
        <v>53</v>
      </c>
      <c r="C30" s="31">
        <v>5100.3500000000004</v>
      </c>
      <c r="D30" s="36">
        <v>5094.5333333333338</v>
      </c>
      <c r="E30" s="36">
        <v>5049.4166666666679</v>
      </c>
      <c r="F30" s="36">
        <v>4998.4833333333345</v>
      </c>
      <c r="G30" s="36">
        <v>4953.3666666666686</v>
      </c>
      <c r="H30" s="36">
        <v>5145.4666666666672</v>
      </c>
      <c r="I30" s="36">
        <v>5190.5833333333339</v>
      </c>
      <c r="J30" s="36">
        <v>5241.5166666666664</v>
      </c>
      <c r="K30" s="31">
        <v>5139.6499999999996</v>
      </c>
      <c r="L30" s="31">
        <v>5043.6000000000004</v>
      </c>
      <c r="M30" s="31">
        <v>0.85058</v>
      </c>
      <c r="N30" s="1"/>
      <c r="O30" s="1"/>
    </row>
    <row r="31" spans="1:15" ht="12.75" customHeight="1">
      <c r="A31" s="51">
        <v>22</v>
      </c>
      <c r="B31" s="53" t="s">
        <v>54</v>
      </c>
      <c r="C31" s="31">
        <v>613.1</v>
      </c>
      <c r="D31" s="36">
        <v>616.29999999999995</v>
      </c>
      <c r="E31" s="36">
        <v>607.59999999999991</v>
      </c>
      <c r="F31" s="36">
        <v>602.09999999999991</v>
      </c>
      <c r="G31" s="36">
        <v>593.39999999999986</v>
      </c>
      <c r="H31" s="36">
        <v>621.79999999999995</v>
      </c>
      <c r="I31" s="36">
        <v>630.5</v>
      </c>
      <c r="J31" s="36">
        <v>636</v>
      </c>
      <c r="K31" s="31">
        <v>625</v>
      </c>
      <c r="L31" s="31">
        <v>610.79999999999995</v>
      </c>
      <c r="M31" s="31">
        <v>24.300740000000001</v>
      </c>
      <c r="N31" s="1"/>
      <c r="O31" s="1"/>
    </row>
    <row r="32" spans="1:15" ht="12.75" customHeight="1">
      <c r="A32" s="51">
        <v>23</v>
      </c>
      <c r="B32" s="53" t="s">
        <v>55</v>
      </c>
      <c r="C32" s="31">
        <v>6061.1</v>
      </c>
      <c r="D32" s="36">
        <v>6046.9333333333334</v>
      </c>
      <c r="E32" s="36">
        <v>5990.3666666666668</v>
      </c>
      <c r="F32" s="36">
        <v>5919.6333333333332</v>
      </c>
      <c r="G32" s="36">
        <v>5863.0666666666666</v>
      </c>
      <c r="H32" s="36">
        <v>6117.666666666667</v>
      </c>
      <c r="I32" s="36">
        <v>6174.2333333333345</v>
      </c>
      <c r="J32" s="36">
        <v>6244.9666666666672</v>
      </c>
      <c r="K32" s="31">
        <v>6103.5</v>
      </c>
      <c r="L32" s="31">
        <v>5976.2</v>
      </c>
      <c r="M32" s="31">
        <v>7.2445599999999999</v>
      </c>
      <c r="N32" s="1"/>
      <c r="O32" s="1"/>
    </row>
    <row r="33" spans="1:15" ht="12.75" customHeight="1">
      <c r="A33" s="51">
        <v>24</v>
      </c>
      <c r="B33" s="53" t="s">
        <v>57</v>
      </c>
      <c r="C33" s="31">
        <v>542</v>
      </c>
      <c r="D33" s="36">
        <v>540.68333333333328</v>
      </c>
      <c r="E33" s="36">
        <v>535.36666666666656</v>
      </c>
      <c r="F33" s="36">
        <v>528.73333333333323</v>
      </c>
      <c r="G33" s="36">
        <v>523.41666666666652</v>
      </c>
      <c r="H33" s="36">
        <v>547.31666666666661</v>
      </c>
      <c r="I33" s="36">
        <v>552.63333333333344</v>
      </c>
      <c r="J33" s="36">
        <v>559.26666666666665</v>
      </c>
      <c r="K33" s="31">
        <v>546</v>
      </c>
      <c r="L33" s="31">
        <v>534.04999999999995</v>
      </c>
      <c r="M33" s="31">
        <v>24.74793</v>
      </c>
      <c r="N33" s="1"/>
      <c r="O33" s="1"/>
    </row>
    <row r="34" spans="1:15" ht="12.75" customHeight="1">
      <c r="A34" s="51">
        <v>25</v>
      </c>
      <c r="B34" s="53" t="s">
        <v>58</v>
      </c>
      <c r="C34" s="31">
        <v>171.9</v>
      </c>
      <c r="D34" s="36">
        <v>172.31666666666669</v>
      </c>
      <c r="E34" s="36">
        <v>171.13333333333338</v>
      </c>
      <c r="F34" s="36">
        <v>170.3666666666667</v>
      </c>
      <c r="G34" s="36">
        <v>169.18333333333339</v>
      </c>
      <c r="H34" s="36">
        <v>173.08333333333337</v>
      </c>
      <c r="I34" s="36">
        <v>174.26666666666671</v>
      </c>
      <c r="J34" s="36">
        <v>175.03333333333336</v>
      </c>
      <c r="K34" s="31">
        <v>173.5</v>
      </c>
      <c r="L34" s="31">
        <v>171.55</v>
      </c>
      <c r="M34" s="31">
        <v>82.998239999999996</v>
      </c>
      <c r="N34" s="1"/>
      <c r="O34" s="1"/>
    </row>
    <row r="35" spans="1:15" ht="12.75" customHeight="1">
      <c r="A35" s="51">
        <v>26</v>
      </c>
      <c r="B35" s="53" t="s">
        <v>60</v>
      </c>
      <c r="C35" s="31">
        <v>2820.4</v>
      </c>
      <c r="D35" s="36">
        <v>2820.0833333333335</v>
      </c>
      <c r="E35" s="36">
        <v>2805.3166666666671</v>
      </c>
      <c r="F35" s="36">
        <v>2790.2333333333336</v>
      </c>
      <c r="G35" s="36">
        <v>2775.4666666666672</v>
      </c>
      <c r="H35" s="36">
        <v>2835.166666666667</v>
      </c>
      <c r="I35" s="36">
        <v>2849.9333333333334</v>
      </c>
      <c r="J35" s="36">
        <v>2865.0166666666669</v>
      </c>
      <c r="K35" s="31">
        <v>2834.85</v>
      </c>
      <c r="L35" s="31">
        <v>2805</v>
      </c>
      <c r="M35" s="31">
        <v>7.36381</v>
      </c>
      <c r="N35" s="1"/>
      <c r="O35" s="1"/>
    </row>
    <row r="36" spans="1:15" ht="12.75" customHeight="1">
      <c r="A36" s="51">
        <v>27</v>
      </c>
      <c r="B36" s="53" t="s">
        <v>61</v>
      </c>
      <c r="C36" s="31">
        <v>2106.75</v>
      </c>
      <c r="D36" s="36">
        <v>2112.85</v>
      </c>
      <c r="E36" s="36">
        <v>2081.8999999999996</v>
      </c>
      <c r="F36" s="36">
        <v>2057.0499999999997</v>
      </c>
      <c r="G36" s="36">
        <v>2026.0999999999995</v>
      </c>
      <c r="H36" s="36">
        <v>2137.6999999999998</v>
      </c>
      <c r="I36" s="36">
        <v>2168.6499999999996</v>
      </c>
      <c r="J36" s="36">
        <v>2193.5</v>
      </c>
      <c r="K36" s="31">
        <v>2143.8000000000002</v>
      </c>
      <c r="L36" s="31">
        <v>2088</v>
      </c>
      <c r="M36" s="31">
        <v>8.0339500000000008</v>
      </c>
      <c r="N36" s="1"/>
      <c r="O36" s="1"/>
    </row>
    <row r="37" spans="1:15" ht="12.75" customHeight="1">
      <c r="A37" s="51">
        <v>28</v>
      </c>
      <c r="B37" s="53" t="s">
        <v>65</v>
      </c>
      <c r="C37" s="31">
        <v>1083.8499999999999</v>
      </c>
      <c r="D37" s="36">
        <v>1083.95</v>
      </c>
      <c r="E37" s="36">
        <v>1069.2</v>
      </c>
      <c r="F37" s="36">
        <v>1054.55</v>
      </c>
      <c r="G37" s="36">
        <v>1039.8</v>
      </c>
      <c r="H37" s="36">
        <v>1098.6000000000001</v>
      </c>
      <c r="I37" s="36">
        <v>1113.3500000000001</v>
      </c>
      <c r="J37" s="36">
        <v>1128.0000000000002</v>
      </c>
      <c r="K37" s="31">
        <v>1098.7</v>
      </c>
      <c r="L37" s="31">
        <v>1069.3</v>
      </c>
      <c r="M37" s="31">
        <v>22.788239999999998</v>
      </c>
      <c r="N37" s="1"/>
      <c r="O37" s="1"/>
    </row>
    <row r="38" spans="1:15" ht="12.75" customHeight="1">
      <c r="A38" s="51">
        <v>29</v>
      </c>
      <c r="B38" s="53" t="s">
        <v>269</v>
      </c>
      <c r="C38" s="31">
        <v>3834.5</v>
      </c>
      <c r="D38" s="36">
        <v>3843.3833333333337</v>
      </c>
      <c r="E38" s="36">
        <v>3802.4166666666674</v>
      </c>
      <c r="F38" s="36">
        <v>3770.3333333333339</v>
      </c>
      <c r="G38" s="36">
        <v>3729.3666666666677</v>
      </c>
      <c r="H38" s="36">
        <v>3875.4666666666672</v>
      </c>
      <c r="I38" s="36">
        <v>3916.4333333333334</v>
      </c>
      <c r="J38" s="36">
        <v>3948.5166666666669</v>
      </c>
      <c r="K38" s="31">
        <v>3884.35</v>
      </c>
      <c r="L38" s="31">
        <v>3811.3</v>
      </c>
      <c r="M38" s="31">
        <v>1.85829</v>
      </c>
      <c r="N38" s="1"/>
      <c r="O38" s="1"/>
    </row>
    <row r="39" spans="1:15" ht="12.75" customHeight="1">
      <c r="A39" s="51">
        <v>30</v>
      </c>
      <c r="B39" s="53" t="s">
        <v>66</v>
      </c>
      <c r="C39" s="31">
        <v>1100.8</v>
      </c>
      <c r="D39" s="36">
        <v>1102.0666666666666</v>
      </c>
      <c r="E39" s="36">
        <v>1093.2333333333331</v>
      </c>
      <c r="F39" s="36">
        <v>1085.6666666666665</v>
      </c>
      <c r="G39" s="36">
        <v>1076.833333333333</v>
      </c>
      <c r="H39" s="36">
        <v>1109.6333333333332</v>
      </c>
      <c r="I39" s="36">
        <v>1118.4666666666667</v>
      </c>
      <c r="J39" s="36">
        <v>1126.0333333333333</v>
      </c>
      <c r="K39" s="31">
        <v>1110.9000000000001</v>
      </c>
      <c r="L39" s="31">
        <v>1094.5</v>
      </c>
      <c r="M39" s="31">
        <v>48.51446</v>
      </c>
      <c r="N39" s="1"/>
      <c r="O39" s="1"/>
    </row>
    <row r="40" spans="1:15" ht="12.75" customHeight="1">
      <c r="A40" s="51">
        <v>31</v>
      </c>
      <c r="B40" s="53" t="s">
        <v>67</v>
      </c>
      <c r="C40" s="31">
        <v>8351.75</v>
      </c>
      <c r="D40" s="36">
        <v>8299.9333333333325</v>
      </c>
      <c r="E40" s="36">
        <v>8211.866666666665</v>
      </c>
      <c r="F40" s="36">
        <v>8071.9833333333327</v>
      </c>
      <c r="G40" s="36">
        <v>7983.9166666666652</v>
      </c>
      <c r="H40" s="36">
        <v>8439.8166666666657</v>
      </c>
      <c r="I40" s="36">
        <v>8527.883333333335</v>
      </c>
      <c r="J40" s="36">
        <v>8667.7666666666646</v>
      </c>
      <c r="K40" s="31">
        <v>8388</v>
      </c>
      <c r="L40" s="31">
        <v>8160.05</v>
      </c>
      <c r="M40" s="31">
        <v>6.1511699999999996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6324.25</v>
      </c>
      <c r="D41" s="36">
        <v>6410.833333333333</v>
      </c>
      <c r="E41" s="36">
        <v>6185.4166666666661</v>
      </c>
      <c r="F41" s="36">
        <v>6046.583333333333</v>
      </c>
      <c r="G41" s="36">
        <v>5821.1666666666661</v>
      </c>
      <c r="H41" s="36">
        <v>6549.6666666666661</v>
      </c>
      <c r="I41" s="36">
        <v>6775.0833333333321</v>
      </c>
      <c r="J41" s="36">
        <v>6913.9166666666661</v>
      </c>
      <c r="K41" s="31">
        <v>6636.25</v>
      </c>
      <c r="L41" s="31">
        <v>6272</v>
      </c>
      <c r="M41" s="31">
        <v>17.17558</v>
      </c>
      <c r="N41" s="1"/>
      <c r="O41" s="1"/>
    </row>
    <row r="42" spans="1:15" ht="12.75" customHeight="1">
      <c r="A42" s="51">
        <v>33</v>
      </c>
      <c r="B42" s="53" t="s">
        <v>69</v>
      </c>
      <c r="C42" s="31">
        <v>1550.5</v>
      </c>
      <c r="D42" s="36">
        <v>1576.0833333333333</v>
      </c>
      <c r="E42" s="36">
        <v>1515.5666666666666</v>
      </c>
      <c r="F42" s="36">
        <v>1480.6333333333334</v>
      </c>
      <c r="G42" s="36">
        <v>1420.1166666666668</v>
      </c>
      <c r="H42" s="36">
        <v>1611.0166666666664</v>
      </c>
      <c r="I42" s="36">
        <v>1671.5333333333333</v>
      </c>
      <c r="J42" s="36">
        <v>1706.4666666666662</v>
      </c>
      <c r="K42" s="31">
        <v>1636.6</v>
      </c>
      <c r="L42" s="31">
        <v>1541.15</v>
      </c>
      <c r="M42" s="31">
        <v>23.434629999999999</v>
      </c>
      <c r="N42" s="1"/>
      <c r="O42" s="1"/>
    </row>
    <row r="43" spans="1:15" ht="12.75" customHeight="1">
      <c r="A43" s="51">
        <v>34</v>
      </c>
      <c r="B43" s="53" t="s">
        <v>270</v>
      </c>
      <c r="C43" s="31">
        <v>8726.15</v>
      </c>
      <c r="D43" s="36">
        <v>8757.1999999999989</v>
      </c>
      <c r="E43" s="36">
        <v>8653.9499999999971</v>
      </c>
      <c r="F43" s="36">
        <v>8581.7499999999982</v>
      </c>
      <c r="G43" s="36">
        <v>8478.4999999999964</v>
      </c>
      <c r="H43" s="36">
        <v>8829.3999999999978</v>
      </c>
      <c r="I43" s="36">
        <v>8932.6500000000015</v>
      </c>
      <c r="J43" s="36">
        <v>9004.8499999999985</v>
      </c>
      <c r="K43" s="31">
        <v>8860.4500000000007</v>
      </c>
      <c r="L43" s="31">
        <v>8685</v>
      </c>
      <c r="M43" s="31">
        <v>0.41516999999999998</v>
      </c>
      <c r="N43" s="1"/>
      <c r="O43" s="1"/>
    </row>
    <row r="44" spans="1:15" ht="12.75" customHeight="1">
      <c r="A44" s="51">
        <v>35</v>
      </c>
      <c r="B44" s="53" t="s">
        <v>71</v>
      </c>
      <c r="C44" s="31">
        <v>2271.85</v>
      </c>
      <c r="D44" s="36">
        <v>2276.6166666666668</v>
      </c>
      <c r="E44" s="36">
        <v>2229.2333333333336</v>
      </c>
      <c r="F44" s="36">
        <v>2186.6166666666668</v>
      </c>
      <c r="G44" s="36">
        <v>2139.2333333333336</v>
      </c>
      <c r="H44" s="36">
        <v>2319.2333333333336</v>
      </c>
      <c r="I44" s="36">
        <v>2366.6166666666668</v>
      </c>
      <c r="J44" s="36">
        <v>2409.2333333333336</v>
      </c>
      <c r="K44" s="31">
        <v>2324</v>
      </c>
      <c r="L44" s="31">
        <v>2234</v>
      </c>
      <c r="M44" s="31">
        <v>5.8609099999999996</v>
      </c>
      <c r="N44" s="1"/>
      <c r="O44" s="1"/>
    </row>
    <row r="45" spans="1:15" ht="12.75" customHeight="1">
      <c r="A45" s="51">
        <v>36</v>
      </c>
      <c r="B45" s="53" t="s">
        <v>73</v>
      </c>
      <c r="C45" s="31">
        <v>197.95</v>
      </c>
      <c r="D45" s="36">
        <v>199.01666666666665</v>
      </c>
      <c r="E45" s="36">
        <v>196.3833333333333</v>
      </c>
      <c r="F45" s="36">
        <v>194.81666666666663</v>
      </c>
      <c r="G45" s="36">
        <v>192.18333333333328</v>
      </c>
      <c r="H45" s="36">
        <v>200.58333333333331</v>
      </c>
      <c r="I45" s="36">
        <v>203.21666666666664</v>
      </c>
      <c r="J45" s="36">
        <v>204.78333333333333</v>
      </c>
      <c r="K45" s="31">
        <v>201.65</v>
      </c>
      <c r="L45" s="31">
        <v>197.45</v>
      </c>
      <c r="M45" s="31">
        <v>82.128140000000002</v>
      </c>
      <c r="N45" s="1"/>
      <c r="O45" s="1"/>
    </row>
    <row r="46" spans="1:15" ht="12.75" customHeight="1">
      <c r="A46" s="51">
        <v>37</v>
      </c>
      <c r="B46" s="53" t="s">
        <v>74</v>
      </c>
      <c r="C46" s="31">
        <v>278.10000000000002</v>
      </c>
      <c r="D46" s="36">
        <v>276.31666666666666</v>
      </c>
      <c r="E46" s="36">
        <v>274.0333333333333</v>
      </c>
      <c r="F46" s="36">
        <v>269.96666666666664</v>
      </c>
      <c r="G46" s="36">
        <v>267.68333333333328</v>
      </c>
      <c r="H46" s="36">
        <v>280.38333333333333</v>
      </c>
      <c r="I46" s="36">
        <v>282.66666666666674</v>
      </c>
      <c r="J46" s="36">
        <v>286.73333333333335</v>
      </c>
      <c r="K46" s="31">
        <v>278.60000000000002</v>
      </c>
      <c r="L46" s="31">
        <v>272.25</v>
      </c>
      <c r="M46" s="31">
        <v>144.31460999999999</v>
      </c>
      <c r="N46" s="1"/>
      <c r="O46" s="1"/>
    </row>
    <row r="47" spans="1:15" ht="12.75" customHeight="1">
      <c r="A47" s="51">
        <v>38</v>
      </c>
      <c r="B47" s="53" t="s">
        <v>271</v>
      </c>
      <c r="C47" s="31">
        <v>143.69999999999999</v>
      </c>
      <c r="D47" s="36">
        <v>142.31666666666666</v>
      </c>
      <c r="E47" s="36">
        <v>139.43333333333334</v>
      </c>
      <c r="F47" s="36">
        <v>135.16666666666669</v>
      </c>
      <c r="G47" s="36">
        <v>132.28333333333336</v>
      </c>
      <c r="H47" s="36">
        <v>146.58333333333331</v>
      </c>
      <c r="I47" s="36">
        <v>149.46666666666664</v>
      </c>
      <c r="J47" s="36">
        <v>153.73333333333329</v>
      </c>
      <c r="K47" s="31">
        <v>145.19999999999999</v>
      </c>
      <c r="L47" s="31">
        <v>138.05000000000001</v>
      </c>
      <c r="M47" s="31">
        <v>309.20424000000003</v>
      </c>
      <c r="N47" s="1"/>
      <c r="O47" s="1"/>
    </row>
    <row r="48" spans="1:15" ht="12.75" customHeight="1">
      <c r="A48" s="51">
        <v>39</v>
      </c>
      <c r="B48" s="53" t="s">
        <v>75</v>
      </c>
      <c r="C48" s="31">
        <v>1448.75</v>
      </c>
      <c r="D48" s="36">
        <v>1446.8833333333332</v>
      </c>
      <c r="E48" s="36">
        <v>1419.9166666666665</v>
      </c>
      <c r="F48" s="36">
        <v>1391.0833333333333</v>
      </c>
      <c r="G48" s="36">
        <v>1364.1166666666666</v>
      </c>
      <c r="H48" s="36">
        <v>1475.7166666666665</v>
      </c>
      <c r="I48" s="36">
        <v>1502.6833333333332</v>
      </c>
      <c r="J48" s="36">
        <v>1531.5166666666664</v>
      </c>
      <c r="K48" s="31">
        <v>1473.85</v>
      </c>
      <c r="L48" s="31">
        <v>1418.05</v>
      </c>
      <c r="M48" s="31">
        <v>7.0731200000000003</v>
      </c>
      <c r="N48" s="1"/>
      <c r="O48" s="1"/>
    </row>
    <row r="49" spans="1:15" ht="12.75" customHeight="1">
      <c r="A49" s="51">
        <v>40</v>
      </c>
      <c r="B49" s="53" t="s">
        <v>77</v>
      </c>
      <c r="C49" s="31">
        <v>576.29999999999995</v>
      </c>
      <c r="D49" s="36">
        <v>576.01666666666665</v>
      </c>
      <c r="E49" s="36">
        <v>570.2833333333333</v>
      </c>
      <c r="F49" s="36">
        <v>564.26666666666665</v>
      </c>
      <c r="G49" s="36">
        <v>558.5333333333333</v>
      </c>
      <c r="H49" s="36">
        <v>582.0333333333333</v>
      </c>
      <c r="I49" s="36">
        <v>587.76666666666665</v>
      </c>
      <c r="J49" s="36">
        <v>593.7833333333333</v>
      </c>
      <c r="K49" s="31">
        <v>581.75</v>
      </c>
      <c r="L49" s="31">
        <v>570</v>
      </c>
      <c r="M49" s="31">
        <v>7.1829099999999997</v>
      </c>
      <c r="N49" s="1"/>
      <c r="O49" s="1"/>
    </row>
    <row r="50" spans="1:15" ht="12.75" customHeight="1">
      <c r="A50" s="51">
        <v>41</v>
      </c>
      <c r="B50" s="53" t="s">
        <v>336</v>
      </c>
      <c r="C50" s="31">
        <v>1793.95</v>
      </c>
      <c r="D50" s="36">
        <v>1820.6499999999999</v>
      </c>
      <c r="E50" s="36">
        <v>1761.2999999999997</v>
      </c>
      <c r="F50" s="36">
        <v>1728.6499999999999</v>
      </c>
      <c r="G50" s="36">
        <v>1669.2999999999997</v>
      </c>
      <c r="H50" s="36">
        <v>1853.2999999999997</v>
      </c>
      <c r="I50" s="36">
        <v>1912.6499999999996</v>
      </c>
      <c r="J50" s="36">
        <v>1945.2999999999997</v>
      </c>
      <c r="K50" s="31">
        <v>1880</v>
      </c>
      <c r="L50" s="31">
        <v>1788</v>
      </c>
      <c r="M50" s="31">
        <v>7.5518999999999998</v>
      </c>
      <c r="N50" s="1"/>
      <c r="O50" s="1"/>
    </row>
    <row r="51" spans="1:15" ht="12.75" customHeight="1">
      <c r="A51" s="51">
        <v>42</v>
      </c>
      <c r="B51" s="53" t="s">
        <v>76</v>
      </c>
      <c r="C51" s="31">
        <v>210.75</v>
      </c>
      <c r="D51" s="36">
        <v>211.45000000000002</v>
      </c>
      <c r="E51" s="36">
        <v>209.15000000000003</v>
      </c>
      <c r="F51" s="36">
        <v>207.55</v>
      </c>
      <c r="G51" s="36">
        <v>205.25000000000003</v>
      </c>
      <c r="H51" s="36">
        <v>213.05000000000004</v>
      </c>
      <c r="I51" s="36">
        <v>215.35000000000005</v>
      </c>
      <c r="J51" s="36">
        <v>216.95000000000005</v>
      </c>
      <c r="K51" s="31">
        <v>213.75</v>
      </c>
      <c r="L51" s="31">
        <v>209.85</v>
      </c>
      <c r="M51" s="31">
        <v>249.64591999999999</v>
      </c>
      <c r="N51" s="1"/>
      <c r="O51" s="1"/>
    </row>
    <row r="52" spans="1:15" ht="12.75" customHeight="1">
      <c r="A52" s="51">
        <v>43</v>
      </c>
      <c r="B52" s="53" t="s">
        <v>78</v>
      </c>
      <c r="C52" s="31">
        <v>1185.8</v>
      </c>
      <c r="D52" s="36">
        <v>1192.25</v>
      </c>
      <c r="E52" s="36">
        <v>1173.5</v>
      </c>
      <c r="F52" s="36">
        <v>1161.2</v>
      </c>
      <c r="G52" s="36">
        <v>1142.45</v>
      </c>
      <c r="H52" s="36">
        <v>1204.55</v>
      </c>
      <c r="I52" s="36">
        <v>1223.3</v>
      </c>
      <c r="J52" s="36">
        <v>1235.5999999999999</v>
      </c>
      <c r="K52" s="31">
        <v>1211</v>
      </c>
      <c r="L52" s="31">
        <v>1179.95</v>
      </c>
      <c r="M52" s="31">
        <v>12.51169</v>
      </c>
      <c r="N52" s="1"/>
      <c r="O52" s="1"/>
    </row>
    <row r="53" spans="1:15" ht="12.75" customHeight="1">
      <c r="A53" s="51">
        <v>44</v>
      </c>
      <c r="B53" s="53" t="s">
        <v>81</v>
      </c>
      <c r="C53" s="31">
        <v>265.8</v>
      </c>
      <c r="D53" s="36">
        <v>264.06666666666666</v>
      </c>
      <c r="E53" s="36">
        <v>256.43333333333334</v>
      </c>
      <c r="F53" s="36">
        <v>247.06666666666666</v>
      </c>
      <c r="G53" s="36">
        <v>239.43333333333334</v>
      </c>
      <c r="H53" s="36">
        <v>273.43333333333334</v>
      </c>
      <c r="I53" s="36">
        <v>281.06666666666666</v>
      </c>
      <c r="J53" s="36">
        <v>290.43333333333334</v>
      </c>
      <c r="K53" s="31">
        <v>271.7</v>
      </c>
      <c r="L53" s="31">
        <v>254.7</v>
      </c>
      <c r="M53" s="31">
        <v>640.79247999999995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645.1</v>
      </c>
      <c r="D54" s="36">
        <v>642.23333333333323</v>
      </c>
      <c r="E54" s="36">
        <v>634.96666666666647</v>
      </c>
      <c r="F54" s="36">
        <v>624.83333333333326</v>
      </c>
      <c r="G54" s="36">
        <v>617.56666666666649</v>
      </c>
      <c r="H54" s="36">
        <v>652.36666666666645</v>
      </c>
      <c r="I54" s="36">
        <v>659.6333333333331</v>
      </c>
      <c r="J54" s="36">
        <v>669.76666666666642</v>
      </c>
      <c r="K54" s="31">
        <v>649.5</v>
      </c>
      <c r="L54" s="31">
        <v>632.1</v>
      </c>
      <c r="M54" s="31">
        <v>61.589680000000001</v>
      </c>
      <c r="N54" s="1"/>
      <c r="O54" s="1"/>
    </row>
    <row r="55" spans="1:15" ht="12.75" customHeight="1">
      <c r="A55" s="51">
        <v>46</v>
      </c>
      <c r="B55" s="53" t="s">
        <v>80</v>
      </c>
      <c r="C55" s="31">
        <v>1168.9000000000001</v>
      </c>
      <c r="D55" s="36">
        <v>1160.5666666666666</v>
      </c>
      <c r="E55" s="36">
        <v>1141.3833333333332</v>
      </c>
      <c r="F55" s="36">
        <v>1113.8666666666666</v>
      </c>
      <c r="G55" s="36">
        <v>1094.6833333333332</v>
      </c>
      <c r="H55" s="36">
        <v>1188.0833333333333</v>
      </c>
      <c r="I55" s="36">
        <v>1207.2666666666667</v>
      </c>
      <c r="J55" s="36">
        <v>1234.7833333333333</v>
      </c>
      <c r="K55" s="31">
        <v>1179.75</v>
      </c>
      <c r="L55" s="31">
        <v>1133.05</v>
      </c>
      <c r="M55" s="31">
        <v>53.750079999999997</v>
      </c>
      <c r="N55" s="1"/>
      <c r="O55" s="1"/>
    </row>
    <row r="56" spans="1:15" ht="12.75" customHeight="1">
      <c r="A56" s="51">
        <v>47</v>
      </c>
      <c r="B56" s="53" t="s">
        <v>82</v>
      </c>
      <c r="C56" s="31">
        <v>279.95</v>
      </c>
      <c r="D56" s="36">
        <v>279.88333333333333</v>
      </c>
      <c r="E56" s="36">
        <v>277.06666666666666</v>
      </c>
      <c r="F56" s="36">
        <v>274.18333333333334</v>
      </c>
      <c r="G56" s="36">
        <v>271.36666666666667</v>
      </c>
      <c r="H56" s="36">
        <v>282.76666666666665</v>
      </c>
      <c r="I56" s="36">
        <v>285.58333333333326</v>
      </c>
      <c r="J56" s="36">
        <v>288.46666666666664</v>
      </c>
      <c r="K56" s="31">
        <v>282.7</v>
      </c>
      <c r="L56" s="31">
        <v>277</v>
      </c>
      <c r="M56" s="31">
        <v>55.244770000000003</v>
      </c>
      <c r="N56" s="1"/>
      <c r="O56" s="1"/>
    </row>
    <row r="57" spans="1:15" ht="12.75" customHeight="1">
      <c r="A57" s="51">
        <v>48</v>
      </c>
      <c r="B57" s="53" t="s">
        <v>83</v>
      </c>
      <c r="C57" s="31">
        <v>30047.9</v>
      </c>
      <c r="D57" s="36">
        <v>29859.333333333332</v>
      </c>
      <c r="E57" s="36">
        <v>29468.666666666664</v>
      </c>
      <c r="F57" s="36">
        <v>28889.433333333331</v>
      </c>
      <c r="G57" s="36">
        <v>28498.766666666663</v>
      </c>
      <c r="H57" s="36">
        <v>30438.566666666666</v>
      </c>
      <c r="I57" s="36">
        <v>30829.23333333333</v>
      </c>
      <c r="J57" s="36">
        <v>31408.466666666667</v>
      </c>
      <c r="K57" s="31">
        <v>30250</v>
      </c>
      <c r="L57" s="31">
        <v>29280.1</v>
      </c>
      <c r="M57" s="31">
        <v>0.67247000000000001</v>
      </c>
      <c r="N57" s="1"/>
      <c r="O57" s="1"/>
    </row>
    <row r="58" spans="1:15" ht="12.75" customHeight="1">
      <c r="A58" s="51">
        <v>49</v>
      </c>
      <c r="B58" s="53" t="s">
        <v>86</v>
      </c>
      <c r="C58" s="31">
        <v>4825.6499999999996</v>
      </c>
      <c r="D58" s="36">
        <v>4834.7</v>
      </c>
      <c r="E58" s="36">
        <v>4801.95</v>
      </c>
      <c r="F58" s="36">
        <v>4778.25</v>
      </c>
      <c r="G58" s="36">
        <v>4745.5</v>
      </c>
      <c r="H58" s="36">
        <v>4858.3999999999996</v>
      </c>
      <c r="I58" s="36">
        <v>4891.1499999999996</v>
      </c>
      <c r="J58" s="36">
        <v>4914.8499999999995</v>
      </c>
      <c r="K58" s="31">
        <v>4867.45</v>
      </c>
      <c r="L58" s="31">
        <v>4811</v>
      </c>
      <c r="M58" s="31">
        <v>1.5695600000000001</v>
      </c>
      <c r="N58" s="1"/>
      <c r="O58" s="1"/>
    </row>
    <row r="59" spans="1:15" ht="12.75" customHeight="1">
      <c r="A59" s="51">
        <v>50</v>
      </c>
      <c r="B59" s="53" t="s">
        <v>347</v>
      </c>
      <c r="C59" s="31">
        <v>463.25</v>
      </c>
      <c r="D59" s="36">
        <v>466.26666666666665</v>
      </c>
      <c r="E59" s="36">
        <v>459.2833333333333</v>
      </c>
      <c r="F59" s="36">
        <v>455.31666666666666</v>
      </c>
      <c r="G59" s="36">
        <v>448.33333333333331</v>
      </c>
      <c r="H59" s="36">
        <v>470.23333333333329</v>
      </c>
      <c r="I59" s="36">
        <v>477.21666666666664</v>
      </c>
      <c r="J59" s="36">
        <v>481.18333333333328</v>
      </c>
      <c r="K59" s="31">
        <v>473.25</v>
      </c>
      <c r="L59" s="31">
        <v>462.3</v>
      </c>
      <c r="M59" s="31">
        <v>13.90039</v>
      </c>
      <c r="N59" s="1"/>
      <c r="O59" s="1"/>
    </row>
    <row r="60" spans="1:15" ht="12.75" customHeight="1">
      <c r="A60" s="51">
        <v>51</v>
      </c>
      <c r="B60" s="53" t="s">
        <v>89</v>
      </c>
      <c r="C60" s="31">
        <v>602.45000000000005</v>
      </c>
      <c r="D60" s="36">
        <v>598.18333333333339</v>
      </c>
      <c r="E60" s="36">
        <v>592.36666666666679</v>
      </c>
      <c r="F60" s="36">
        <v>582.28333333333342</v>
      </c>
      <c r="G60" s="36">
        <v>576.46666666666681</v>
      </c>
      <c r="H60" s="36">
        <v>608.26666666666677</v>
      </c>
      <c r="I60" s="36">
        <v>614.08333333333337</v>
      </c>
      <c r="J60" s="36">
        <v>624.16666666666674</v>
      </c>
      <c r="K60" s="31">
        <v>604</v>
      </c>
      <c r="L60" s="31">
        <v>588.1</v>
      </c>
      <c r="M60" s="31">
        <v>111.14961</v>
      </c>
      <c r="N60" s="1"/>
      <c r="O60" s="1"/>
    </row>
    <row r="61" spans="1:15" ht="12.75" customHeight="1">
      <c r="A61" s="51">
        <v>52</v>
      </c>
      <c r="B61" s="53" t="s">
        <v>92</v>
      </c>
      <c r="C61" s="31">
        <v>1046.9000000000001</v>
      </c>
      <c r="D61" s="36">
        <v>1061.2</v>
      </c>
      <c r="E61" s="36">
        <v>1027.9000000000001</v>
      </c>
      <c r="F61" s="36">
        <v>1008.9000000000001</v>
      </c>
      <c r="G61" s="36">
        <v>975.60000000000014</v>
      </c>
      <c r="H61" s="36">
        <v>1080.2</v>
      </c>
      <c r="I61" s="36">
        <v>1113.4999999999998</v>
      </c>
      <c r="J61" s="36">
        <v>1132.5</v>
      </c>
      <c r="K61" s="31">
        <v>1094.5</v>
      </c>
      <c r="L61" s="31">
        <v>1042.2</v>
      </c>
      <c r="M61" s="31">
        <v>23.999490000000002</v>
      </c>
      <c r="N61" s="1"/>
      <c r="O61" s="1"/>
    </row>
    <row r="62" spans="1:15" ht="12.75" customHeight="1">
      <c r="A62" s="51">
        <v>53</v>
      </c>
      <c r="B62" s="53" t="s">
        <v>93</v>
      </c>
      <c r="C62" s="31">
        <v>1473.45</v>
      </c>
      <c r="D62" s="36">
        <v>1468.6499999999999</v>
      </c>
      <c r="E62" s="36">
        <v>1457.5999999999997</v>
      </c>
      <c r="F62" s="36">
        <v>1441.7499999999998</v>
      </c>
      <c r="G62" s="36">
        <v>1430.6999999999996</v>
      </c>
      <c r="H62" s="36">
        <v>1484.4999999999998</v>
      </c>
      <c r="I62" s="36">
        <v>1495.55</v>
      </c>
      <c r="J62" s="36">
        <v>1511.3999999999999</v>
      </c>
      <c r="K62" s="31">
        <v>1479.7</v>
      </c>
      <c r="L62" s="31">
        <v>1452.8</v>
      </c>
      <c r="M62" s="31">
        <v>13.060460000000001</v>
      </c>
      <c r="N62" s="1"/>
      <c r="O62" s="1"/>
    </row>
    <row r="63" spans="1:15" ht="12.75" customHeight="1">
      <c r="A63" s="51">
        <v>54</v>
      </c>
      <c r="B63" s="53" t="s">
        <v>94</v>
      </c>
      <c r="C63" s="31">
        <v>460.65</v>
      </c>
      <c r="D63" s="36">
        <v>458.65000000000003</v>
      </c>
      <c r="E63" s="36">
        <v>455.55000000000007</v>
      </c>
      <c r="F63" s="36">
        <v>450.45000000000005</v>
      </c>
      <c r="G63" s="36">
        <v>447.35000000000008</v>
      </c>
      <c r="H63" s="36">
        <v>463.75000000000006</v>
      </c>
      <c r="I63" s="36">
        <v>466.85000000000008</v>
      </c>
      <c r="J63" s="36">
        <v>471.95000000000005</v>
      </c>
      <c r="K63" s="31">
        <v>461.75</v>
      </c>
      <c r="L63" s="31">
        <v>453.55</v>
      </c>
      <c r="M63" s="31">
        <v>96.054929999999999</v>
      </c>
      <c r="N63" s="1"/>
      <c r="O63" s="1"/>
    </row>
    <row r="64" spans="1:15" ht="12.75" customHeight="1">
      <c r="A64" s="51">
        <v>55</v>
      </c>
      <c r="B64" s="53" t="s">
        <v>95</v>
      </c>
      <c r="C64" s="31">
        <v>6316.45</v>
      </c>
      <c r="D64" s="36">
        <v>6349.4833333333336</v>
      </c>
      <c r="E64" s="36">
        <v>6252.9666666666672</v>
      </c>
      <c r="F64" s="36">
        <v>6189.4833333333336</v>
      </c>
      <c r="G64" s="36">
        <v>6092.9666666666672</v>
      </c>
      <c r="H64" s="36">
        <v>6412.9666666666672</v>
      </c>
      <c r="I64" s="36">
        <v>6509.4833333333336</v>
      </c>
      <c r="J64" s="36">
        <v>6572.9666666666672</v>
      </c>
      <c r="K64" s="31">
        <v>6446</v>
      </c>
      <c r="L64" s="31">
        <v>6286</v>
      </c>
      <c r="M64" s="31">
        <v>2.65245</v>
      </c>
      <c r="N64" s="1"/>
      <c r="O64" s="1"/>
    </row>
    <row r="65" spans="1:15" ht="12.75" customHeight="1">
      <c r="A65" s="51">
        <v>56</v>
      </c>
      <c r="B65" s="53" t="s">
        <v>96</v>
      </c>
      <c r="C65" s="31">
        <v>2543.65</v>
      </c>
      <c r="D65" s="36">
        <v>2549.4</v>
      </c>
      <c r="E65" s="36">
        <v>2515.8000000000002</v>
      </c>
      <c r="F65" s="36">
        <v>2487.9500000000003</v>
      </c>
      <c r="G65" s="36">
        <v>2454.3500000000004</v>
      </c>
      <c r="H65" s="36">
        <v>2577.25</v>
      </c>
      <c r="I65" s="36">
        <v>2610.8499999999995</v>
      </c>
      <c r="J65" s="36">
        <v>2638.7</v>
      </c>
      <c r="K65" s="31">
        <v>2583</v>
      </c>
      <c r="L65" s="31">
        <v>2521.5500000000002</v>
      </c>
      <c r="M65" s="31">
        <v>1.7551000000000001</v>
      </c>
      <c r="N65" s="1"/>
      <c r="O65" s="1"/>
    </row>
    <row r="66" spans="1:15" ht="12.75" customHeight="1">
      <c r="A66" s="51">
        <v>57</v>
      </c>
      <c r="B66" s="53" t="s">
        <v>97</v>
      </c>
      <c r="C66" s="31">
        <v>967.95</v>
      </c>
      <c r="D66" s="36">
        <v>973.1</v>
      </c>
      <c r="E66" s="36">
        <v>961</v>
      </c>
      <c r="F66" s="36">
        <v>954.05</v>
      </c>
      <c r="G66" s="36">
        <v>941.94999999999993</v>
      </c>
      <c r="H66" s="36">
        <v>980.05000000000007</v>
      </c>
      <c r="I66" s="36">
        <v>992.1500000000002</v>
      </c>
      <c r="J66" s="36">
        <v>999.10000000000014</v>
      </c>
      <c r="K66" s="31">
        <v>985.2</v>
      </c>
      <c r="L66" s="31">
        <v>966.15</v>
      </c>
      <c r="M66" s="31">
        <v>12.58586</v>
      </c>
      <c r="N66" s="1"/>
      <c r="O66" s="1"/>
    </row>
    <row r="67" spans="1:15" ht="12.75" customHeight="1">
      <c r="A67" s="51">
        <v>58</v>
      </c>
      <c r="B67" s="53" t="s">
        <v>98</v>
      </c>
      <c r="C67" s="31">
        <v>1091.0999999999999</v>
      </c>
      <c r="D67" s="36">
        <v>1089.8</v>
      </c>
      <c r="E67" s="36">
        <v>1076.5999999999999</v>
      </c>
      <c r="F67" s="36">
        <v>1062.0999999999999</v>
      </c>
      <c r="G67" s="36">
        <v>1048.8999999999999</v>
      </c>
      <c r="H67" s="36">
        <v>1104.3</v>
      </c>
      <c r="I67" s="36">
        <v>1117.5000000000002</v>
      </c>
      <c r="J67" s="36">
        <v>1132</v>
      </c>
      <c r="K67" s="31">
        <v>1103</v>
      </c>
      <c r="L67" s="31">
        <v>1075.3</v>
      </c>
      <c r="M67" s="31">
        <v>6.3482399999999997</v>
      </c>
      <c r="N67" s="1"/>
      <c r="O67" s="1"/>
    </row>
    <row r="68" spans="1:15" ht="12.75" customHeight="1">
      <c r="A68" s="51">
        <v>59</v>
      </c>
      <c r="B68" s="53" t="s">
        <v>99</v>
      </c>
      <c r="C68" s="31">
        <v>294.64999999999998</v>
      </c>
      <c r="D68" s="36">
        <v>296.39999999999998</v>
      </c>
      <c r="E68" s="36">
        <v>291.84999999999997</v>
      </c>
      <c r="F68" s="36">
        <v>289.05</v>
      </c>
      <c r="G68" s="36">
        <v>284.5</v>
      </c>
      <c r="H68" s="36">
        <v>299.19999999999993</v>
      </c>
      <c r="I68" s="36">
        <v>303.74999999999989</v>
      </c>
      <c r="J68" s="36">
        <v>306.5499999999999</v>
      </c>
      <c r="K68" s="31">
        <v>300.95</v>
      </c>
      <c r="L68" s="31">
        <v>293.60000000000002</v>
      </c>
      <c r="M68" s="31">
        <v>11.506500000000001</v>
      </c>
      <c r="N68" s="1"/>
      <c r="O68" s="1"/>
    </row>
    <row r="69" spans="1:15" ht="12.75" customHeight="1">
      <c r="A69" s="51">
        <v>60</v>
      </c>
      <c r="B69" s="53" t="s">
        <v>101</v>
      </c>
      <c r="C69" s="31">
        <v>2774.75</v>
      </c>
      <c r="D69" s="36">
        <v>2779.5666666666671</v>
      </c>
      <c r="E69" s="36">
        <v>2760.1833333333343</v>
      </c>
      <c r="F69" s="36">
        <v>2745.6166666666672</v>
      </c>
      <c r="G69" s="36">
        <v>2726.2333333333345</v>
      </c>
      <c r="H69" s="36">
        <v>2794.1333333333341</v>
      </c>
      <c r="I69" s="36">
        <v>2813.5166666666664</v>
      </c>
      <c r="J69" s="36">
        <v>2828.0833333333339</v>
      </c>
      <c r="K69" s="31">
        <v>2798.95</v>
      </c>
      <c r="L69" s="31">
        <v>2765</v>
      </c>
      <c r="M69" s="31">
        <v>2.7842699999999998</v>
      </c>
      <c r="N69" s="1"/>
      <c r="O69" s="1"/>
    </row>
    <row r="70" spans="1:15" ht="12.75" customHeight="1">
      <c r="A70" s="51">
        <v>61</v>
      </c>
      <c r="B70" s="53" t="s">
        <v>109</v>
      </c>
      <c r="C70" s="31">
        <v>932.05</v>
      </c>
      <c r="D70" s="36">
        <v>932.48333333333323</v>
      </c>
      <c r="E70" s="36">
        <v>925.56666666666649</v>
      </c>
      <c r="F70" s="36">
        <v>919.08333333333326</v>
      </c>
      <c r="G70" s="36">
        <v>912.16666666666652</v>
      </c>
      <c r="H70" s="36">
        <v>938.96666666666647</v>
      </c>
      <c r="I70" s="36">
        <v>945.88333333333321</v>
      </c>
      <c r="J70" s="36">
        <v>952.36666666666645</v>
      </c>
      <c r="K70" s="31">
        <v>939.4</v>
      </c>
      <c r="L70" s="31">
        <v>926</v>
      </c>
      <c r="M70" s="31">
        <v>28.461880000000001</v>
      </c>
      <c r="N70" s="1"/>
      <c r="O70" s="1"/>
    </row>
    <row r="71" spans="1:15" ht="12.75" customHeight="1">
      <c r="A71" s="51">
        <v>62</v>
      </c>
      <c r="B71" s="53" t="s">
        <v>102</v>
      </c>
      <c r="C71" s="31">
        <v>534.75</v>
      </c>
      <c r="D71" s="36">
        <v>534.86666666666667</v>
      </c>
      <c r="E71" s="36">
        <v>532.93333333333339</v>
      </c>
      <c r="F71" s="36">
        <v>531.11666666666667</v>
      </c>
      <c r="G71" s="36">
        <v>529.18333333333339</v>
      </c>
      <c r="H71" s="36">
        <v>536.68333333333339</v>
      </c>
      <c r="I71" s="36">
        <v>538.61666666666656</v>
      </c>
      <c r="J71" s="36">
        <v>540.43333333333339</v>
      </c>
      <c r="K71" s="31">
        <v>536.79999999999995</v>
      </c>
      <c r="L71" s="31">
        <v>533.04999999999995</v>
      </c>
      <c r="M71" s="31">
        <v>14.647679999999999</v>
      </c>
      <c r="N71" s="1"/>
      <c r="O71" s="1"/>
    </row>
    <row r="72" spans="1:15" ht="12.75" customHeight="1">
      <c r="A72" s="51">
        <v>63</v>
      </c>
      <c r="B72" s="53" t="s">
        <v>103</v>
      </c>
      <c r="C72" s="31">
        <v>1995.95</v>
      </c>
      <c r="D72" s="36">
        <v>2010.3</v>
      </c>
      <c r="E72" s="36">
        <v>1970.65</v>
      </c>
      <c r="F72" s="36">
        <v>1945.3500000000001</v>
      </c>
      <c r="G72" s="36">
        <v>1905.7000000000003</v>
      </c>
      <c r="H72" s="36">
        <v>2035.6</v>
      </c>
      <c r="I72" s="36">
        <v>2075.25</v>
      </c>
      <c r="J72" s="36">
        <v>2100.5499999999997</v>
      </c>
      <c r="K72" s="31">
        <v>2049.9499999999998</v>
      </c>
      <c r="L72" s="31">
        <v>1985</v>
      </c>
      <c r="M72" s="31">
        <v>1.9894499999999999</v>
      </c>
      <c r="N72" s="1"/>
      <c r="O72" s="1"/>
    </row>
    <row r="73" spans="1:15" ht="12.75" customHeight="1">
      <c r="A73" s="51">
        <v>64</v>
      </c>
      <c r="B73" s="53" t="s">
        <v>104</v>
      </c>
      <c r="C73" s="31">
        <v>2201.4</v>
      </c>
      <c r="D73" s="36">
        <v>2201.4833333333331</v>
      </c>
      <c r="E73" s="36">
        <v>2175.9666666666662</v>
      </c>
      <c r="F73" s="36">
        <v>2150.5333333333333</v>
      </c>
      <c r="G73" s="36">
        <v>2125.0166666666664</v>
      </c>
      <c r="H73" s="36">
        <v>2226.9166666666661</v>
      </c>
      <c r="I73" s="36">
        <v>2252.4333333333334</v>
      </c>
      <c r="J73" s="36">
        <v>2277.8666666666659</v>
      </c>
      <c r="K73" s="31">
        <v>2227</v>
      </c>
      <c r="L73" s="31">
        <v>2176.0500000000002</v>
      </c>
      <c r="M73" s="31">
        <v>2.15185</v>
      </c>
      <c r="N73" s="1"/>
      <c r="O73" s="1"/>
    </row>
    <row r="74" spans="1:15" ht="12.75" customHeight="1">
      <c r="A74" s="51">
        <v>65</v>
      </c>
      <c r="B74" s="53" t="s">
        <v>273</v>
      </c>
      <c r="C74" s="31">
        <v>465.55</v>
      </c>
      <c r="D74" s="36">
        <v>461.9666666666667</v>
      </c>
      <c r="E74" s="36">
        <v>456.43333333333339</v>
      </c>
      <c r="F74" s="36">
        <v>447.31666666666672</v>
      </c>
      <c r="G74" s="36">
        <v>441.78333333333342</v>
      </c>
      <c r="H74" s="36">
        <v>471.08333333333337</v>
      </c>
      <c r="I74" s="36">
        <v>476.61666666666667</v>
      </c>
      <c r="J74" s="36">
        <v>485.73333333333335</v>
      </c>
      <c r="K74" s="31">
        <v>467.5</v>
      </c>
      <c r="L74" s="31">
        <v>452.85</v>
      </c>
      <c r="M74" s="31">
        <v>18.354579999999999</v>
      </c>
      <c r="N74" s="1"/>
      <c r="O74" s="1"/>
    </row>
    <row r="75" spans="1:15" ht="12.75" customHeight="1">
      <c r="A75" s="51">
        <v>66</v>
      </c>
      <c r="B75" s="53" t="s">
        <v>369</v>
      </c>
      <c r="C75" s="31">
        <v>154.6</v>
      </c>
      <c r="D75" s="36">
        <v>154.20000000000002</v>
      </c>
      <c r="E75" s="36">
        <v>152.90000000000003</v>
      </c>
      <c r="F75" s="36">
        <v>151.20000000000002</v>
      </c>
      <c r="G75" s="36">
        <v>149.90000000000003</v>
      </c>
      <c r="H75" s="36">
        <v>155.90000000000003</v>
      </c>
      <c r="I75" s="36">
        <v>157.20000000000005</v>
      </c>
      <c r="J75" s="36">
        <v>158.90000000000003</v>
      </c>
      <c r="K75" s="31">
        <v>155.5</v>
      </c>
      <c r="L75" s="31">
        <v>152.5</v>
      </c>
      <c r="M75" s="31">
        <v>29.09412</v>
      </c>
      <c r="N75" s="1"/>
      <c r="O75" s="1"/>
    </row>
    <row r="76" spans="1:15" ht="12.75" customHeight="1">
      <c r="A76" s="51">
        <v>67</v>
      </c>
      <c r="B76" s="53" t="s">
        <v>106</v>
      </c>
      <c r="C76" s="31">
        <v>3484.45</v>
      </c>
      <c r="D76" s="36">
        <v>3477.65</v>
      </c>
      <c r="E76" s="36">
        <v>3458.8</v>
      </c>
      <c r="F76" s="36">
        <v>3433.15</v>
      </c>
      <c r="G76" s="36">
        <v>3414.3</v>
      </c>
      <c r="H76" s="36">
        <v>3503.3</v>
      </c>
      <c r="I76" s="36">
        <v>3522.1499999999996</v>
      </c>
      <c r="J76" s="36">
        <v>3547.8</v>
      </c>
      <c r="K76" s="31">
        <v>3496.5</v>
      </c>
      <c r="L76" s="31">
        <v>3452</v>
      </c>
      <c r="M76" s="31">
        <v>4.8505599999999998</v>
      </c>
      <c r="N76" s="1"/>
      <c r="O76" s="1"/>
    </row>
    <row r="77" spans="1:15" ht="12.75" customHeight="1">
      <c r="A77" s="51">
        <v>68</v>
      </c>
      <c r="B77" s="53" t="s">
        <v>107</v>
      </c>
      <c r="C77" s="31">
        <v>7057.9</v>
      </c>
      <c r="D77" s="36">
        <v>7072.5999999999995</v>
      </c>
      <c r="E77" s="36">
        <v>7000.2999999999993</v>
      </c>
      <c r="F77" s="36">
        <v>6942.7</v>
      </c>
      <c r="G77" s="36">
        <v>6870.4</v>
      </c>
      <c r="H77" s="36">
        <v>7130.1999999999989</v>
      </c>
      <c r="I77" s="36">
        <v>7202.5</v>
      </c>
      <c r="J77" s="36">
        <v>7260.0999999999985</v>
      </c>
      <c r="K77" s="31">
        <v>7144.9</v>
      </c>
      <c r="L77" s="31">
        <v>7015</v>
      </c>
      <c r="M77" s="31">
        <v>2.0647700000000002</v>
      </c>
      <c r="N77" s="1"/>
      <c r="O77" s="1"/>
    </row>
    <row r="78" spans="1:15" ht="12.75" customHeight="1">
      <c r="A78" s="51">
        <v>69</v>
      </c>
      <c r="B78" s="53" t="s">
        <v>164</v>
      </c>
      <c r="C78" s="31">
        <v>2237.75</v>
      </c>
      <c r="D78" s="36">
        <v>2250.6333333333332</v>
      </c>
      <c r="E78" s="36">
        <v>2209.3166666666666</v>
      </c>
      <c r="F78" s="36">
        <v>2180.8833333333332</v>
      </c>
      <c r="G78" s="36">
        <v>2139.5666666666666</v>
      </c>
      <c r="H78" s="36">
        <v>2279.0666666666666</v>
      </c>
      <c r="I78" s="36">
        <v>2320.3833333333332</v>
      </c>
      <c r="J78" s="36">
        <v>2348.8166666666666</v>
      </c>
      <c r="K78" s="31">
        <v>2291.9499999999998</v>
      </c>
      <c r="L78" s="31">
        <v>2222.1999999999998</v>
      </c>
      <c r="M78" s="31">
        <v>2.05369</v>
      </c>
      <c r="N78" s="1"/>
      <c r="O78" s="1"/>
    </row>
    <row r="79" spans="1:15" ht="12.75" customHeight="1">
      <c r="A79" s="51">
        <v>70</v>
      </c>
      <c r="B79" s="53" t="s">
        <v>110</v>
      </c>
      <c r="C79" s="31">
        <v>6303.3</v>
      </c>
      <c r="D79" s="36">
        <v>6297.4833333333336</v>
      </c>
      <c r="E79" s="36">
        <v>6252.8166666666675</v>
      </c>
      <c r="F79" s="36">
        <v>6202.3333333333339</v>
      </c>
      <c r="G79" s="36">
        <v>6157.6666666666679</v>
      </c>
      <c r="H79" s="36">
        <v>6347.9666666666672</v>
      </c>
      <c r="I79" s="36">
        <v>6392.6333333333332</v>
      </c>
      <c r="J79" s="36">
        <v>6443.1166666666668</v>
      </c>
      <c r="K79" s="31">
        <v>6342.15</v>
      </c>
      <c r="L79" s="31">
        <v>6247</v>
      </c>
      <c r="M79" s="31">
        <v>2.0803600000000002</v>
      </c>
      <c r="N79" s="1"/>
      <c r="O79" s="1"/>
    </row>
    <row r="80" spans="1:15" ht="12.75" customHeight="1">
      <c r="A80" s="51">
        <v>71</v>
      </c>
      <c r="B80" s="53" t="s">
        <v>111</v>
      </c>
      <c r="C80" s="31">
        <v>3791.9</v>
      </c>
      <c r="D80" s="36">
        <v>3778.8000000000006</v>
      </c>
      <c r="E80" s="36">
        <v>3755.6500000000015</v>
      </c>
      <c r="F80" s="36">
        <v>3719.400000000001</v>
      </c>
      <c r="G80" s="36">
        <v>3696.2500000000018</v>
      </c>
      <c r="H80" s="36">
        <v>3815.0500000000011</v>
      </c>
      <c r="I80" s="36">
        <v>3838.2</v>
      </c>
      <c r="J80" s="36">
        <v>3874.4500000000007</v>
      </c>
      <c r="K80" s="31">
        <v>3801.95</v>
      </c>
      <c r="L80" s="31">
        <v>3742.55</v>
      </c>
      <c r="M80" s="31">
        <v>5.9129300000000002</v>
      </c>
      <c r="N80" s="1"/>
      <c r="O80" s="1"/>
    </row>
    <row r="81" spans="1:15" ht="12.75" customHeight="1">
      <c r="A81" s="51">
        <v>72</v>
      </c>
      <c r="B81" s="53" t="s">
        <v>112</v>
      </c>
      <c r="C81" s="31">
        <v>2865.75</v>
      </c>
      <c r="D81" s="36">
        <v>2897.0500000000006</v>
      </c>
      <c r="E81" s="36">
        <v>2827.7500000000014</v>
      </c>
      <c r="F81" s="36">
        <v>2789.7500000000009</v>
      </c>
      <c r="G81" s="36">
        <v>2720.4500000000016</v>
      </c>
      <c r="H81" s="36">
        <v>2935.0500000000011</v>
      </c>
      <c r="I81" s="36">
        <v>3004.3500000000004</v>
      </c>
      <c r="J81" s="36">
        <v>3042.3500000000008</v>
      </c>
      <c r="K81" s="31">
        <v>2966.35</v>
      </c>
      <c r="L81" s="31">
        <v>2859.05</v>
      </c>
      <c r="M81" s="31">
        <v>2.2399499999999999</v>
      </c>
      <c r="N81" s="1"/>
      <c r="O81" s="1"/>
    </row>
    <row r="82" spans="1:15" ht="12.75" customHeight="1">
      <c r="A82" s="51">
        <v>73</v>
      </c>
      <c r="B82" s="53" t="s">
        <v>275</v>
      </c>
      <c r="C82" s="31">
        <v>159.9</v>
      </c>
      <c r="D82" s="36">
        <v>159.58333333333334</v>
      </c>
      <c r="E82" s="36">
        <v>157.9666666666667</v>
      </c>
      <c r="F82" s="36">
        <v>156.03333333333336</v>
      </c>
      <c r="G82" s="36">
        <v>154.41666666666671</v>
      </c>
      <c r="H82" s="36">
        <v>161.51666666666668</v>
      </c>
      <c r="I82" s="36">
        <v>163.1333333333333</v>
      </c>
      <c r="J82" s="36">
        <v>165.06666666666666</v>
      </c>
      <c r="K82" s="31">
        <v>161.19999999999999</v>
      </c>
      <c r="L82" s="31">
        <v>157.65</v>
      </c>
      <c r="M82" s="31">
        <v>31.859719999999999</v>
      </c>
      <c r="N82" s="1"/>
      <c r="O82" s="1"/>
    </row>
    <row r="83" spans="1:15" ht="12.75" customHeight="1">
      <c r="A83" s="51">
        <v>74</v>
      </c>
      <c r="B83" s="53" t="s">
        <v>114</v>
      </c>
      <c r="C83" s="31">
        <v>155.19999999999999</v>
      </c>
      <c r="D83" s="36">
        <v>155.16666666666666</v>
      </c>
      <c r="E83" s="36">
        <v>153.13333333333333</v>
      </c>
      <c r="F83" s="36">
        <v>151.06666666666666</v>
      </c>
      <c r="G83" s="36">
        <v>149.03333333333333</v>
      </c>
      <c r="H83" s="36">
        <v>157.23333333333332</v>
      </c>
      <c r="I83" s="36">
        <v>159.26666666666668</v>
      </c>
      <c r="J83" s="36">
        <v>161.33333333333331</v>
      </c>
      <c r="K83" s="31">
        <v>157.19999999999999</v>
      </c>
      <c r="L83" s="31">
        <v>153.1</v>
      </c>
      <c r="M83" s="31">
        <v>150.97161</v>
      </c>
      <c r="N83" s="1"/>
      <c r="O83" s="1"/>
    </row>
    <row r="84" spans="1:15" ht="12.75" customHeight="1">
      <c r="A84" s="51">
        <v>75</v>
      </c>
      <c r="B84" s="53" t="s">
        <v>379</v>
      </c>
      <c r="C84" s="31">
        <v>716.95</v>
      </c>
      <c r="D84" s="36">
        <v>720.36666666666667</v>
      </c>
      <c r="E84" s="36">
        <v>711.58333333333337</v>
      </c>
      <c r="F84" s="36">
        <v>706.2166666666667</v>
      </c>
      <c r="G84" s="36">
        <v>697.43333333333339</v>
      </c>
      <c r="H84" s="36">
        <v>725.73333333333335</v>
      </c>
      <c r="I84" s="36">
        <v>734.51666666666665</v>
      </c>
      <c r="J84" s="36">
        <v>739.88333333333333</v>
      </c>
      <c r="K84" s="31">
        <v>729.15</v>
      </c>
      <c r="L84" s="31">
        <v>715</v>
      </c>
      <c r="M84" s="31">
        <v>2.1617299999999999</v>
      </c>
      <c r="N84" s="1"/>
      <c r="O84" s="1"/>
    </row>
    <row r="85" spans="1:15" ht="12.75" customHeight="1">
      <c r="A85" s="51">
        <v>76</v>
      </c>
      <c r="B85" s="53" t="s">
        <v>276</v>
      </c>
      <c r="C85" s="31">
        <v>383.1</v>
      </c>
      <c r="D85" s="36">
        <v>383.75</v>
      </c>
      <c r="E85" s="36">
        <v>378.7</v>
      </c>
      <c r="F85" s="36">
        <v>374.3</v>
      </c>
      <c r="G85" s="36">
        <v>369.25</v>
      </c>
      <c r="H85" s="36">
        <v>388.15</v>
      </c>
      <c r="I85" s="36">
        <v>393.19999999999993</v>
      </c>
      <c r="J85" s="36">
        <v>397.59999999999997</v>
      </c>
      <c r="K85" s="31">
        <v>388.8</v>
      </c>
      <c r="L85" s="31">
        <v>379.35</v>
      </c>
      <c r="M85" s="31">
        <v>40.761769999999999</v>
      </c>
      <c r="N85" s="1"/>
      <c r="O85" s="1"/>
    </row>
    <row r="86" spans="1:15" ht="12.75" customHeight="1">
      <c r="A86" s="51">
        <v>77</v>
      </c>
      <c r="B86" s="53" t="s">
        <v>115</v>
      </c>
      <c r="C86" s="31">
        <v>194.1</v>
      </c>
      <c r="D86" s="36">
        <v>193.91666666666666</v>
      </c>
      <c r="E86" s="36">
        <v>191.48333333333332</v>
      </c>
      <c r="F86" s="36">
        <v>188.86666666666667</v>
      </c>
      <c r="G86" s="36">
        <v>186.43333333333334</v>
      </c>
      <c r="H86" s="36">
        <v>196.5333333333333</v>
      </c>
      <c r="I86" s="36">
        <v>198.96666666666664</v>
      </c>
      <c r="J86" s="36">
        <v>201.58333333333329</v>
      </c>
      <c r="K86" s="31">
        <v>196.35</v>
      </c>
      <c r="L86" s="31">
        <v>191.3</v>
      </c>
      <c r="M86" s="31">
        <v>268.49239</v>
      </c>
      <c r="N86" s="1"/>
      <c r="O86" s="1"/>
    </row>
    <row r="87" spans="1:15" ht="12.75" customHeight="1">
      <c r="A87" s="51">
        <v>78</v>
      </c>
      <c r="B87" s="53" t="s">
        <v>277</v>
      </c>
      <c r="C87" s="31">
        <v>1755.85</v>
      </c>
      <c r="D87" s="36">
        <v>1748.7333333333333</v>
      </c>
      <c r="E87" s="36">
        <v>1715.0666666666666</v>
      </c>
      <c r="F87" s="36">
        <v>1674.2833333333333</v>
      </c>
      <c r="G87" s="36">
        <v>1640.6166666666666</v>
      </c>
      <c r="H87" s="36">
        <v>1789.5166666666667</v>
      </c>
      <c r="I87" s="36">
        <v>1823.1833333333332</v>
      </c>
      <c r="J87" s="36">
        <v>1863.9666666666667</v>
      </c>
      <c r="K87" s="31">
        <v>1782.4</v>
      </c>
      <c r="L87" s="31">
        <v>1707.95</v>
      </c>
      <c r="M87" s="31">
        <v>4.5726899999999997</v>
      </c>
      <c r="N87" s="1"/>
      <c r="O87" s="1"/>
    </row>
    <row r="88" spans="1:15" ht="12.75" customHeight="1">
      <c r="A88" s="51">
        <v>79</v>
      </c>
      <c r="B88" s="53" t="s">
        <v>120</v>
      </c>
      <c r="C88" s="31">
        <v>1244.7</v>
      </c>
      <c r="D88" s="36">
        <v>1250.3500000000001</v>
      </c>
      <c r="E88" s="36">
        <v>1235.6500000000003</v>
      </c>
      <c r="F88" s="36">
        <v>1226.6000000000001</v>
      </c>
      <c r="G88" s="36">
        <v>1211.9000000000003</v>
      </c>
      <c r="H88" s="36">
        <v>1259.4000000000003</v>
      </c>
      <c r="I88" s="36">
        <v>1274.1000000000001</v>
      </c>
      <c r="J88" s="36">
        <v>1283.1500000000003</v>
      </c>
      <c r="K88" s="31">
        <v>1265.05</v>
      </c>
      <c r="L88" s="31">
        <v>1241.3</v>
      </c>
      <c r="M88" s="31">
        <v>3.9167399999999999</v>
      </c>
      <c r="N88" s="1"/>
      <c r="O88" s="1"/>
    </row>
    <row r="89" spans="1:15" ht="12.75" customHeight="1">
      <c r="A89" s="51">
        <v>80</v>
      </c>
      <c r="B89" s="53" t="s">
        <v>121</v>
      </c>
      <c r="C89" s="31">
        <v>2485.85</v>
      </c>
      <c r="D89" s="36">
        <v>2495.9333333333329</v>
      </c>
      <c r="E89" s="36">
        <v>2467.516666666666</v>
      </c>
      <c r="F89" s="36">
        <v>2449.1833333333329</v>
      </c>
      <c r="G89" s="36">
        <v>2420.766666666666</v>
      </c>
      <c r="H89" s="36">
        <v>2514.266666666666</v>
      </c>
      <c r="I89" s="36">
        <v>2542.6833333333329</v>
      </c>
      <c r="J89" s="36">
        <v>2561.016666666666</v>
      </c>
      <c r="K89" s="31">
        <v>2524.35</v>
      </c>
      <c r="L89" s="31">
        <v>2477.6</v>
      </c>
      <c r="M89" s="31">
        <v>3.4330599999999998</v>
      </c>
      <c r="N89" s="1"/>
      <c r="O89" s="1"/>
    </row>
    <row r="90" spans="1:15" ht="12.75" customHeight="1">
      <c r="A90" s="51">
        <v>81</v>
      </c>
      <c r="B90" s="53" t="s">
        <v>123</v>
      </c>
      <c r="C90" s="31">
        <v>2231.5</v>
      </c>
      <c r="D90" s="36">
        <v>2234.6166666666663</v>
      </c>
      <c r="E90" s="36">
        <v>2217.3333333333326</v>
      </c>
      <c r="F90" s="36">
        <v>2203.1666666666661</v>
      </c>
      <c r="G90" s="36">
        <v>2185.8833333333323</v>
      </c>
      <c r="H90" s="36">
        <v>2248.7833333333328</v>
      </c>
      <c r="I90" s="36">
        <v>2266.0666666666666</v>
      </c>
      <c r="J90" s="36">
        <v>2280.2333333333331</v>
      </c>
      <c r="K90" s="31">
        <v>2251.9</v>
      </c>
      <c r="L90" s="31">
        <v>2220.4499999999998</v>
      </c>
      <c r="M90" s="31">
        <v>4.0125999999999999</v>
      </c>
      <c r="N90" s="1"/>
      <c r="O90" s="1"/>
    </row>
    <row r="91" spans="1:15" ht="12.75" customHeight="1">
      <c r="A91" s="51">
        <v>82</v>
      </c>
      <c r="B91" s="53" t="s">
        <v>397</v>
      </c>
      <c r="C91" s="31">
        <v>3600.55</v>
      </c>
      <c r="D91" s="36">
        <v>3564.2999999999997</v>
      </c>
      <c r="E91" s="36">
        <v>3518.5999999999995</v>
      </c>
      <c r="F91" s="36">
        <v>3436.6499999999996</v>
      </c>
      <c r="G91" s="36">
        <v>3390.9499999999994</v>
      </c>
      <c r="H91" s="36">
        <v>3646.2499999999995</v>
      </c>
      <c r="I91" s="36">
        <v>3691.9499999999994</v>
      </c>
      <c r="J91" s="36">
        <v>3773.8999999999996</v>
      </c>
      <c r="K91" s="31">
        <v>3610</v>
      </c>
      <c r="L91" s="31">
        <v>3482.35</v>
      </c>
      <c r="M91" s="31">
        <v>1.383</v>
      </c>
      <c r="N91" s="1"/>
      <c r="O91" s="1"/>
    </row>
    <row r="92" spans="1:15" ht="12.75" customHeight="1">
      <c r="A92" s="51">
        <v>83</v>
      </c>
      <c r="B92" s="53" t="s">
        <v>124</v>
      </c>
      <c r="C92" s="31">
        <v>593.45000000000005</v>
      </c>
      <c r="D92" s="36">
        <v>591.56666666666672</v>
      </c>
      <c r="E92" s="36">
        <v>588.28333333333342</v>
      </c>
      <c r="F92" s="36">
        <v>583.11666666666667</v>
      </c>
      <c r="G92" s="36">
        <v>579.83333333333337</v>
      </c>
      <c r="H92" s="36">
        <v>596.73333333333346</v>
      </c>
      <c r="I92" s="36">
        <v>600.01666666666677</v>
      </c>
      <c r="J92" s="36">
        <v>605.18333333333351</v>
      </c>
      <c r="K92" s="31">
        <v>594.85</v>
      </c>
      <c r="L92" s="31">
        <v>586.4</v>
      </c>
      <c r="M92" s="31">
        <v>6.7711199999999998</v>
      </c>
      <c r="N92" s="1"/>
      <c r="O92" s="1"/>
    </row>
    <row r="93" spans="1:15" ht="12.75" customHeight="1">
      <c r="A93" s="51">
        <v>84</v>
      </c>
      <c r="B93" s="53" t="s">
        <v>127</v>
      </c>
      <c r="C93" s="31">
        <v>1619.35</v>
      </c>
      <c r="D93" s="36">
        <v>1618.7833333333335</v>
      </c>
      <c r="E93" s="36">
        <v>1607.616666666667</v>
      </c>
      <c r="F93" s="36">
        <v>1595.8833333333334</v>
      </c>
      <c r="G93" s="36">
        <v>1584.7166666666669</v>
      </c>
      <c r="H93" s="36">
        <v>1630.5166666666671</v>
      </c>
      <c r="I93" s="36">
        <v>1641.6833333333336</v>
      </c>
      <c r="J93" s="36">
        <v>1653.4166666666672</v>
      </c>
      <c r="K93" s="31">
        <v>1629.95</v>
      </c>
      <c r="L93" s="31">
        <v>1607.05</v>
      </c>
      <c r="M93" s="31">
        <v>33.39546</v>
      </c>
      <c r="N93" s="1"/>
      <c r="O93" s="1"/>
    </row>
    <row r="94" spans="1:15" ht="12.75" customHeight="1">
      <c r="A94" s="51">
        <v>85</v>
      </c>
      <c r="B94" s="53" t="s">
        <v>128</v>
      </c>
      <c r="C94" s="31">
        <v>3794.7</v>
      </c>
      <c r="D94" s="36">
        <v>3806.7666666666664</v>
      </c>
      <c r="E94" s="36">
        <v>3757.9333333333329</v>
      </c>
      <c r="F94" s="36">
        <v>3721.1666666666665</v>
      </c>
      <c r="G94" s="36">
        <v>3672.333333333333</v>
      </c>
      <c r="H94" s="36">
        <v>3843.5333333333328</v>
      </c>
      <c r="I94" s="36">
        <v>3892.3666666666668</v>
      </c>
      <c r="J94" s="36">
        <v>3929.1333333333328</v>
      </c>
      <c r="K94" s="31">
        <v>3855.6</v>
      </c>
      <c r="L94" s="31">
        <v>3770</v>
      </c>
      <c r="M94" s="31">
        <v>2.5847099999999998</v>
      </c>
      <c r="N94" s="1"/>
      <c r="O94" s="1"/>
    </row>
    <row r="95" spans="1:15" ht="12.75" customHeight="1">
      <c r="A95" s="51">
        <v>86</v>
      </c>
      <c r="B95" s="53" t="s">
        <v>129</v>
      </c>
      <c r="C95" s="31">
        <v>1440.85</v>
      </c>
      <c r="D95" s="36">
        <v>1435.1666666666667</v>
      </c>
      <c r="E95" s="36">
        <v>1427.3333333333335</v>
      </c>
      <c r="F95" s="36">
        <v>1413.8166666666668</v>
      </c>
      <c r="G95" s="36">
        <v>1405.9833333333336</v>
      </c>
      <c r="H95" s="36">
        <v>1448.6833333333334</v>
      </c>
      <c r="I95" s="36">
        <v>1456.5166666666669</v>
      </c>
      <c r="J95" s="36">
        <v>1470.0333333333333</v>
      </c>
      <c r="K95" s="31">
        <v>1443</v>
      </c>
      <c r="L95" s="31">
        <v>1421.65</v>
      </c>
      <c r="M95" s="31">
        <v>189.95836</v>
      </c>
      <c r="N95" s="1"/>
      <c r="O95" s="1"/>
    </row>
    <row r="96" spans="1:15" ht="12.75" customHeight="1">
      <c r="A96" s="51">
        <v>87</v>
      </c>
      <c r="B96" s="53" t="s">
        <v>130</v>
      </c>
      <c r="C96" s="31">
        <v>607.70000000000005</v>
      </c>
      <c r="D96" s="36">
        <v>609.01666666666677</v>
      </c>
      <c r="E96" s="36">
        <v>602.43333333333351</v>
      </c>
      <c r="F96" s="36">
        <v>597.16666666666674</v>
      </c>
      <c r="G96" s="36">
        <v>590.58333333333348</v>
      </c>
      <c r="H96" s="36">
        <v>614.28333333333353</v>
      </c>
      <c r="I96" s="36">
        <v>620.86666666666679</v>
      </c>
      <c r="J96" s="36">
        <v>626.13333333333355</v>
      </c>
      <c r="K96" s="31">
        <v>615.6</v>
      </c>
      <c r="L96" s="31">
        <v>603.75</v>
      </c>
      <c r="M96" s="31">
        <v>43.423099999999998</v>
      </c>
      <c r="N96" s="1"/>
      <c r="O96" s="1"/>
    </row>
    <row r="97" spans="1:15" ht="12.75" customHeight="1">
      <c r="A97" s="51">
        <v>88</v>
      </c>
      <c r="B97" s="53" t="s">
        <v>126</v>
      </c>
      <c r="C97" s="31">
        <v>1540.15</v>
      </c>
      <c r="D97" s="36">
        <v>1541.3833333333332</v>
      </c>
      <c r="E97" s="36">
        <v>1524.7666666666664</v>
      </c>
      <c r="F97" s="36">
        <v>1509.3833333333332</v>
      </c>
      <c r="G97" s="36">
        <v>1492.7666666666664</v>
      </c>
      <c r="H97" s="36">
        <v>1556.7666666666664</v>
      </c>
      <c r="I97" s="36">
        <v>1573.3833333333332</v>
      </c>
      <c r="J97" s="36">
        <v>1588.7666666666664</v>
      </c>
      <c r="K97" s="31">
        <v>1558</v>
      </c>
      <c r="L97" s="31">
        <v>1526</v>
      </c>
      <c r="M97" s="31">
        <v>12.437889999999999</v>
      </c>
      <c r="N97" s="1"/>
      <c r="O97" s="1"/>
    </row>
    <row r="98" spans="1:15" ht="12.75" customHeight="1">
      <c r="A98" s="51">
        <v>89</v>
      </c>
      <c r="B98" s="53" t="s">
        <v>131</v>
      </c>
      <c r="C98" s="31">
        <v>4590</v>
      </c>
      <c r="D98" s="36">
        <v>4602.2</v>
      </c>
      <c r="E98" s="36">
        <v>4559.6499999999996</v>
      </c>
      <c r="F98" s="36">
        <v>4529.3</v>
      </c>
      <c r="G98" s="36">
        <v>4486.75</v>
      </c>
      <c r="H98" s="36">
        <v>4632.5499999999993</v>
      </c>
      <c r="I98" s="36">
        <v>4675.1000000000004</v>
      </c>
      <c r="J98" s="36">
        <v>4705.4499999999989</v>
      </c>
      <c r="K98" s="31">
        <v>4644.75</v>
      </c>
      <c r="L98" s="31">
        <v>4571.8500000000004</v>
      </c>
      <c r="M98" s="31">
        <v>4.4251899999999997</v>
      </c>
      <c r="N98" s="1"/>
      <c r="O98" s="1"/>
    </row>
    <row r="99" spans="1:15" ht="12.75" customHeight="1">
      <c r="A99" s="51">
        <v>90</v>
      </c>
      <c r="B99" s="53" t="s">
        <v>133</v>
      </c>
      <c r="C99" s="31">
        <v>522.1</v>
      </c>
      <c r="D99" s="36">
        <v>523.53333333333342</v>
      </c>
      <c r="E99" s="36">
        <v>518.76666666666688</v>
      </c>
      <c r="F99" s="36">
        <v>515.43333333333351</v>
      </c>
      <c r="G99" s="36">
        <v>510.66666666666697</v>
      </c>
      <c r="H99" s="36">
        <v>526.86666666666679</v>
      </c>
      <c r="I99" s="36">
        <v>531.63333333333344</v>
      </c>
      <c r="J99" s="36">
        <v>534.9666666666667</v>
      </c>
      <c r="K99" s="31">
        <v>528.29999999999995</v>
      </c>
      <c r="L99" s="31">
        <v>520.20000000000005</v>
      </c>
      <c r="M99" s="31">
        <v>57.299259999999997</v>
      </c>
      <c r="N99" s="1"/>
      <c r="O99" s="1"/>
    </row>
    <row r="100" spans="1:15" ht="12.75" customHeight="1">
      <c r="A100" s="51">
        <v>91</v>
      </c>
      <c r="B100" s="53" t="s">
        <v>125</v>
      </c>
      <c r="C100" s="31">
        <v>3237</v>
      </c>
      <c r="D100" s="36">
        <v>3234.9166666666665</v>
      </c>
      <c r="E100" s="36">
        <v>3203.083333333333</v>
      </c>
      <c r="F100" s="36">
        <v>3169.1666666666665</v>
      </c>
      <c r="G100" s="36">
        <v>3137.333333333333</v>
      </c>
      <c r="H100" s="36">
        <v>3268.833333333333</v>
      </c>
      <c r="I100" s="36">
        <v>3300.6666666666661</v>
      </c>
      <c r="J100" s="36">
        <v>3334.583333333333</v>
      </c>
      <c r="K100" s="31">
        <v>3266.75</v>
      </c>
      <c r="L100" s="31">
        <v>3201</v>
      </c>
      <c r="M100" s="31">
        <v>15.024979999999999</v>
      </c>
      <c r="N100" s="1"/>
      <c r="O100" s="1"/>
    </row>
    <row r="101" spans="1:15" ht="12.75" customHeight="1">
      <c r="A101" s="51">
        <v>92</v>
      </c>
      <c r="B101" s="53" t="s">
        <v>135</v>
      </c>
      <c r="C101" s="31">
        <v>528.04999999999995</v>
      </c>
      <c r="D101" s="36">
        <v>527.01666666666665</v>
      </c>
      <c r="E101" s="36">
        <v>522.58333333333326</v>
      </c>
      <c r="F101" s="36">
        <v>517.11666666666656</v>
      </c>
      <c r="G101" s="36">
        <v>512.68333333333317</v>
      </c>
      <c r="H101" s="36">
        <v>532.48333333333335</v>
      </c>
      <c r="I101" s="36">
        <v>536.91666666666674</v>
      </c>
      <c r="J101" s="36">
        <v>542.38333333333344</v>
      </c>
      <c r="K101" s="31">
        <v>531.45000000000005</v>
      </c>
      <c r="L101" s="31">
        <v>521.54999999999995</v>
      </c>
      <c r="M101" s="31">
        <v>47.692300000000003</v>
      </c>
      <c r="N101" s="1"/>
      <c r="O101" s="1"/>
    </row>
    <row r="102" spans="1:15" ht="12.75" customHeight="1">
      <c r="A102" s="51">
        <v>93</v>
      </c>
      <c r="B102" s="53" t="s">
        <v>136</v>
      </c>
      <c r="C102" s="31">
        <v>2399.85</v>
      </c>
      <c r="D102" s="36">
        <v>2403.65</v>
      </c>
      <c r="E102" s="36">
        <v>2387.3000000000002</v>
      </c>
      <c r="F102" s="36">
        <v>2374.75</v>
      </c>
      <c r="G102" s="36">
        <v>2358.4</v>
      </c>
      <c r="H102" s="36">
        <v>2416.2000000000003</v>
      </c>
      <c r="I102" s="36">
        <v>2432.5499999999997</v>
      </c>
      <c r="J102" s="36">
        <v>2445.1000000000004</v>
      </c>
      <c r="K102" s="31">
        <v>2420</v>
      </c>
      <c r="L102" s="31">
        <v>2391.1</v>
      </c>
      <c r="M102" s="31">
        <v>15.87199</v>
      </c>
      <c r="N102" s="1"/>
      <c r="O102" s="1"/>
    </row>
    <row r="103" spans="1:15" ht="12.75" customHeight="1">
      <c r="A103" s="51">
        <v>94</v>
      </c>
      <c r="B103" s="53" t="s">
        <v>138</v>
      </c>
      <c r="C103" s="31">
        <v>1088.05</v>
      </c>
      <c r="D103" s="36">
        <v>1088.0166666666667</v>
      </c>
      <c r="E103" s="36">
        <v>1076.5333333333333</v>
      </c>
      <c r="F103" s="36">
        <v>1065.0166666666667</v>
      </c>
      <c r="G103" s="36">
        <v>1053.5333333333333</v>
      </c>
      <c r="H103" s="36">
        <v>1099.5333333333333</v>
      </c>
      <c r="I103" s="36">
        <v>1111.0166666666664</v>
      </c>
      <c r="J103" s="36">
        <v>1122.5333333333333</v>
      </c>
      <c r="K103" s="31">
        <v>1099.5</v>
      </c>
      <c r="L103" s="31">
        <v>1076.5</v>
      </c>
      <c r="M103" s="31">
        <v>92.225440000000006</v>
      </c>
      <c r="N103" s="1"/>
      <c r="O103" s="1"/>
    </row>
    <row r="104" spans="1:15" ht="12.75" customHeight="1">
      <c r="A104" s="51">
        <v>95</v>
      </c>
      <c r="B104" s="53" t="s">
        <v>139</v>
      </c>
      <c r="C104" s="31">
        <v>1652.45</v>
      </c>
      <c r="D104" s="36">
        <v>1651.4833333333333</v>
      </c>
      <c r="E104" s="36">
        <v>1642.9666666666667</v>
      </c>
      <c r="F104" s="36">
        <v>1633.4833333333333</v>
      </c>
      <c r="G104" s="36">
        <v>1624.9666666666667</v>
      </c>
      <c r="H104" s="36">
        <v>1660.9666666666667</v>
      </c>
      <c r="I104" s="36">
        <v>1669.4833333333336</v>
      </c>
      <c r="J104" s="36">
        <v>1678.9666666666667</v>
      </c>
      <c r="K104" s="31">
        <v>1660</v>
      </c>
      <c r="L104" s="31">
        <v>1642</v>
      </c>
      <c r="M104" s="31">
        <v>6.6516999999999999</v>
      </c>
      <c r="N104" s="1"/>
      <c r="O104" s="1"/>
    </row>
    <row r="105" spans="1:15" ht="12.75" customHeight="1">
      <c r="A105" s="51">
        <v>96</v>
      </c>
      <c r="B105" s="53" t="s">
        <v>140</v>
      </c>
      <c r="C105" s="31">
        <v>553.70000000000005</v>
      </c>
      <c r="D105" s="36">
        <v>550.55000000000007</v>
      </c>
      <c r="E105" s="36">
        <v>543.10000000000014</v>
      </c>
      <c r="F105" s="36">
        <v>532.50000000000011</v>
      </c>
      <c r="G105" s="36">
        <v>525.05000000000018</v>
      </c>
      <c r="H105" s="36">
        <v>561.15000000000009</v>
      </c>
      <c r="I105" s="36">
        <v>568.60000000000014</v>
      </c>
      <c r="J105" s="36">
        <v>579.20000000000005</v>
      </c>
      <c r="K105" s="31">
        <v>558</v>
      </c>
      <c r="L105" s="31">
        <v>539.95000000000005</v>
      </c>
      <c r="M105" s="31">
        <v>38.762</v>
      </c>
      <c r="N105" s="1"/>
      <c r="O105" s="1"/>
    </row>
    <row r="106" spans="1:15" ht="12.75" customHeight="1">
      <c r="A106" s="51">
        <v>97</v>
      </c>
      <c r="B106" s="53" t="s">
        <v>143</v>
      </c>
      <c r="C106" s="31">
        <v>81.55</v>
      </c>
      <c r="D106" s="36">
        <v>81.733333333333334</v>
      </c>
      <c r="E106" s="36">
        <v>80.966666666666669</v>
      </c>
      <c r="F106" s="36">
        <v>80.38333333333334</v>
      </c>
      <c r="G106" s="36">
        <v>79.616666666666674</v>
      </c>
      <c r="H106" s="36">
        <v>82.316666666666663</v>
      </c>
      <c r="I106" s="36">
        <v>83.083333333333343</v>
      </c>
      <c r="J106" s="36">
        <v>83.666666666666657</v>
      </c>
      <c r="K106" s="31">
        <v>82.5</v>
      </c>
      <c r="L106" s="31">
        <v>81.150000000000006</v>
      </c>
      <c r="M106" s="31">
        <v>189.04629</v>
      </c>
      <c r="N106" s="1"/>
      <c r="O106" s="1"/>
    </row>
    <row r="107" spans="1:15" ht="12.75" customHeight="1">
      <c r="A107" s="51">
        <v>98</v>
      </c>
      <c r="B107" s="53" t="s">
        <v>157</v>
      </c>
      <c r="C107" s="31">
        <v>406.15</v>
      </c>
      <c r="D107" s="36">
        <v>407.16666666666669</v>
      </c>
      <c r="E107" s="36">
        <v>402.93333333333339</v>
      </c>
      <c r="F107" s="36">
        <v>399.7166666666667</v>
      </c>
      <c r="G107" s="36">
        <v>395.48333333333341</v>
      </c>
      <c r="H107" s="36">
        <v>410.38333333333338</v>
      </c>
      <c r="I107" s="36">
        <v>414.61666666666662</v>
      </c>
      <c r="J107" s="36">
        <v>417.83333333333337</v>
      </c>
      <c r="K107" s="31">
        <v>411.4</v>
      </c>
      <c r="L107" s="31">
        <v>403.95</v>
      </c>
      <c r="M107" s="31">
        <v>97.335070000000002</v>
      </c>
      <c r="N107" s="1"/>
      <c r="O107" s="1"/>
    </row>
    <row r="108" spans="1:15" ht="12.75" customHeight="1">
      <c r="A108" s="51">
        <v>99</v>
      </c>
      <c r="B108" s="53" t="s">
        <v>282</v>
      </c>
      <c r="C108" s="31">
        <v>530.25</v>
      </c>
      <c r="D108" s="36">
        <v>529.18333333333339</v>
      </c>
      <c r="E108" s="36">
        <v>522.96666666666681</v>
      </c>
      <c r="F108" s="36">
        <v>515.68333333333339</v>
      </c>
      <c r="G108" s="36">
        <v>509.46666666666681</v>
      </c>
      <c r="H108" s="36">
        <v>536.46666666666681</v>
      </c>
      <c r="I108" s="36">
        <v>542.68333333333351</v>
      </c>
      <c r="J108" s="36">
        <v>549.96666666666681</v>
      </c>
      <c r="K108" s="31">
        <v>535.4</v>
      </c>
      <c r="L108" s="31">
        <v>521.9</v>
      </c>
      <c r="M108" s="31">
        <v>26.937830000000002</v>
      </c>
      <c r="N108" s="1"/>
      <c r="O108" s="1"/>
    </row>
    <row r="109" spans="1:15" ht="12.75" customHeight="1">
      <c r="A109" s="51">
        <v>100</v>
      </c>
      <c r="B109" s="53" t="s">
        <v>146</v>
      </c>
      <c r="C109" s="31">
        <v>584.85</v>
      </c>
      <c r="D109" s="36">
        <v>587.73333333333335</v>
      </c>
      <c r="E109" s="36">
        <v>580.66666666666674</v>
      </c>
      <c r="F109" s="36">
        <v>576.48333333333335</v>
      </c>
      <c r="G109" s="36">
        <v>569.41666666666674</v>
      </c>
      <c r="H109" s="36">
        <v>591.91666666666674</v>
      </c>
      <c r="I109" s="36">
        <v>598.98333333333335</v>
      </c>
      <c r="J109" s="36">
        <v>603.16666666666674</v>
      </c>
      <c r="K109" s="31">
        <v>594.79999999999995</v>
      </c>
      <c r="L109" s="31">
        <v>583.54999999999995</v>
      </c>
      <c r="M109" s="31">
        <v>23.074280000000002</v>
      </c>
      <c r="N109" s="1"/>
      <c r="O109" s="1"/>
    </row>
    <row r="110" spans="1:15" ht="12.75" customHeight="1">
      <c r="A110" s="51">
        <v>101</v>
      </c>
      <c r="B110" s="53" t="s">
        <v>154</v>
      </c>
      <c r="C110" s="31">
        <v>175.85</v>
      </c>
      <c r="D110" s="36">
        <v>175.9</v>
      </c>
      <c r="E110" s="36">
        <v>174.5</v>
      </c>
      <c r="F110" s="36">
        <v>173.15</v>
      </c>
      <c r="G110" s="36">
        <v>171.75</v>
      </c>
      <c r="H110" s="36">
        <v>177.25</v>
      </c>
      <c r="I110" s="36">
        <v>178.65000000000003</v>
      </c>
      <c r="J110" s="36">
        <v>180</v>
      </c>
      <c r="K110" s="31">
        <v>177.3</v>
      </c>
      <c r="L110" s="31">
        <v>174.55</v>
      </c>
      <c r="M110" s="31">
        <v>217.19198</v>
      </c>
      <c r="N110" s="1"/>
      <c r="O110" s="1"/>
    </row>
    <row r="111" spans="1:15" ht="12.75" customHeight="1">
      <c r="A111" s="51">
        <v>102</v>
      </c>
      <c r="B111" s="53" t="s">
        <v>156</v>
      </c>
      <c r="C111" s="31">
        <v>935.8</v>
      </c>
      <c r="D111" s="36">
        <v>935.23333333333323</v>
      </c>
      <c r="E111" s="36">
        <v>929.21666666666647</v>
      </c>
      <c r="F111" s="36">
        <v>922.63333333333321</v>
      </c>
      <c r="G111" s="36">
        <v>916.61666666666645</v>
      </c>
      <c r="H111" s="36">
        <v>941.81666666666649</v>
      </c>
      <c r="I111" s="36">
        <v>947.83333333333314</v>
      </c>
      <c r="J111" s="36">
        <v>954.41666666666652</v>
      </c>
      <c r="K111" s="31">
        <v>941.25</v>
      </c>
      <c r="L111" s="31">
        <v>928.65</v>
      </c>
      <c r="M111" s="31">
        <v>11.67131</v>
      </c>
      <c r="N111" s="1"/>
      <c r="O111" s="1"/>
    </row>
    <row r="112" spans="1:15" ht="12.75" customHeight="1">
      <c r="A112" s="51">
        <v>103</v>
      </c>
      <c r="B112" s="53" t="s">
        <v>414</v>
      </c>
      <c r="C112" s="31">
        <v>145.05000000000001</v>
      </c>
      <c r="D112" s="36">
        <v>145.75000000000003</v>
      </c>
      <c r="E112" s="36">
        <v>143.10000000000005</v>
      </c>
      <c r="F112" s="36">
        <v>141.15000000000003</v>
      </c>
      <c r="G112" s="36">
        <v>138.50000000000006</v>
      </c>
      <c r="H112" s="36">
        <v>147.70000000000005</v>
      </c>
      <c r="I112" s="36">
        <v>150.35000000000002</v>
      </c>
      <c r="J112" s="36">
        <v>152.30000000000004</v>
      </c>
      <c r="K112" s="31">
        <v>148.4</v>
      </c>
      <c r="L112" s="31">
        <v>143.80000000000001</v>
      </c>
      <c r="M112" s="31">
        <v>230.46386000000001</v>
      </c>
      <c r="N112" s="1"/>
      <c r="O112" s="1"/>
    </row>
    <row r="113" spans="1:15" ht="12.75" customHeight="1">
      <c r="A113" s="51">
        <v>104</v>
      </c>
      <c r="B113" s="53" t="s">
        <v>145</v>
      </c>
      <c r="C113" s="31">
        <v>458.55</v>
      </c>
      <c r="D113" s="36">
        <v>455.26666666666665</v>
      </c>
      <c r="E113" s="36">
        <v>450.5333333333333</v>
      </c>
      <c r="F113" s="36">
        <v>442.51666666666665</v>
      </c>
      <c r="G113" s="36">
        <v>437.7833333333333</v>
      </c>
      <c r="H113" s="36">
        <v>463.2833333333333</v>
      </c>
      <c r="I113" s="36">
        <v>468.01666666666665</v>
      </c>
      <c r="J113" s="36">
        <v>476.0333333333333</v>
      </c>
      <c r="K113" s="31">
        <v>460</v>
      </c>
      <c r="L113" s="31">
        <v>447.25</v>
      </c>
      <c r="M113" s="31">
        <v>36.441769999999998</v>
      </c>
      <c r="N113" s="1"/>
      <c r="O113" s="1"/>
    </row>
    <row r="114" spans="1:15" ht="12.75" customHeight="1">
      <c r="A114" s="51">
        <v>105</v>
      </c>
      <c r="B114" s="53" t="s">
        <v>151</v>
      </c>
      <c r="C114" s="31">
        <v>261.45</v>
      </c>
      <c r="D114" s="36">
        <v>264.39999999999998</v>
      </c>
      <c r="E114" s="36">
        <v>257.44999999999993</v>
      </c>
      <c r="F114" s="36">
        <v>253.44999999999993</v>
      </c>
      <c r="G114" s="36">
        <v>246.49999999999989</v>
      </c>
      <c r="H114" s="36">
        <v>268.39999999999998</v>
      </c>
      <c r="I114" s="36">
        <v>275.35000000000002</v>
      </c>
      <c r="J114" s="36">
        <v>279.35000000000002</v>
      </c>
      <c r="K114" s="31">
        <v>271.35000000000002</v>
      </c>
      <c r="L114" s="31">
        <v>260.39999999999998</v>
      </c>
      <c r="M114" s="31">
        <v>160.10730000000001</v>
      </c>
      <c r="N114" s="1"/>
      <c r="O114" s="1"/>
    </row>
    <row r="115" spans="1:15" ht="12.75" customHeight="1">
      <c r="A115" s="51">
        <v>106</v>
      </c>
      <c r="B115" s="53" t="s">
        <v>150</v>
      </c>
      <c r="C115" s="31">
        <v>1542.45</v>
      </c>
      <c r="D115" s="36">
        <v>1537.8166666666666</v>
      </c>
      <c r="E115" s="36">
        <v>1528.6333333333332</v>
      </c>
      <c r="F115" s="36">
        <v>1514.8166666666666</v>
      </c>
      <c r="G115" s="36">
        <v>1505.6333333333332</v>
      </c>
      <c r="H115" s="36">
        <v>1551.6333333333332</v>
      </c>
      <c r="I115" s="36">
        <v>1560.8166666666666</v>
      </c>
      <c r="J115" s="36">
        <v>1574.6333333333332</v>
      </c>
      <c r="K115" s="31">
        <v>1547</v>
      </c>
      <c r="L115" s="31">
        <v>1524</v>
      </c>
      <c r="M115" s="31">
        <v>26.941569999999999</v>
      </c>
      <c r="N115" s="1"/>
      <c r="O115" s="1"/>
    </row>
    <row r="116" spans="1:15" ht="12.75" customHeight="1">
      <c r="A116" s="51">
        <v>107</v>
      </c>
      <c r="B116" s="53" t="s">
        <v>186</v>
      </c>
      <c r="C116" s="31">
        <v>5022.55</v>
      </c>
      <c r="D116" s="36">
        <v>5068.4833333333327</v>
      </c>
      <c r="E116" s="36">
        <v>4966.9666666666653</v>
      </c>
      <c r="F116" s="36">
        <v>4911.3833333333323</v>
      </c>
      <c r="G116" s="36">
        <v>4809.866666666665</v>
      </c>
      <c r="H116" s="36">
        <v>5124.0666666666657</v>
      </c>
      <c r="I116" s="36">
        <v>5225.5833333333339</v>
      </c>
      <c r="J116" s="36">
        <v>5281.1666666666661</v>
      </c>
      <c r="K116" s="31">
        <v>5170</v>
      </c>
      <c r="L116" s="31">
        <v>5012.8999999999996</v>
      </c>
      <c r="M116" s="31">
        <v>2.86538</v>
      </c>
      <c r="N116" s="1"/>
      <c r="O116" s="1"/>
    </row>
    <row r="117" spans="1:15" ht="12.75" customHeight="1">
      <c r="A117" s="51">
        <v>108</v>
      </c>
      <c r="B117" s="53" t="s">
        <v>152</v>
      </c>
      <c r="C117" s="31">
        <v>1606.5</v>
      </c>
      <c r="D117" s="36">
        <v>1615.2833333333335</v>
      </c>
      <c r="E117" s="36">
        <v>1593.2166666666672</v>
      </c>
      <c r="F117" s="36">
        <v>1579.9333333333336</v>
      </c>
      <c r="G117" s="36">
        <v>1557.8666666666672</v>
      </c>
      <c r="H117" s="36">
        <v>1628.5666666666671</v>
      </c>
      <c r="I117" s="36">
        <v>1650.6333333333332</v>
      </c>
      <c r="J117" s="36">
        <v>1663.916666666667</v>
      </c>
      <c r="K117" s="31">
        <v>1637.35</v>
      </c>
      <c r="L117" s="31">
        <v>1602</v>
      </c>
      <c r="M117" s="31">
        <v>45.965789999999998</v>
      </c>
      <c r="N117" s="1"/>
      <c r="O117" s="1"/>
    </row>
    <row r="118" spans="1:15" ht="12.75" customHeight="1">
      <c r="A118" s="51">
        <v>109</v>
      </c>
      <c r="B118" s="53" t="s">
        <v>149</v>
      </c>
      <c r="C118" s="31">
        <v>3186.4</v>
      </c>
      <c r="D118" s="36">
        <v>3184.5166666666664</v>
      </c>
      <c r="E118" s="36">
        <v>3154.0333333333328</v>
      </c>
      <c r="F118" s="36">
        <v>3121.6666666666665</v>
      </c>
      <c r="G118" s="36">
        <v>3091.1833333333329</v>
      </c>
      <c r="H118" s="36">
        <v>3216.8833333333328</v>
      </c>
      <c r="I118" s="36">
        <v>3247.3666666666663</v>
      </c>
      <c r="J118" s="36">
        <v>3279.7333333333327</v>
      </c>
      <c r="K118" s="31">
        <v>3215</v>
      </c>
      <c r="L118" s="31">
        <v>3152.15</v>
      </c>
      <c r="M118" s="31">
        <v>3.4113600000000002</v>
      </c>
      <c r="N118" s="1"/>
      <c r="O118" s="1"/>
    </row>
    <row r="119" spans="1:15" ht="12.75" customHeight="1">
      <c r="A119" s="51">
        <v>110</v>
      </c>
      <c r="B119" s="53" t="s">
        <v>155</v>
      </c>
      <c r="C119" s="31">
        <v>1189.7</v>
      </c>
      <c r="D119" s="36">
        <v>1193.2</v>
      </c>
      <c r="E119" s="36">
        <v>1178.6500000000001</v>
      </c>
      <c r="F119" s="36">
        <v>1167.6000000000001</v>
      </c>
      <c r="G119" s="36">
        <v>1153.0500000000002</v>
      </c>
      <c r="H119" s="36">
        <v>1204.25</v>
      </c>
      <c r="I119" s="36">
        <v>1218.7999999999997</v>
      </c>
      <c r="J119" s="36">
        <v>1229.8499999999999</v>
      </c>
      <c r="K119" s="31">
        <v>1207.75</v>
      </c>
      <c r="L119" s="31">
        <v>1182.1500000000001</v>
      </c>
      <c r="M119" s="31">
        <v>1.12283</v>
      </c>
      <c r="N119" s="1"/>
      <c r="O119" s="1"/>
    </row>
    <row r="120" spans="1:15" ht="12.75" customHeight="1">
      <c r="A120" s="51">
        <v>111</v>
      </c>
      <c r="B120" s="53" t="s">
        <v>283</v>
      </c>
      <c r="C120" s="31">
        <v>509.5</v>
      </c>
      <c r="D120" s="36">
        <v>512.13333333333333</v>
      </c>
      <c r="E120" s="36">
        <v>504.4666666666667</v>
      </c>
      <c r="F120" s="36">
        <v>499.43333333333339</v>
      </c>
      <c r="G120" s="36">
        <v>491.76666666666677</v>
      </c>
      <c r="H120" s="36">
        <v>517.16666666666663</v>
      </c>
      <c r="I120" s="36">
        <v>524.83333333333337</v>
      </c>
      <c r="J120" s="36">
        <v>529.86666666666656</v>
      </c>
      <c r="K120" s="31">
        <v>519.79999999999995</v>
      </c>
      <c r="L120" s="31">
        <v>507.1</v>
      </c>
      <c r="M120" s="31">
        <v>12.650259999999999</v>
      </c>
      <c r="N120" s="1"/>
      <c r="O120" s="1"/>
    </row>
    <row r="121" spans="1:15" ht="12.75" customHeight="1">
      <c r="A121" s="51">
        <v>112</v>
      </c>
      <c r="B121" s="53" t="s">
        <v>160</v>
      </c>
      <c r="C121" s="31">
        <v>819.3</v>
      </c>
      <c r="D121" s="36">
        <v>818.98333333333323</v>
      </c>
      <c r="E121" s="36">
        <v>811.31666666666649</v>
      </c>
      <c r="F121" s="36">
        <v>803.33333333333326</v>
      </c>
      <c r="G121" s="36">
        <v>795.66666666666652</v>
      </c>
      <c r="H121" s="36">
        <v>826.96666666666647</v>
      </c>
      <c r="I121" s="36">
        <v>834.63333333333321</v>
      </c>
      <c r="J121" s="36">
        <v>842.61666666666645</v>
      </c>
      <c r="K121" s="31">
        <v>826.65</v>
      </c>
      <c r="L121" s="31">
        <v>811</v>
      </c>
      <c r="M121" s="31">
        <v>26.30517</v>
      </c>
      <c r="N121" s="1"/>
      <c r="O121" s="1"/>
    </row>
    <row r="122" spans="1:15" ht="12.75" customHeight="1">
      <c r="A122" s="51">
        <v>113</v>
      </c>
      <c r="B122" s="53" t="s">
        <v>158</v>
      </c>
      <c r="C122" s="31">
        <v>824.45</v>
      </c>
      <c r="D122" s="36">
        <v>829</v>
      </c>
      <c r="E122" s="36">
        <v>817.45</v>
      </c>
      <c r="F122" s="36">
        <v>810.45</v>
      </c>
      <c r="G122" s="36">
        <v>798.90000000000009</v>
      </c>
      <c r="H122" s="36">
        <v>836</v>
      </c>
      <c r="I122" s="36">
        <v>847.55</v>
      </c>
      <c r="J122" s="36">
        <v>854.55</v>
      </c>
      <c r="K122" s="31">
        <v>840.55</v>
      </c>
      <c r="L122" s="31">
        <v>822</v>
      </c>
      <c r="M122" s="31">
        <v>15.376099999999999</v>
      </c>
      <c r="N122" s="1"/>
      <c r="O122" s="1"/>
    </row>
    <row r="123" spans="1:15" ht="12.75" customHeight="1">
      <c r="A123" s="51">
        <v>114</v>
      </c>
      <c r="B123" s="53" t="s">
        <v>161</v>
      </c>
      <c r="C123" s="31">
        <v>457.25</v>
      </c>
      <c r="D123" s="36">
        <v>460.41666666666669</v>
      </c>
      <c r="E123" s="36">
        <v>453.48333333333335</v>
      </c>
      <c r="F123" s="36">
        <v>449.71666666666664</v>
      </c>
      <c r="G123" s="36">
        <v>442.7833333333333</v>
      </c>
      <c r="H123" s="36">
        <v>464.18333333333339</v>
      </c>
      <c r="I123" s="36">
        <v>471.11666666666667</v>
      </c>
      <c r="J123" s="36">
        <v>474.88333333333344</v>
      </c>
      <c r="K123" s="31">
        <v>467.35</v>
      </c>
      <c r="L123" s="31">
        <v>456.65</v>
      </c>
      <c r="M123" s="31">
        <v>10.209569999999999</v>
      </c>
      <c r="N123" s="1"/>
      <c r="O123" s="1"/>
    </row>
    <row r="124" spans="1:15" ht="12.75" customHeight="1">
      <c r="A124" s="51">
        <v>115</v>
      </c>
      <c r="B124" s="53" t="s">
        <v>431</v>
      </c>
      <c r="C124" s="31">
        <v>1493.35</v>
      </c>
      <c r="D124" s="36">
        <v>1500.8</v>
      </c>
      <c r="E124" s="36">
        <v>1473.6999999999998</v>
      </c>
      <c r="F124" s="36">
        <v>1454.05</v>
      </c>
      <c r="G124" s="36">
        <v>1426.9499999999998</v>
      </c>
      <c r="H124" s="36">
        <v>1520.4499999999998</v>
      </c>
      <c r="I124" s="36">
        <v>1547.5499999999997</v>
      </c>
      <c r="J124" s="36">
        <v>1567.1999999999998</v>
      </c>
      <c r="K124" s="31">
        <v>1527.9</v>
      </c>
      <c r="L124" s="31">
        <v>1481.15</v>
      </c>
      <c r="M124" s="31">
        <v>16.546230000000001</v>
      </c>
      <c r="N124" s="1"/>
      <c r="O124" s="1"/>
    </row>
    <row r="125" spans="1:15" ht="12.75" customHeight="1">
      <c r="A125" s="51">
        <v>116</v>
      </c>
      <c r="B125" s="53" t="s">
        <v>162</v>
      </c>
      <c r="C125" s="31">
        <v>1715.7</v>
      </c>
      <c r="D125" s="36">
        <v>1717.2833333333335</v>
      </c>
      <c r="E125" s="36">
        <v>1707.366666666667</v>
      </c>
      <c r="F125" s="36">
        <v>1699.0333333333335</v>
      </c>
      <c r="G125" s="36">
        <v>1689.116666666667</v>
      </c>
      <c r="H125" s="36">
        <v>1725.616666666667</v>
      </c>
      <c r="I125" s="36">
        <v>1735.5333333333335</v>
      </c>
      <c r="J125" s="36">
        <v>1743.866666666667</v>
      </c>
      <c r="K125" s="31">
        <v>1727.2</v>
      </c>
      <c r="L125" s="31">
        <v>1708.95</v>
      </c>
      <c r="M125" s="31">
        <v>31.22194</v>
      </c>
      <c r="N125" s="1"/>
      <c r="O125" s="1"/>
    </row>
    <row r="126" spans="1:15" ht="12.75" customHeight="1">
      <c r="A126" s="51">
        <v>117</v>
      </c>
      <c r="B126" s="53" t="s">
        <v>163</v>
      </c>
      <c r="C126" s="31">
        <v>171.75</v>
      </c>
      <c r="D126" s="36">
        <v>172.79999999999998</v>
      </c>
      <c r="E126" s="36">
        <v>170.14999999999998</v>
      </c>
      <c r="F126" s="36">
        <v>168.54999999999998</v>
      </c>
      <c r="G126" s="36">
        <v>165.89999999999998</v>
      </c>
      <c r="H126" s="36">
        <v>174.39999999999998</v>
      </c>
      <c r="I126" s="36">
        <v>177.05</v>
      </c>
      <c r="J126" s="36">
        <v>178.64999999999998</v>
      </c>
      <c r="K126" s="31">
        <v>175.45</v>
      </c>
      <c r="L126" s="31">
        <v>171.2</v>
      </c>
      <c r="M126" s="31">
        <v>29.108899999999998</v>
      </c>
      <c r="N126" s="1"/>
      <c r="O126" s="1"/>
    </row>
    <row r="127" spans="1:15" ht="12.75" customHeight="1">
      <c r="A127" s="51">
        <v>118</v>
      </c>
      <c r="B127" s="53" t="s">
        <v>169</v>
      </c>
      <c r="C127" s="31">
        <v>5262.85</v>
      </c>
      <c r="D127" s="36">
        <v>5253.95</v>
      </c>
      <c r="E127" s="36">
        <v>5223.95</v>
      </c>
      <c r="F127" s="36">
        <v>5185.05</v>
      </c>
      <c r="G127" s="36">
        <v>5155.05</v>
      </c>
      <c r="H127" s="36">
        <v>5292.8499999999995</v>
      </c>
      <c r="I127" s="36">
        <v>5322.8499999999995</v>
      </c>
      <c r="J127" s="36">
        <v>5361.7499999999991</v>
      </c>
      <c r="K127" s="31">
        <v>5283.95</v>
      </c>
      <c r="L127" s="31">
        <v>5215.05</v>
      </c>
      <c r="M127" s="31">
        <v>1.37127</v>
      </c>
      <c r="N127" s="1"/>
      <c r="O127" s="1"/>
    </row>
    <row r="128" spans="1:15" ht="12.75" customHeight="1">
      <c r="A128" s="51">
        <v>119</v>
      </c>
      <c r="B128" s="53" t="s">
        <v>166</v>
      </c>
      <c r="C128" s="31">
        <v>656</v>
      </c>
      <c r="D128" s="36">
        <v>660.2833333333333</v>
      </c>
      <c r="E128" s="36">
        <v>648.61666666666656</v>
      </c>
      <c r="F128" s="36">
        <v>641.23333333333323</v>
      </c>
      <c r="G128" s="36">
        <v>629.56666666666649</v>
      </c>
      <c r="H128" s="36">
        <v>667.66666666666663</v>
      </c>
      <c r="I128" s="36">
        <v>679.33333333333337</v>
      </c>
      <c r="J128" s="36">
        <v>686.7166666666667</v>
      </c>
      <c r="K128" s="31">
        <v>671.95</v>
      </c>
      <c r="L128" s="31">
        <v>652.9</v>
      </c>
      <c r="M128" s="31">
        <v>23.75311</v>
      </c>
      <c r="N128" s="1"/>
      <c r="O128" s="1"/>
    </row>
    <row r="129" spans="1:15" ht="12.75" customHeight="1">
      <c r="A129" s="51">
        <v>120</v>
      </c>
      <c r="B129" s="53" t="s">
        <v>168</v>
      </c>
      <c r="C129" s="31">
        <v>5131.55</v>
      </c>
      <c r="D129" s="36">
        <v>5155.333333333333</v>
      </c>
      <c r="E129" s="36">
        <v>5091.2166666666662</v>
      </c>
      <c r="F129" s="36">
        <v>5050.8833333333332</v>
      </c>
      <c r="G129" s="36">
        <v>4986.7666666666664</v>
      </c>
      <c r="H129" s="36">
        <v>5195.6666666666661</v>
      </c>
      <c r="I129" s="36">
        <v>5259.7833333333328</v>
      </c>
      <c r="J129" s="36">
        <v>5300.1166666666659</v>
      </c>
      <c r="K129" s="31">
        <v>5219.45</v>
      </c>
      <c r="L129" s="31">
        <v>5115</v>
      </c>
      <c r="M129" s="31">
        <v>5.4975699999999996</v>
      </c>
      <c r="N129" s="1"/>
      <c r="O129" s="1"/>
    </row>
    <row r="130" spans="1:15" ht="12.75" customHeight="1">
      <c r="A130" s="51">
        <v>121</v>
      </c>
      <c r="B130" s="53" t="s">
        <v>167</v>
      </c>
      <c r="C130" s="31">
        <v>3612.6</v>
      </c>
      <c r="D130" s="36">
        <v>3615.7833333333328</v>
      </c>
      <c r="E130" s="36">
        <v>3587.1166666666659</v>
      </c>
      <c r="F130" s="36">
        <v>3561.6333333333332</v>
      </c>
      <c r="G130" s="36">
        <v>3532.9666666666662</v>
      </c>
      <c r="H130" s="36">
        <v>3641.2666666666655</v>
      </c>
      <c r="I130" s="36">
        <v>3669.9333333333325</v>
      </c>
      <c r="J130" s="36">
        <v>3695.4166666666652</v>
      </c>
      <c r="K130" s="31">
        <v>3644.45</v>
      </c>
      <c r="L130" s="31">
        <v>3590.3</v>
      </c>
      <c r="M130" s="31">
        <v>19.813700000000001</v>
      </c>
      <c r="N130" s="1"/>
      <c r="O130" s="1"/>
    </row>
    <row r="131" spans="1:15" ht="12.75" customHeight="1">
      <c r="A131" s="51">
        <v>122</v>
      </c>
      <c r="B131" s="53" t="s">
        <v>165</v>
      </c>
      <c r="C131" s="31">
        <v>420.15</v>
      </c>
      <c r="D131" s="36">
        <v>420.01666666666665</v>
      </c>
      <c r="E131" s="36">
        <v>417.7833333333333</v>
      </c>
      <c r="F131" s="36">
        <v>415.41666666666663</v>
      </c>
      <c r="G131" s="36">
        <v>413.18333333333328</v>
      </c>
      <c r="H131" s="36">
        <v>422.38333333333333</v>
      </c>
      <c r="I131" s="36">
        <v>424.61666666666667</v>
      </c>
      <c r="J131" s="36">
        <v>426.98333333333335</v>
      </c>
      <c r="K131" s="31">
        <v>422.25</v>
      </c>
      <c r="L131" s="31">
        <v>417.65</v>
      </c>
      <c r="M131" s="31">
        <v>12.84788</v>
      </c>
      <c r="N131" s="1"/>
      <c r="O131" s="1"/>
    </row>
    <row r="132" spans="1:15" ht="12.75" customHeight="1">
      <c r="A132" s="51">
        <v>123</v>
      </c>
      <c r="B132" s="53" t="s">
        <v>284</v>
      </c>
      <c r="C132" s="31">
        <v>1027.25</v>
      </c>
      <c r="D132" s="36">
        <v>1032.3333333333333</v>
      </c>
      <c r="E132" s="36">
        <v>1018.8166666666666</v>
      </c>
      <c r="F132" s="36">
        <v>1010.3833333333333</v>
      </c>
      <c r="G132" s="36">
        <v>996.86666666666667</v>
      </c>
      <c r="H132" s="36">
        <v>1040.7666666666664</v>
      </c>
      <c r="I132" s="36">
        <v>1054.2833333333333</v>
      </c>
      <c r="J132" s="36">
        <v>1062.7166666666665</v>
      </c>
      <c r="K132" s="31">
        <v>1045.8499999999999</v>
      </c>
      <c r="L132" s="31">
        <v>1023.9</v>
      </c>
      <c r="M132" s="31">
        <v>20.247119999999999</v>
      </c>
      <c r="N132" s="1"/>
      <c r="O132" s="1"/>
    </row>
    <row r="133" spans="1:15" ht="12.75" customHeight="1">
      <c r="A133" s="51">
        <v>124</v>
      </c>
      <c r="B133" s="53" t="s">
        <v>170</v>
      </c>
      <c r="C133" s="31">
        <v>1678.75</v>
      </c>
      <c r="D133" s="36">
        <v>1674.6000000000001</v>
      </c>
      <c r="E133" s="36">
        <v>1661.2000000000003</v>
      </c>
      <c r="F133" s="36">
        <v>1643.65</v>
      </c>
      <c r="G133" s="36">
        <v>1630.2500000000002</v>
      </c>
      <c r="H133" s="36">
        <v>1692.1500000000003</v>
      </c>
      <c r="I133" s="36">
        <v>1705.5500000000004</v>
      </c>
      <c r="J133" s="36">
        <v>1723.1000000000004</v>
      </c>
      <c r="K133" s="31">
        <v>1688</v>
      </c>
      <c r="L133" s="31">
        <v>1657.05</v>
      </c>
      <c r="M133" s="31">
        <v>8.1876300000000004</v>
      </c>
      <c r="N133" s="1"/>
      <c r="O133" s="1"/>
    </row>
    <row r="134" spans="1:15" ht="12.75" customHeight="1">
      <c r="A134" s="51">
        <v>125</v>
      </c>
      <c r="B134" s="53" t="s">
        <v>183</v>
      </c>
      <c r="C134" s="31">
        <v>145396.25</v>
      </c>
      <c r="D134" s="36">
        <v>145847.06666666668</v>
      </c>
      <c r="E134" s="36">
        <v>144549.18333333335</v>
      </c>
      <c r="F134" s="36">
        <v>143702.11666666667</v>
      </c>
      <c r="G134" s="36">
        <v>142404.23333333334</v>
      </c>
      <c r="H134" s="36">
        <v>146694.13333333336</v>
      </c>
      <c r="I134" s="36">
        <v>147992.01666666672</v>
      </c>
      <c r="J134" s="36">
        <v>148839.08333333337</v>
      </c>
      <c r="K134" s="31">
        <v>147144.95000000001</v>
      </c>
      <c r="L134" s="31">
        <v>145000</v>
      </c>
      <c r="M134" s="31">
        <v>4.1570000000000003E-2</v>
      </c>
      <c r="N134" s="1"/>
      <c r="O134" s="1"/>
    </row>
    <row r="135" spans="1:15" ht="12.75" customHeight="1">
      <c r="A135" s="51">
        <v>126</v>
      </c>
      <c r="B135" s="53" t="s">
        <v>446</v>
      </c>
      <c r="C135" s="31">
        <v>1206.55</v>
      </c>
      <c r="D135" s="36">
        <v>1202.7833333333333</v>
      </c>
      <c r="E135" s="36">
        <v>1183.6666666666665</v>
      </c>
      <c r="F135" s="36">
        <v>1160.7833333333333</v>
      </c>
      <c r="G135" s="36">
        <v>1141.6666666666665</v>
      </c>
      <c r="H135" s="36">
        <v>1225.6666666666665</v>
      </c>
      <c r="I135" s="36">
        <v>1244.7833333333333</v>
      </c>
      <c r="J135" s="36">
        <v>1267.6666666666665</v>
      </c>
      <c r="K135" s="31">
        <v>1221.9000000000001</v>
      </c>
      <c r="L135" s="31">
        <v>1179.9000000000001</v>
      </c>
      <c r="M135" s="31">
        <v>15.617470000000001</v>
      </c>
      <c r="N135" s="1"/>
      <c r="O135" s="1"/>
    </row>
    <row r="136" spans="1:15" ht="12.75" customHeight="1">
      <c r="A136" s="51">
        <v>127</v>
      </c>
      <c r="B136" s="53" t="s">
        <v>172</v>
      </c>
      <c r="C136" s="31">
        <v>290.8</v>
      </c>
      <c r="D136" s="36">
        <v>291.7166666666667</v>
      </c>
      <c r="E136" s="36">
        <v>287.03333333333342</v>
      </c>
      <c r="F136" s="36">
        <v>283.26666666666671</v>
      </c>
      <c r="G136" s="36">
        <v>278.58333333333343</v>
      </c>
      <c r="H136" s="36">
        <v>295.48333333333341</v>
      </c>
      <c r="I136" s="36">
        <v>300.16666666666669</v>
      </c>
      <c r="J136" s="36">
        <v>303.93333333333339</v>
      </c>
      <c r="K136" s="31">
        <v>296.39999999999998</v>
      </c>
      <c r="L136" s="31">
        <v>287.95</v>
      </c>
      <c r="M136" s="31">
        <v>52.604640000000003</v>
      </c>
      <c r="N136" s="1"/>
      <c r="O136" s="1"/>
    </row>
    <row r="137" spans="1:15" ht="12.75" customHeight="1">
      <c r="A137" s="51">
        <v>128</v>
      </c>
      <c r="B137" s="53" t="s">
        <v>171</v>
      </c>
      <c r="C137" s="31">
        <v>1939.25</v>
      </c>
      <c r="D137" s="36">
        <v>1943.4333333333334</v>
      </c>
      <c r="E137" s="36">
        <v>1918.8666666666668</v>
      </c>
      <c r="F137" s="36">
        <v>1898.4833333333333</v>
      </c>
      <c r="G137" s="36">
        <v>1873.9166666666667</v>
      </c>
      <c r="H137" s="36">
        <v>1963.8166666666668</v>
      </c>
      <c r="I137" s="36">
        <v>1988.3833333333334</v>
      </c>
      <c r="J137" s="36">
        <v>2008.7666666666669</v>
      </c>
      <c r="K137" s="31">
        <v>1968</v>
      </c>
      <c r="L137" s="31">
        <v>1923.05</v>
      </c>
      <c r="M137" s="31">
        <v>22.083839999999999</v>
      </c>
      <c r="N137" s="1"/>
      <c r="O137" s="1"/>
    </row>
    <row r="138" spans="1:15" ht="12.75" customHeight="1">
      <c r="A138" s="51">
        <v>129</v>
      </c>
      <c r="B138" s="53" t="s">
        <v>842</v>
      </c>
      <c r="C138" s="31">
        <v>2160.5500000000002</v>
      </c>
      <c r="D138" s="36">
        <v>2167.7166666666667</v>
      </c>
      <c r="E138" s="36">
        <v>2135.4333333333334</v>
      </c>
      <c r="F138" s="36">
        <v>2110.3166666666666</v>
      </c>
      <c r="G138" s="36">
        <v>2078.0333333333333</v>
      </c>
      <c r="H138" s="36">
        <v>2192.8333333333335</v>
      </c>
      <c r="I138" s="36">
        <v>2225.1166666666672</v>
      </c>
      <c r="J138" s="36">
        <v>2250.2333333333336</v>
      </c>
      <c r="K138" s="31">
        <v>2200</v>
      </c>
      <c r="L138" s="31">
        <v>2142.6</v>
      </c>
      <c r="M138" s="31">
        <v>2.7909799999999998</v>
      </c>
      <c r="N138" s="1"/>
      <c r="O138" s="1"/>
    </row>
    <row r="139" spans="1:15" ht="12.75" customHeight="1">
      <c r="A139" s="51">
        <v>130</v>
      </c>
      <c r="B139" s="53" t="s">
        <v>174</v>
      </c>
      <c r="C139" s="31">
        <v>518.5</v>
      </c>
      <c r="D139" s="36">
        <v>520.23333333333323</v>
      </c>
      <c r="E139" s="36">
        <v>515.36666666666645</v>
      </c>
      <c r="F139" s="36">
        <v>512.23333333333323</v>
      </c>
      <c r="G139" s="36">
        <v>507.36666666666645</v>
      </c>
      <c r="H139" s="36">
        <v>523.36666666666645</v>
      </c>
      <c r="I139" s="36">
        <v>528.23333333333323</v>
      </c>
      <c r="J139" s="36">
        <v>531.36666666666645</v>
      </c>
      <c r="K139" s="31">
        <v>525.1</v>
      </c>
      <c r="L139" s="31">
        <v>517.1</v>
      </c>
      <c r="M139" s="31">
        <v>23.217849999999999</v>
      </c>
      <c r="N139" s="1"/>
      <c r="O139" s="1"/>
    </row>
    <row r="140" spans="1:15" ht="12.75" customHeight="1">
      <c r="A140" s="51">
        <v>131</v>
      </c>
      <c r="B140" s="53" t="s">
        <v>175</v>
      </c>
      <c r="C140" s="31">
        <v>11670.6</v>
      </c>
      <c r="D140" s="36">
        <v>11654.133333333331</v>
      </c>
      <c r="E140" s="36">
        <v>11578.266666666663</v>
      </c>
      <c r="F140" s="36">
        <v>11485.933333333331</v>
      </c>
      <c r="G140" s="36">
        <v>11410.066666666662</v>
      </c>
      <c r="H140" s="36">
        <v>11746.466666666664</v>
      </c>
      <c r="I140" s="36">
        <v>11822.333333333332</v>
      </c>
      <c r="J140" s="36">
        <v>11914.666666666664</v>
      </c>
      <c r="K140" s="31">
        <v>11730</v>
      </c>
      <c r="L140" s="31">
        <v>11561.8</v>
      </c>
      <c r="M140" s="31">
        <v>3.20702</v>
      </c>
      <c r="N140" s="1"/>
      <c r="O140" s="1"/>
    </row>
    <row r="141" spans="1:15" ht="12.75" customHeight="1">
      <c r="A141" s="51">
        <v>132</v>
      </c>
      <c r="B141" s="53" t="s">
        <v>179</v>
      </c>
      <c r="C141" s="31">
        <v>978.5</v>
      </c>
      <c r="D141" s="36">
        <v>986.13333333333333</v>
      </c>
      <c r="E141" s="36">
        <v>968.26666666666665</v>
      </c>
      <c r="F141" s="36">
        <v>958.0333333333333</v>
      </c>
      <c r="G141" s="36">
        <v>940.16666666666663</v>
      </c>
      <c r="H141" s="36">
        <v>996.36666666666667</v>
      </c>
      <c r="I141" s="36">
        <v>1014.2333333333332</v>
      </c>
      <c r="J141" s="36">
        <v>1024.4666666666667</v>
      </c>
      <c r="K141" s="31">
        <v>1004</v>
      </c>
      <c r="L141" s="31">
        <v>975.9</v>
      </c>
      <c r="M141" s="31">
        <v>6.2034700000000003</v>
      </c>
      <c r="N141" s="1"/>
      <c r="O141" s="1"/>
    </row>
    <row r="142" spans="1:15" ht="12.75" customHeight="1">
      <c r="A142" s="51">
        <v>133</v>
      </c>
      <c r="B142" s="53" t="s">
        <v>286</v>
      </c>
      <c r="C142" s="31">
        <v>729.9</v>
      </c>
      <c r="D142" s="36">
        <v>742.9</v>
      </c>
      <c r="E142" s="36">
        <v>712</v>
      </c>
      <c r="F142" s="36">
        <v>694.1</v>
      </c>
      <c r="G142" s="36">
        <v>663.2</v>
      </c>
      <c r="H142" s="36">
        <v>760.8</v>
      </c>
      <c r="I142" s="36">
        <v>791.69999999999982</v>
      </c>
      <c r="J142" s="36">
        <v>809.59999999999991</v>
      </c>
      <c r="K142" s="31">
        <v>773.8</v>
      </c>
      <c r="L142" s="31">
        <v>725</v>
      </c>
      <c r="M142" s="31">
        <v>98.973230000000001</v>
      </c>
      <c r="N142" s="1"/>
      <c r="O142" s="1"/>
    </row>
    <row r="143" spans="1:15" ht="12.75" customHeight="1">
      <c r="A143" s="51">
        <v>134</v>
      </c>
      <c r="B143" s="53" t="s">
        <v>451</v>
      </c>
      <c r="C143" s="31">
        <v>2088.9499999999998</v>
      </c>
      <c r="D143" s="36">
        <v>2100.0499999999997</v>
      </c>
      <c r="E143" s="36">
        <v>2073.9999999999995</v>
      </c>
      <c r="F143" s="36">
        <v>2059.0499999999997</v>
      </c>
      <c r="G143" s="36">
        <v>2032.9999999999995</v>
      </c>
      <c r="H143" s="36">
        <v>2114.9999999999995</v>
      </c>
      <c r="I143" s="36">
        <v>2141.0499999999997</v>
      </c>
      <c r="J143" s="36">
        <v>2155.9999999999995</v>
      </c>
      <c r="K143" s="31">
        <v>2126.1</v>
      </c>
      <c r="L143" s="31">
        <v>2085.1</v>
      </c>
      <c r="M143" s="31">
        <v>3.43567</v>
      </c>
      <c r="N143" s="1"/>
      <c r="O143" s="1"/>
    </row>
    <row r="144" spans="1:15" ht="12.75" customHeight="1">
      <c r="A144" s="51">
        <v>135</v>
      </c>
      <c r="B144" s="53" t="s">
        <v>287</v>
      </c>
      <c r="C144" s="31">
        <v>70.400000000000006</v>
      </c>
      <c r="D144" s="36">
        <v>70.433333333333337</v>
      </c>
      <c r="E144" s="36">
        <v>69.51666666666668</v>
      </c>
      <c r="F144" s="36">
        <v>68.63333333333334</v>
      </c>
      <c r="G144" s="36">
        <v>67.716666666666683</v>
      </c>
      <c r="H144" s="36">
        <v>71.316666666666677</v>
      </c>
      <c r="I144" s="36">
        <v>72.233333333333334</v>
      </c>
      <c r="J144" s="36">
        <v>73.116666666666674</v>
      </c>
      <c r="K144" s="31">
        <v>71.349999999999994</v>
      </c>
      <c r="L144" s="31">
        <v>69.55</v>
      </c>
      <c r="M144" s="31">
        <v>68.871560000000002</v>
      </c>
      <c r="N144" s="1"/>
      <c r="O144" s="1"/>
    </row>
    <row r="145" spans="1:15" ht="12.75" customHeight="1">
      <c r="A145" s="51">
        <v>136</v>
      </c>
      <c r="B145" s="53" t="s">
        <v>182</v>
      </c>
      <c r="C145" s="31">
        <v>2544.1999999999998</v>
      </c>
      <c r="D145" s="36">
        <v>2560.9500000000003</v>
      </c>
      <c r="E145" s="36">
        <v>2513.2500000000005</v>
      </c>
      <c r="F145" s="36">
        <v>2482.3000000000002</v>
      </c>
      <c r="G145" s="36">
        <v>2434.6000000000004</v>
      </c>
      <c r="H145" s="36">
        <v>2591.9000000000005</v>
      </c>
      <c r="I145" s="36">
        <v>2639.6000000000004</v>
      </c>
      <c r="J145" s="36">
        <v>2670.5500000000006</v>
      </c>
      <c r="K145" s="31">
        <v>2608.65</v>
      </c>
      <c r="L145" s="31">
        <v>2530</v>
      </c>
      <c r="M145" s="31">
        <v>2.85581</v>
      </c>
      <c r="N145" s="1"/>
      <c r="O145" s="1"/>
    </row>
    <row r="146" spans="1:15" ht="12.75" customHeight="1">
      <c r="A146" s="51">
        <v>137</v>
      </c>
      <c r="B146" s="53" t="s">
        <v>184</v>
      </c>
      <c r="C146" s="31">
        <v>1362.4</v>
      </c>
      <c r="D146" s="36">
        <v>1414.95</v>
      </c>
      <c r="E146" s="36">
        <v>1302.9000000000001</v>
      </c>
      <c r="F146" s="36">
        <v>1243.4000000000001</v>
      </c>
      <c r="G146" s="36">
        <v>1131.3500000000001</v>
      </c>
      <c r="H146" s="36">
        <v>1474.45</v>
      </c>
      <c r="I146" s="36">
        <v>1586.4999999999998</v>
      </c>
      <c r="J146" s="36">
        <v>1646</v>
      </c>
      <c r="K146" s="31">
        <v>1527</v>
      </c>
      <c r="L146" s="31">
        <v>1355.45</v>
      </c>
      <c r="M146" s="31">
        <v>71.877219999999994</v>
      </c>
      <c r="N146" s="1"/>
      <c r="O146" s="1"/>
    </row>
    <row r="147" spans="1:15" ht="12.75" customHeight="1">
      <c r="A147" s="51">
        <v>138</v>
      </c>
      <c r="B147" s="53" t="s">
        <v>458</v>
      </c>
      <c r="C147" s="31">
        <v>92.45</v>
      </c>
      <c r="D147" s="36">
        <v>91.283333333333346</v>
      </c>
      <c r="E147" s="36">
        <v>89.366666666666688</v>
      </c>
      <c r="F147" s="36">
        <v>86.283333333333346</v>
      </c>
      <c r="G147" s="36">
        <v>84.366666666666688</v>
      </c>
      <c r="H147" s="36">
        <v>94.366666666666688</v>
      </c>
      <c r="I147" s="36">
        <v>96.283333333333346</v>
      </c>
      <c r="J147" s="36">
        <v>99.366666666666688</v>
      </c>
      <c r="K147" s="31">
        <v>93.2</v>
      </c>
      <c r="L147" s="31">
        <v>88.2</v>
      </c>
      <c r="M147" s="31">
        <v>1152.5395599999999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242.65</v>
      </c>
      <c r="D148" s="36">
        <v>241.73333333333335</v>
      </c>
      <c r="E148" s="36">
        <v>239.9666666666667</v>
      </c>
      <c r="F148" s="36">
        <v>237.28333333333336</v>
      </c>
      <c r="G148" s="36">
        <v>235.51666666666671</v>
      </c>
      <c r="H148" s="36">
        <v>244.41666666666669</v>
      </c>
      <c r="I148" s="36">
        <v>246.18333333333334</v>
      </c>
      <c r="J148" s="36">
        <v>248.86666666666667</v>
      </c>
      <c r="K148" s="31">
        <v>243.5</v>
      </c>
      <c r="L148" s="31">
        <v>239.05</v>
      </c>
      <c r="M148" s="31">
        <v>139.56064000000001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358.25</v>
      </c>
      <c r="D149" s="36">
        <v>357.25</v>
      </c>
      <c r="E149" s="36">
        <v>354.55</v>
      </c>
      <c r="F149" s="36">
        <v>350.85</v>
      </c>
      <c r="G149" s="36">
        <v>348.15000000000003</v>
      </c>
      <c r="H149" s="36">
        <v>360.95</v>
      </c>
      <c r="I149" s="36">
        <v>363.65000000000003</v>
      </c>
      <c r="J149" s="36">
        <v>367.34999999999997</v>
      </c>
      <c r="K149" s="31">
        <v>359.95</v>
      </c>
      <c r="L149" s="31">
        <v>353.55</v>
      </c>
      <c r="M149" s="31">
        <v>159.18221</v>
      </c>
      <c r="N149" s="1"/>
      <c r="O149" s="1"/>
    </row>
    <row r="150" spans="1:15" ht="12.75" customHeight="1">
      <c r="A150" s="51">
        <v>141</v>
      </c>
      <c r="B150" s="53" t="s">
        <v>187</v>
      </c>
      <c r="C150" s="31">
        <v>3043.45</v>
      </c>
      <c r="D150" s="36">
        <v>3068.4833333333336</v>
      </c>
      <c r="E150" s="36">
        <v>3009.9666666666672</v>
      </c>
      <c r="F150" s="36">
        <v>2976.4833333333336</v>
      </c>
      <c r="G150" s="36">
        <v>2917.9666666666672</v>
      </c>
      <c r="H150" s="36">
        <v>3101.9666666666672</v>
      </c>
      <c r="I150" s="36">
        <v>3160.4833333333336</v>
      </c>
      <c r="J150" s="36">
        <v>3193.9666666666672</v>
      </c>
      <c r="K150" s="31">
        <v>3127</v>
      </c>
      <c r="L150" s="31">
        <v>3035</v>
      </c>
      <c r="M150" s="31">
        <v>3.3033399999999999</v>
      </c>
      <c r="N150" s="1"/>
      <c r="O150" s="1"/>
    </row>
    <row r="151" spans="1:15" ht="12.75" customHeight="1">
      <c r="A151" s="51">
        <v>142</v>
      </c>
      <c r="B151" s="53" t="s">
        <v>188</v>
      </c>
      <c r="C151" s="31">
        <v>2538.65</v>
      </c>
      <c r="D151" s="36">
        <v>2555.2833333333333</v>
      </c>
      <c r="E151" s="36">
        <v>2515.3666666666668</v>
      </c>
      <c r="F151" s="36">
        <v>2492.0833333333335</v>
      </c>
      <c r="G151" s="36">
        <v>2452.166666666667</v>
      </c>
      <c r="H151" s="36">
        <v>2578.5666666666666</v>
      </c>
      <c r="I151" s="36">
        <v>2618.4833333333336</v>
      </c>
      <c r="J151" s="36">
        <v>2641.7666666666664</v>
      </c>
      <c r="K151" s="31">
        <v>2595.1999999999998</v>
      </c>
      <c r="L151" s="31">
        <v>2532</v>
      </c>
      <c r="M151" s="31">
        <v>3.3930199999999999</v>
      </c>
      <c r="N151" s="1"/>
      <c r="O151" s="1"/>
    </row>
    <row r="152" spans="1:15" ht="12.75" customHeight="1">
      <c r="A152" s="51">
        <v>143</v>
      </c>
      <c r="B152" s="53" t="s">
        <v>192</v>
      </c>
      <c r="C152" s="31">
        <v>1376.25</v>
      </c>
      <c r="D152" s="36">
        <v>1377.8666666666668</v>
      </c>
      <c r="E152" s="36">
        <v>1364.3833333333337</v>
      </c>
      <c r="F152" s="36">
        <v>1352.5166666666669</v>
      </c>
      <c r="G152" s="36">
        <v>1339.0333333333338</v>
      </c>
      <c r="H152" s="36">
        <v>1389.7333333333336</v>
      </c>
      <c r="I152" s="36">
        <v>1403.2166666666667</v>
      </c>
      <c r="J152" s="36">
        <v>1415.0833333333335</v>
      </c>
      <c r="K152" s="31">
        <v>1391.35</v>
      </c>
      <c r="L152" s="31">
        <v>1366</v>
      </c>
      <c r="M152" s="31">
        <v>3.3389099999999998</v>
      </c>
      <c r="N152" s="1"/>
      <c r="O152" s="1"/>
    </row>
    <row r="153" spans="1:15" ht="12.75" customHeight="1">
      <c r="A153" s="51">
        <v>144</v>
      </c>
      <c r="B153" s="53" t="s">
        <v>194</v>
      </c>
      <c r="C153" s="31">
        <v>283.75</v>
      </c>
      <c r="D153" s="36">
        <v>281.78333333333336</v>
      </c>
      <c r="E153" s="36">
        <v>278.61666666666673</v>
      </c>
      <c r="F153" s="36">
        <v>273.48333333333335</v>
      </c>
      <c r="G153" s="36">
        <v>270.31666666666672</v>
      </c>
      <c r="H153" s="36">
        <v>286.91666666666674</v>
      </c>
      <c r="I153" s="36">
        <v>290.08333333333337</v>
      </c>
      <c r="J153" s="36">
        <v>295.21666666666675</v>
      </c>
      <c r="K153" s="31">
        <v>284.95</v>
      </c>
      <c r="L153" s="31">
        <v>276.64999999999998</v>
      </c>
      <c r="M153" s="31">
        <v>185.44484</v>
      </c>
      <c r="N153" s="1"/>
      <c r="O153" s="1"/>
    </row>
    <row r="154" spans="1:15" ht="12.75" customHeight="1">
      <c r="A154" s="51">
        <v>145</v>
      </c>
      <c r="B154" s="53" t="s">
        <v>289</v>
      </c>
      <c r="C154" s="31">
        <v>631.5</v>
      </c>
      <c r="D154" s="36">
        <v>629.4</v>
      </c>
      <c r="E154" s="36">
        <v>620.09999999999991</v>
      </c>
      <c r="F154" s="36">
        <v>608.69999999999993</v>
      </c>
      <c r="G154" s="36">
        <v>599.39999999999986</v>
      </c>
      <c r="H154" s="36">
        <v>640.79999999999995</v>
      </c>
      <c r="I154" s="36">
        <v>650.09999999999991</v>
      </c>
      <c r="J154" s="36">
        <v>661.5</v>
      </c>
      <c r="K154" s="31">
        <v>638.70000000000005</v>
      </c>
      <c r="L154" s="31">
        <v>618</v>
      </c>
      <c r="M154" s="31">
        <v>63.995049999999999</v>
      </c>
      <c r="N154" s="1"/>
      <c r="O154" s="1"/>
    </row>
    <row r="155" spans="1:15" ht="12.75" customHeight="1">
      <c r="A155" s="51">
        <v>146</v>
      </c>
      <c r="B155" s="53" t="s">
        <v>290</v>
      </c>
      <c r="C155" s="31">
        <v>404.15</v>
      </c>
      <c r="D155" s="36">
        <v>407.16666666666669</v>
      </c>
      <c r="E155" s="36">
        <v>396.33333333333337</v>
      </c>
      <c r="F155" s="36">
        <v>388.51666666666671</v>
      </c>
      <c r="G155" s="36">
        <v>377.68333333333339</v>
      </c>
      <c r="H155" s="36">
        <v>414.98333333333335</v>
      </c>
      <c r="I155" s="36">
        <v>425.81666666666672</v>
      </c>
      <c r="J155" s="36">
        <v>433.63333333333333</v>
      </c>
      <c r="K155" s="31">
        <v>418</v>
      </c>
      <c r="L155" s="31">
        <v>399.35</v>
      </c>
      <c r="M155" s="31">
        <v>53.315950000000001</v>
      </c>
      <c r="N155" s="1"/>
      <c r="O155" s="1"/>
    </row>
    <row r="156" spans="1:15" ht="12.75" customHeight="1">
      <c r="A156" s="51">
        <v>147</v>
      </c>
      <c r="B156" s="53" t="s">
        <v>291</v>
      </c>
      <c r="C156" s="31">
        <v>1061.7</v>
      </c>
      <c r="D156" s="36">
        <v>1081.4166666666667</v>
      </c>
      <c r="E156" s="36">
        <v>1035.3333333333335</v>
      </c>
      <c r="F156" s="36">
        <v>1008.9666666666667</v>
      </c>
      <c r="G156" s="36">
        <v>962.88333333333344</v>
      </c>
      <c r="H156" s="36">
        <v>1107.7833333333335</v>
      </c>
      <c r="I156" s="36">
        <v>1153.866666666667</v>
      </c>
      <c r="J156" s="36">
        <v>1180.2333333333336</v>
      </c>
      <c r="K156" s="31">
        <v>1127.5</v>
      </c>
      <c r="L156" s="31">
        <v>1055.05</v>
      </c>
      <c r="M156" s="31">
        <v>24.506720000000001</v>
      </c>
      <c r="N156" s="1"/>
      <c r="O156" s="1"/>
    </row>
    <row r="157" spans="1:15" ht="12.75" customHeight="1">
      <c r="A157" s="51">
        <v>148</v>
      </c>
      <c r="B157" s="53" t="s">
        <v>201</v>
      </c>
      <c r="C157" s="31">
        <v>3632.3</v>
      </c>
      <c r="D157" s="36">
        <v>3630.9500000000003</v>
      </c>
      <c r="E157" s="36">
        <v>3610.6500000000005</v>
      </c>
      <c r="F157" s="36">
        <v>3589.0000000000005</v>
      </c>
      <c r="G157" s="36">
        <v>3568.7000000000007</v>
      </c>
      <c r="H157" s="36">
        <v>3652.6000000000004</v>
      </c>
      <c r="I157" s="36">
        <v>3672.9000000000005</v>
      </c>
      <c r="J157" s="36">
        <v>3694.55</v>
      </c>
      <c r="K157" s="31">
        <v>3651.25</v>
      </c>
      <c r="L157" s="31">
        <v>3609.3</v>
      </c>
      <c r="M157" s="31">
        <v>1.9400900000000001</v>
      </c>
      <c r="N157" s="1"/>
      <c r="O157" s="1"/>
    </row>
    <row r="158" spans="1:15" ht="12.75" customHeight="1">
      <c r="A158" s="51">
        <v>149</v>
      </c>
      <c r="B158" s="53" t="s">
        <v>195</v>
      </c>
      <c r="C158" s="31">
        <v>35693.050000000003</v>
      </c>
      <c r="D158" s="36">
        <v>35581.01666666667</v>
      </c>
      <c r="E158" s="36">
        <v>35412.03333333334</v>
      </c>
      <c r="F158" s="36">
        <v>35131.01666666667</v>
      </c>
      <c r="G158" s="36">
        <v>34962.03333333334</v>
      </c>
      <c r="H158" s="36">
        <v>35862.03333333334</v>
      </c>
      <c r="I158" s="36">
        <v>36031.016666666663</v>
      </c>
      <c r="J158" s="36">
        <v>36312.03333333334</v>
      </c>
      <c r="K158" s="31">
        <v>35750</v>
      </c>
      <c r="L158" s="31">
        <v>35300</v>
      </c>
      <c r="M158" s="31">
        <v>0.15404000000000001</v>
      </c>
      <c r="N158" s="1"/>
      <c r="O158" s="1"/>
    </row>
    <row r="159" spans="1:15" ht="12.75" customHeight="1">
      <c r="A159" s="51">
        <v>150</v>
      </c>
      <c r="B159" s="53" t="s">
        <v>292</v>
      </c>
      <c r="C159" s="31">
        <v>1569</v>
      </c>
      <c r="D159" s="36">
        <v>1581.2</v>
      </c>
      <c r="E159" s="36">
        <v>1553.9</v>
      </c>
      <c r="F159" s="36">
        <v>1538.8</v>
      </c>
      <c r="G159" s="36">
        <v>1511.5</v>
      </c>
      <c r="H159" s="36">
        <v>1596.3000000000002</v>
      </c>
      <c r="I159" s="36">
        <v>1623.6</v>
      </c>
      <c r="J159" s="36">
        <v>1638.7000000000003</v>
      </c>
      <c r="K159" s="31">
        <v>1608.5</v>
      </c>
      <c r="L159" s="31">
        <v>1566.1</v>
      </c>
      <c r="M159" s="31">
        <v>2.5198900000000002</v>
      </c>
      <c r="N159" s="1"/>
      <c r="O159" s="1"/>
    </row>
    <row r="160" spans="1:15" ht="12.75" customHeight="1">
      <c r="A160" s="51">
        <v>151</v>
      </c>
      <c r="B160" s="53" t="s">
        <v>197</v>
      </c>
      <c r="C160" s="31">
        <v>8248.35</v>
      </c>
      <c r="D160" s="36">
        <v>8316.4833333333318</v>
      </c>
      <c r="E160" s="36">
        <v>8166.9666666666635</v>
      </c>
      <c r="F160" s="36">
        <v>8085.5833333333321</v>
      </c>
      <c r="G160" s="36">
        <v>7936.0666666666639</v>
      </c>
      <c r="H160" s="36">
        <v>8397.8666666666631</v>
      </c>
      <c r="I160" s="36">
        <v>8547.3833333333296</v>
      </c>
      <c r="J160" s="36">
        <v>8628.7666666666628</v>
      </c>
      <c r="K160" s="31">
        <v>8466</v>
      </c>
      <c r="L160" s="31">
        <v>8235.1</v>
      </c>
      <c r="M160" s="31">
        <v>2.0594600000000001</v>
      </c>
      <c r="N160" s="1"/>
      <c r="O160" s="1"/>
    </row>
    <row r="161" spans="1:15" ht="12.75" customHeight="1">
      <c r="A161" s="51">
        <v>152</v>
      </c>
      <c r="B161" s="53" t="s">
        <v>198</v>
      </c>
      <c r="C161" s="31">
        <v>291.10000000000002</v>
      </c>
      <c r="D161" s="36">
        <v>290.68333333333334</v>
      </c>
      <c r="E161" s="36">
        <v>287.36666666666667</v>
      </c>
      <c r="F161" s="36">
        <v>283.63333333333333</v>
      </c>
      <c r="G161" s="36">
        <v>280.31666666666666</v>
      </c>
      <c r="H161" s="36">
        <v>294.41666666666669</v>
      </c>
      <c r="I161" s="36">
        <v>297.73333333333341</v>
      </c>
      <c r="J161" s="36">
        <v>301.4666666666667</v>
      </c>
      <c r="K161" s="31">
        <v>294</v>
      </c>
      <c r="L161" s="31">
        <v>286.95</v>
      </c>
      <c r="M161" s="31">
        <v>60.546210000000002</v>
      </c>
      <c r="N161" s="1"/>
      <c r="O161" s="1"/>
    </row>
    <row r="162" spans="1:15" ht="12.75" customHeight="1">
      <c r="A162" s="51">
        <v>153</v>
      </c>
      <c r="B162" s="53" t="s">
        <v>200</v>
      </c>
      <c r="C162" s="31">
        <v>2699.7</v>
      </c>
      <c r="D162" s="36">
        <v>2705.7166666666667</v>
      </c>
      <c r="E162" s="36">
        <v>2683.9833333333336</v>
      </c>
      <c r="F162" s="36">
        <v>2668.2666666666669</v>
      </c>
      <c r="G162" s="36">
        <v>2646.5333333333338</v>
      </c>
      <c r="H162" s="36">
        <v>2721.4333333333334</v>
      </c>
      <c r="I162" s="36">
        <v>2743.1666666666661</v>
      </c>
      <c r="J162" s="36">
        <v>2758.8833333333332</v>
      </c>
      <c r="K162" s="31">
        <v>2727.45</v>
      </c>
      <c r="L162" s="31">
        <v>2690</v>
      </c>
      <c r="M162" s="31">
        <v>2.2429999999999999</v>
      </c>
      <c r="N162" s="1"/>
      <c r="O162" s="1"/>
    </row>
    <row r="163" spans="1:15" ht="12.75" customHeight="1">
      <c r="A163" s="51">
        <v>154</v>
      </c>
      <c r="B163" s="53" t="s">
        <v>196</v>
      </c>
      <c r="C163" s="31">
        <v>924.6</v>
      </c>
      <c r="D163" s="36">
        <v>939.35</v>
      </c>
      <c r="E163" s="36">
        <v>906.75</v>
      </c>
      <c r="F163" s="36">
        <v>888.9</v>
      </c>
      <c r="G163" s="36">
        <v>856.3</v>
      </c>
      <c r="H163" s="36">
        <v>957.2</v>
      </c>
      <c r="I163" s="36">
        <v>989.80000000000018</v>
      </c>
      <c r="J163" s="36">
        <v>1007.6500000000001</v>
      </c>
      <c r="K163" s="31">
        <v>971.95</v>
      </c>
      <c r="L163" s="31">
        <v>921.5</v>
      </c>
      <c r="M163" s="31">
        <v>13.4663</v>
      </c>
      <c r="N163" s="1"/>
      <c r="O163" s="1"/>
    </row>
    <row r="164" spans="1:15" ht="12.75" customHeight="1">
      <c r="A164" s="51">
        <v>155</v>
      </c>
      <c r="B164" s="53" t="s">
        <v>203</v>
      </c>
      <c r="C164" s="31">
        <v>4913.3</v>
      </c>
      <c r="D164" s="36">
        <v>4873.0999999999995</v>
      </c>
      <c r="E164" s="36">
        <v>4792.1999999999989</v>
      </c>
      <c r="F164" s="36">
        <v>4671.0999999999995</v>
      </c>
      <c r="G164" s="36">
        <v>4590.1999999999989</v>
      </c>
      <c r="H164" s="36">
        <v>4994.1999999999989</v>
      </c>
      <c r="I164" s="36">
        <v>5075.0999999999985</v>
      </c>
      <c r="J164" s="36">
        <v>5196.1999999999989</v>
      </c>
      <c r="K164" s="31">
        <v>4954</v>
      </c>
      <c r="L164" s="31">
        <v>4752</v>
      </c>
      <c r="M164" s="31">
        <v>7.3520300000000001</v>
      </c>
      <c r="N164" s="1"/>
      <c r="O164" s="1"/>
    </row>
    <row r="165" spans="1:15" ht="12.75" customHeight="1">
      <c r="A165" s="51">
        <v>156</v>
      </c>
      <c r="B165" s="53" t="s">
        <v>293</v>
      </c>
      <c r="C165" s="31">
        <v>457.8</v>
      </c>
      <c r="D165" s="36">
        <v>459.66666666666669</v>
      </c>
      <c r="E165" s="36">
        <v>453.53333333333336</v>
      </c>
      <c r="F165" s="36">
        <v>449.26666666666665</v>
      </c>
      <c r="G165" s="36">
        <v>443.13333333333333</v>
      </c>
      <c r="H165" s="36">
        <v>463.93333333333339</v>
      </c>
      <c r="I165" s="36">
        <v>470.06666666666672</v>
      </c>
      <c r="J165" s="36">
        <v>474.33333333333343</v>
      </c>
      <c r="K165" s="31">
        <v>465.8</v>
      </c>
      <c r="L165" s="31">
        <v>455.4</v>
      </c>
      <c r="M165" s="31">
        <v>11.15926</v>
      </c>
      <c r="N165" s="1"/>
      <c r="O165" s="1"/>
    </row>
    <row r="166" spans="1:15" ht="12.75" customHeight="1">
      <c r="A166" s="51">
        <v>157</v>
      </c>
      <c r="B166" s="53" t="s">
        <v>199</v>
      </c>
      <c r="C166" s="31">
        <v>417.35</v>
      </c>
      <c r="D166" s="36">
        <v>419.83333333333331</v>
      </c>
      <c r="E166" s="36">
        <v>414.01666666666665</v>
      </c>
      <c r="F166" s="36">
        <v>410.68333333333334</v>
      </c>
      <c r="G166" s="36">
        <v>404.86666666666667</v>
      </c>
      <c r="H166" s="36">
        <v>423.16666666666663</v>
      </c>
      <c r="I166" s="36">
        <v>428.98333333333335</v>
      </c>
      <c r="J166" s="36">
        <v>432.31666666666661</v>
      </c>
      <c r="K166" s="31">
        <v>425.65</v>
      </c>
      <c r="L166" s="31">
        <v>416.5</v>
      </c>
      <c r="M166" s="31">
        <v>75.453890000000001</v>
      </c>
      <c r="N166" s="1"/>
      <c r="O166" s="1"/>
    </row>
    <row r="167" spans="1:15" ht="12.75" customHeight="1">
      <c r="A167" s="51">
        <v>158</v>
      </c>
      <c r="B167" s="53" t="s">
        <v>204</v>
      </c>
      <c r="C167" s="31">
        <v>295</v>
      </c>
      <c r="D167" s="36">
        <v>293.40000000000003</v>
      </c>
      <c r="E167" s="36">
        <v>291.35000000000008</v>
      </c>
      <c r="F167" s="36">
        <v>287.70000000000005</v>
      </c>
      <c r="G167" s="36">
        <v>285.65000000000009</v>
      </c>
      <c r="H167" s="36">
        <v>297.05000000000007</v>
      </c>
      <c r="I167" s="36">
        <v>299.10000000000002</v>
      </c>
      <c r="J167" s="36">
        <v>302.75000000000006</v>
      </c>
      <c r="K167" s="31">
        <v>295.45</v>
      </c>
      <c r="L167" s="31">
        <v>289.75</v>
      </c>
      <c r="M167" s="31">
        <v>132.20555999999999</v>
      </c>
      <c r="N167" s="1"/>
      <c r="O167" s="1"/>
    </row>
    <row r="168" spans="1:15" ht="12.75" customHeight="1">
      <c r="A168" s="51">
        <v>159</v>
      </c>
      <c r="B168" s="53" t="s">
        <v>294</v>
      </c>
      <c r="C168" s="31">
        <v>1194.5999999999999</v>
      </c>
      <c r="D168" s="36">
        <v>1188.5</v>
      </c>
      <c r="E168" s="36">
        <v>1175</v>
      </c>
      <c r="F168" s="36">
        <v>1155.4000000000001</v>
      </c>
      <c r="G168" s="36">
        <v>1141.9000000000001</v>
      </c>
      <c r="H168" s="36">
        <v>1208.0999999999999</v>
      </c>
      <c r="I168" s="36">
        <v>1221.5999999999999</v>
      </c>
      <c r="J168" s="36">
        <v>1241.1999999999998</v>
      </c>
      <c r="K168" s="31">
        <v>1202</v>
      </c>
      <c r="L168" s="31">
        <v>1168.9000000000001</v>
      </c>
      <c r="M168" s="31">
        <v>6.1367399999999996</v>
      </c>
      <c r="N168" s="1"/>
      <c r="O168" s="1"/>
    </row>
    <row r="169" spans="1:15" ht="12.75" customHeight="1">
      <c r="A169" s="51">
        <v>160</v>
      </c>
      <c r="B169" s="53" t="s">
        <v>295</v>
      </c>
      <c r="C169" s="31">
        <v>15881.6</v>
      </c>
      <c r="D169" s="36">
        <v>15874.666666666666</v>
      </c>
      <c r="E169" s="36">
        <v>15706.933333333332</v>
      </c>
      <c r="F169" s="36">
        <v>15532.266666666666</v>
      </c>
      <c r="G169" s="36">
        <v>15364.533333333333</v>
      </c>
      <c r="H169" s="36">
        <v>16049.333333333332</v>
      </c>
      <c r="I169" s="36">
        <v>16217.066666666666</v>
      </c>
      <c r="J169" s="36">
        <v>16391.73333333333</v>
      </c>
      <c r="K169" s="31">
        <v>16042.4</v>
      </c>
      <c r="L169" s="31">
        <v>15700</v>
      </c>
      <c r="M169" s="31">
        <v>6.182E-2</v>
      </c>
      <c r="N169" s="1"/>
      <c r="O169" s="1"/>
    </row>
    <row r="170" spans="1:15" ht="12.75" customHeight="1">
      <c r="A170" s="51">
        <v>161</v>
      </c>
      <c r="B170" s="53" t="s">
        <v>202</v>
      </c>
      <c r="C170" s="31">
        <v>129.69999999999999</v>
      </c>
      <c r="D170" s="36">
        <v>128.4</v>
      </c>
      <c r="E170" s="36">
        <v>126.80000000000001</v>
      </c>
      <c r="F170" s="36">
        <v>123.9</v>
      </c>
      <c r="G170" s="36">
        <v>122.30000000000001</v>
      </c>
      <c r="H170" s="36">
        <v>131.30000000000001</v>
      </c>
      <c r="I170" s="36">
        <v>132.89999999999998</v>
      </c>
      <c r="J170" s="36">
        <v>135.80000000000001</v>
      </c>
      <c r="K170" s="31">
        <v>130</v>
      </c>
      <c r="L170" s="31">
        <v>125.5</v>
      </c>
      <c r="M170" s="31">
        <v>605.54186000000004</v>
      </c>
      <c r="N170" s="1"/>
      <c r="O170" s="1"/>
    </row>
    <row r="171" spans="1:15" ht="12.75" customHeight="1">
      <c r="A171" s="51">
        <v>162</v>
      </c>
      <c r="B171" s="53" t="s">
        <v>210</v>
      </c>
      <c r="C171" s="31">
        <v>464.95</v>
      </c>
      <c r="D171" s="36">
        <v>464.25</v>
      </c>
      <c r="E171" s="36">
        <v>458.5</v>
      </c>
      <c r="F171" s="36">
        <v>452.05</v>
      </c>
      <c r="G171" s="36">
        <v>446.3</v>
      </c>
      <c r="H171" s="36">
        <v>470.7</v>
      </c>
      <c r="I171" s="36">
        <v>476.45</v>
      </c>
      <c r="J171" s="36">
        <v>482.9</v>
      </c>
      <c r="K171" s="31">
        <v>470</v>
      </c>
      <c r="L171" s="31">
        <v>457.8</v>
      </c>
      <c r="M171" s="31">
        <v>104.59135000000001</v>
      </c>
      <c r="N171" s="1"/>
      <c r="O171" s="1"/>
    </row>
    <row r="172" spans="1:15" ht="12.75" customHeight="1">
      <c r="A172" s="51">
        <v>163</v>
      </c>
      <c r="B172" s="53" t="s">
        <v>482</v>
      </c>
      <c r="C172" s="31">
        <v>241.25</v>
      </c>
      <c r="D172" s="36">
        <v>242.53333333333333</v>
      </c>
      <c r="E172" s="36">
        <v>236.86666666666667</v>
      </c>
      <c r="F172" s="36">
        <v>232.48333333333335</v>
      </c>
      <c r="G172" s="36">
        <v>226.81666666666669</v>
      </c>
      <c r="H172" s="36">
        <v>246.91666666666666</v>
      </c>
      <c r="I172" s="36">
        <v>252.58333333333334</v>
      </c>
      <c r="J172" s="36">
        <v>256.96666666666664</v>
      </c>
      <c r="K172" s="31">
        <v>248.2</v>
      </c>
      <c r="L172" s="31">
        <v>238.15</v>
      </c>
      <c r="M172" s="31">
        <v>89.909379999999999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3000.4</v>
      </c>
      <c r="D173" s="36">
        <v>2995.7666666666669</v>
      </c>
      <c r="E173" s="36">
        <v>2976.7333333333336</v>
      </c>
      <c r="F173" s="36">
        <v>2953.0666666666666</v>
      </c>
      <c r="G173" s="36">
        <v>2934.0333333333333</v>
      </c>
      <c r="H173" s="36">
        <v>3019.4333333333338</v>
      </c>
      <c r="I173" s="36">
        <v>3038.4666666666676</v>
      </c>
      <c r="J173" s="36">
        <v>3062.1333333333341</v>
      </c>
      <c r="K173" s="31">
        <v>3014.8</v>
      </c>
      <c r="L173" s="31">
        <v>2972.1</v>
      </c>
      <c r="M173" s="31">
        <v>35.538339999999998</v>
      </c>
      <c r="N173" s="1"/>
      <c r="O173" s="1"/>
    </row>
    <row r="174" spans="1:15" ht="12.75" customHeight="1">
      <c r="A174" s="51">
        <v>165</v>
      </c>
      <c r="B174" s="53" t="s">
        <v>213</v>
      </c>
      <c r="C174" s="31">
        <v>716.05</v>
      </c>
      <c r="D174" s="36">
        <v>716.26666666666677</v>
      </c>
      <c r="E174" s="36">
        <v>711.43333333333351</v>
      </c>
      <c r="F174" s="36">
        <v>706.81666666666672</v>
      </c>
      <c r="G174" s="36">
        <v>701.98333333333346</v>
      </c>
      <c r="H174" s="36">
        <v>720.88333333333355</v>
      </c>
      <c r="I174" s="36">
        <v>725.71666666666681</v>
      </c>
      <c r="J174" s="36">
        <v>730.3333333333336</v>
      </c>
      <c r="K174" s="31">
        <v>721.1</v>
      </c>
      <c r="L174" s="31">
        <v>711.65</v>
      </c>
      <c r="M174" s="31">
        <v>10.352980000000001</v>
      </c>
      <c r="N174" s="1"/>
      <c r="O174" s="1"/>
    </row>
    <row r="175" spans="1:15" ht="12.75" customHeight="1">
      <c r="A175" s="51">
        <v>166</v>
      </c>
      <c r="B175" t="s">
        <v>214</v>
      </c>
      <c r="C175" s="31">
        <v>1491.25</v>
      </c>
      <c r="D175" s="36">
        <v>1501.3999999999999</v>
      </c>
      <c r="E175" s="36">
        <v>1477.7999999999997</v>
      </c>
      <c r="F175" s="36">
        <v>1464.35</v>
      </c>
      <c r="G175" s="36">
        <v>1440.7499999999998</v>
      </c>
      <c r="H175" s="36">
        <v>1514.8499999999997</v>
      </c>
      <c r="I175" s="36">
        <v>1538.4499999999996</v>
      </c>
      <c r="J175" s="36">
        <v>1551.8999999999996</v>
      </c>
      <c r="K175" s="31">
        <v>1525</v>
      </c>
      <c r="L175" s="31">
        <v>1487.95</v>
      </c>
      <c r="M175" s="31">
        <v>14.76872</v>
      </c>
      <c r="N175" s="1"/>
      <c r="O175" s="1"/>
    </row>
    <row r="176" spans="1:15" ht="12.75" customHeight="1">
      <c r="A176" s="51">
        <v>167</v>
      </c>
      <c r="B176" s="53" t="s">
        <v>218</v>
      </c>
      <c r="C176" s="31">
        <v>2391.3000000000002</v>
      </c>
      <c r="D176" s="36">
        <v>2392.4333333333338</v>
      </c>
      <c r="E176" s="36">
        <v>2372.4666666666676</v>
      </c>
      <c r="F176" s="36">
        <v>2353.6333333333337</v>
      </c>
      <c r="G176" s="36">
        <v>2333.6666666666674</v>
      </c>
      <c r="H176" s="36">
        <v>2411.2666666666678</v>
      </c>
      <c r="I176" s="36">
        <v>2431.233333333334</v>
      </c>
      <c r="J176" s="36">
        <v>2450.066666666668</v>
      </c>
      <c r="K176" s="31">
        <v>2412.4</v>
      </c>
      <c r="L176" s="31">
        <v>2373.6</v>
      </c>
      <c r="M176" s="31">
        <v>2.4136000000000002</v>
      </c>
      <c r="N176" s="1"/>
      <c r="O176" s="1"/>
    </row>
    <row r="177" spans="1:15" ht="12.75" customHeight="1">
      <c r="A177" s="51">
        <v>168</v>
      </c>
      <c r="B177" s="53" t="s">
        <v>181</v>
      </c>
      <c r="C177" s="31">
        <v>125.45</v>
      </c>
      <c r="D177" s="36">
        <v>123.81666666666666</v>
      </c>
      <c r="E177" s="36">
        <v>121.13333333333333</v>
      </c>
      <c r="F177" s="36">
        <v>116.81666666666666</v>
      </c>
      <c r="G177" s="36">
        <v>114.13333333333333</v>
      </c>
      <c r="H177" s="36">
        <v>128.13333333333333</v>
      </c>
      <c r="I177" s="36">
        <v>130.81666666666666</v>
      </c>
      <c r="J177" s="36">
        <v>135.13333333333333</v>
      </c>
      <c r="K177" s="31">
        <v>126.5</v>
      </c>
      <c r="L177" s="31">
        <v>119.5</v>
      </c>
      <c r="M177" s="31">
        <v>443.20875999999998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25009.75</v>
      </c>
      <c r="D178" s="36">
        <v>25255.266666666666</v>
      </c>
      <c r="E178" s="36">
        <v>24709.433333333334</v>
      </c>
      <c r="F178" s="36">
        <v>24409.116666666669</v>
      </c>
      <c r="G178" s="36">
        <v>23863.283333333336</v>
      </c>
      <c r="H178" s="36">
        <v>25555.583333333332</v>
      </c>
      <c r="I178" s="36">
        <v>26101.416666666668</v>
      </c>
      <c r="J178" s="36">
        <v>26401.73333333333</v>
      </c>
      <c r="K178" s="31">
        <v>25801.1</v>
      </c>
      <c r="L178" s="31">
        <v>24954.95</v>
      </c>
      <c r="M178" s="31">
        <v>0.47316999999999998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2431.5</v>
      </c>
      <c r="D179" s="36">
        <v>2432.7833333333333</v>
      </c>
      <c r="E179" s="36">
        <v>2409.7166666666667</v>
      </c>
      <c r="F179" s="36">
        <v>2387.9333333333334</v>
      </c>
      <c r="G179" s="36">
        <v>2364.8666666666668</v>
      </c>
      <c r="H179" s="36">
        <v>2454.5666666666666</v>
      </c>
      <c r="I179" s="36">
        <v>2477.6333333333332</v>
      </c>
      <c r="J179" s="36">
        <v>2499.4166666666665</v>
      </c>
      <c r="K179" s="31">
        <v>2455.85</v>
      </c>
      <c r="L179" s="31">
        <v>2411</v>
      </c>
      <c r="M179" s="31">
        <v>12.38034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4730.1499999999996</v>
      </c>
      <c r="D180" s="36">
        <v>4725.6499999999996</v>
      </c>
      <c r="E180" s="36">
        <v>4691.6499999999996</v>
      </c>
      <c r="F180" s="36">
        <v>4653.1499999999996</v>
      </c>
      <c r="G180" s="36">
        <v>4619.1499999999996</v>
      </c>
      <c r="H180" s="36">
        <v>4764.1499999999996</v>
      </c>
      <c r="I180" s="36">
        <v>4798.1499999999996</v>
      </c>
      <c r="J180" s="36">
        <v>4836.6499999999996</v>
      </c>
      <c r="K180" s="31">
        <v>4759.6499999999996</v>
      </c>
      <c r="L180" s="31">
        <v>4687.1499999999996</v>
      </c>
      <c r="M180" s="31">
        <v>0.96230000000000004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680.2</v>
      </c>
      <c r="D181" s="36">
        <v>679.48333333333335</v>
      </c>
      <c r="E181" s="36">
        <v>671.9666666666667</v>
      </c>
      <c r="F181" s="36">
        <v>663.73333333333335</v>
      </c>
      <c r="G181" s="36">
        <v>656.2166666666667</v>
      </c>
      <c r="H181" s="36">
        <v>687.7166666666667</v>
      </c>
      <c r="I181" s="36">
        <v>695.23333333333335</v>
      </c>
      <c r="J181" s="36">
        <v>703.4666666666667</v>
      </c>
      <c r="K181" s="31">
        <v>687</v>
      </c>
      <c r="L181" s="31">
        <v>671.25</v>
      </c>
      <c r="M181" s="31">
        <v>11.652430000000001</v>
      </c>
      <c r="N181" s="1"/>
      <c r="O181" s="1"/>
    </row>
    <row r="182" spans="1:15" ht="12.75" customHeight="1">
      <c r="A182" s="51">
        <v>173</v>
      </c>
      <c r="B182" s="53" t="s">
        <v>215</v>
      </c>
      <c r="C182" s="31">
        <v>783.95</v>
      </c>
      <c r="D182" s="36">
        <v>780</v>
      </c>
      <c r="E182" s="36">
        <v>773.05</v>
      </c>
      <c r="F182" s="36">
        <v>762.15</v>
      </c>
      <c r="G182" s="36">
        <v>755.19999999999993</v>
      </c>
      <c r="H182" s="36">
        <v>790.9</v>
      </c>
      <c r="I182" s="36">
        <v>797.85</v>
      </c>
      <c r="J182" s="36">
        <v>808.75</v>
      </c>
      <c r="K182" s="31">
        <v>786.95</v>
      </c>
      <c r="L182" s="31">
        <v>769.1</v>
      </c>
      <c r="M182" s="31">
        <v>180.88847000000001</v>
      </c>
      <c r="N182" s="1"/>
      <c r="O182" s="1"/>
    </row>
    <row r="183" spans="1:15" ht="12.75" customHeight="1">
      <c r="A183" s="51">
        <v>174</v>
      </c>
      <c r="B183" s="53" t="s">
        <v>212</v>
      </c>
      <c r="C183" s="31">
        <v>140.25</v>
      </c>
      <c r="D183" s="36">
        <v>140.54999999999998</v>
      </c>
      <c r="E183" s="36">
        <v>138.44999999999996</v>
      </c>
      <c r="F183" s="36">
        <v>136.64999999999998</v>
      </c>
      <c r="G183" s="36">
        <v>134.54999999999995</v>
      </c>
      <c r="H183" s="36">
        <v>142.34999999999997</v>
      </c>
      <c r="I183" s="36">
        <v>144.44999999999999</v>
      </c>
      <c r="J183" s="36">
        <v>146.24999999999997</v>
      </c>
      <c r="K183" s="31">
        <v>142.65</v>
      </c>
      <c r="L183" s="31">
        <v>138.75</v>
      </c>
      <c r="M183" s="31">
        <v>461.01452</v>
      </c>
      <c r="N183" s="1"/>
      <c r="O183" s="1"/>
    </row>
    <row r="184" spans="1:15" ht="12.75" customHeight="1">
      <c r="A184" s="51">
        <v>175</v>
      </c>
      <c r="B184" s="53" t="s">
        <v>220</v>
      </c>
      <c r="C184" s="31">
        <v>1574.2</v>
      </c>
      <c r="D184" s="36">
        <v>1562</v>
      </c>
      <c r="E184" s="36">
        <v>1547.6</v>
      </c>
      <c r="F184" s="36">
        <v>1521</v>
      </c>
      <c r="G184" s="36">
        <v>1506.6</v>
      </c>
      <c r="H184" s="36">
        <v>1588.6</v>
      </c>
      <c r="I184" s="36">
        <v>1603</v>
      </c>
      <c r="J184" s="36">
        <v>1629.6</v>
      </c>
      <c r="K184" s="31">
        <v>1576.4</v>
      </c>
      <c r="L184" s="31">
        <v>1535.4</v>
      </c>
      <c r="M184" s="31">
        <v>14.081720000000001</v>
      </c>
      <c r="N184" s="1"/>
      <c r="O184" s="1"/>
    </row>
    <row r="185" spans="1:15" ht="12.75" customHeight="1">
      <c r="A185" s="51">
        <v>176</v>
      </c>
      <c r="B185" s="53" t="s">
        <v>221</v>
      </c>
      <c r="C185" s="31">
        <v>643.79999999999995</v>
      </c>
      <c r="D185" s="36">
        <v>641.55000000000007</v>
      </c>
      <c r="E185" s="36">
        <v>634.40000000000009</v>
      </c>
      <c r="F185" s="36">
        <v>625</v>
      </c>
      <c r="G185" s="36">
        <v>617.85</v>
      </c>
      <c r="H185" s="36">
        <v>650.95000000000016</v>
      </c>
      <c r="I185" s="36">
        <v>658.1</v>
      </c>
      <c r="J185" s="36">
        <v>667.50000000000023</v>
      </c>
      <c r="K185" s="31">
        <v>648.70000000000005</v>
      </c>
      <c r="L185" s="31">
        <v>632.15</v>
      </c>
      <c r="M185" s="31">
        <v>8.2014099999999992</v>
      </c>
      <c r="N185" s="1"/>
      <c r="O185" s="1"/>
    </row>
    <row r="186" spans="1:15" ht="12.75" customHeight="1">
      <c r="A186" s="51">
        <v>177</v>
      </c>
      <c r="B186" s="53" t="s">
        <v>222</v>
      </c>
      <c r="C186" s="31">
        <v>692.9</v>
      </c>
      <c r="D186" s="36">
        <v>692.86666666666679</v>
      </c>
      <c r="E186" s="36">
        <v>685.23333333333358</v>
      </c>
      <c r="F186" s="36">
        <v>677.56666666666683</v>
      </c>
      <c r="G186" s="36">
        <v>669.93333333333362</v>
      </c>
      <c r="H186" s="36">
        <v>700.53333333333353</v>
      </c>
      <c r="I186" s="36">
        <v>708.16666666666674</v>
      </c>
      <c r="J186" s="36">
        <v>715.83333333333348</v>
      </c>
      <c r="K186" s="31">
        <v>700.5</v>
      </c>
      <c r="L186" s="31">
        <v>685.2</v>
      </c>
      <c r="M186" s="31">
        <v>3.8479999999999999</v>
      </c>
      <c r="N186" s="1"/>
      <c r="O186" s="1"/>
    </row>
    <row r="187" spans="1:15" ht="12.75" customHeight="1">
      <c r="A187" s="51">
        <v>178</v>
      </c>
      <c r="B187" s="53" t="s">
        <v>234</v>
      </c>
      <c r="C187" s="31">
        <v>2280.9</v>
      </c>
      <c r="D187" s="36">
        <v>2267.6166666666668</v>
      </c>
      <c r="E187" s="36">
        <v>2245.3333333333335</v>
      </c>
      <c r="F187" s="36">
        <v>2209.7666666666669</v>
      </c>
      <c r="G187" s="36">
        <v>2187.4833333333336</v>
      </c>
      <c r="H187" s="36">
        <v>2303.1833333333334</v>
      </c>
      <c r="I187" s="36">
        <v>2325.4666666666662</v>
      </c>
      <c r="J187" s="36">
        <v>2361.0333333333333</v>
      </c>
      <c r="K187" s="31">
        <v>2289.9</v>
      </c>
      <c r="L187" s="31">
        <v>2232.0500000000002</v>
      </c>
      <c r="M187" s="31">
        <v>9.4260099999999998</v>
      </c>
      <c r="N187" s="1"/>
      <c r="O187" s="1"/>
    </row>
    <row r="188" spans="1:15" ht="12.75" customHeight="1">
      <c r="A188" s="51">
        <v>179</v>
      </c>
      <c r="B188" s="53" t="s">
        <v>223</v>
      </c>
      <c r="C188" s="31">
        <v>1061.3</v>
      </c>
      <c r="D188" s="36">
        <v>1052.4333333333334</v>
      </c>
      <c r="E188" s="36">
        <v>1019.8666666666668</v>
      </c>
      <c r="F188" s="36">
        <v>978.43333333333339</v>
      </c>
      <c r="G188" s="36">
        <v>945.86666666666679</v>
      </c>
      <c r="H188" s="36">
        <v>1093.8666666666668</v>
      </c>
      <c r="I188" s="36">
        <v>1126.4333333333334</v>
      </c>
      <c r="J188" s="36">
        <v>1167.8666666666668</v>
      </c>
      <c r="K188" s="31">
        <v>1085</v>
      </c>
      <c r="L188" s="31">
        <v>1011</v>
      </c>
      <c r="M188" s="31">
        <v>94.692710000000005</v>
      </c>
      <c r="N188" s="1"/>
      <c r="O188" s="1"/>
    </row>
    <row r="189" spans="1:15" ht="12.75" customHeight="1">
      <c r="A189" s="51">
        <v>180</v>
      </c>
      <c r="B189" s="53" t="s">
        <v>224</v>
      </c>
      <c r="C189" s="31">
        <v>1994.35</v>
      </c>
      <c r="D189" s="36">
        <v>1989.1833333333334</v>
      </c>
      <c r="E189" s="36">
        <v>1971.4666666666667</v>
      </c>
      <c r="F189" s="36">
        <v>1948.5833333333333</v>
      </c>
      <c r="G189" s="36">
        <v>1930.8666666666666</v>
      </c>
      <c r="H189" s="36">
        <v>2012.0666666666668</v>
      </c>
      <c r="I189" s="36">
        <v>2029.7833333333335</v>
      </c>
      <c r="J189" s="36">
        <v>2052.666666666667</v>
      </c>
      <c r="K189" s="31">
        <v>2006.9</v>
      </c>
      <c r="L189" s="31">
        <v>1966.3</v>
      </c>
      <c r="M189" s="31">
        <v>8.8377199999999991</v>
      </c>
      <c r="N189" s="1"/>
      <c r="O189" s="1"/>
    </row>
    <row r="190" spans="1:15" ht="12.75" customHeight="1">
      <c r="A190" s="51">
        <v>181</v>
      </c>
      <c r="B190" s="53" t="s">
        <v>229</v>
      </c>
      <c r="C190" s="31">
        <v>4012.1</v>
      </c>
      <c r="D190" s="36">
        <v>4018.7000000000003</v>
      </c>
      <c r="E190" s="36">
        <v>3973.4000000000005</v>
      </c>
      <c r="F190" s="36">
        <v>3934.7000000000003</v>
      </c>
      <c r="G190" s="36">
        <v>3889.4000000000005</v>
      </c>
      <c r="H190" s="36">
        <v>4057.4000000000005</v>
      </c>
      <c r="I190" s="36">
        <v>4102.7000000000007</v>
      </c>
      <c r="J190" s="36">
        <v>4141.4000000000005</v>
      </c>
      <c r="K190" s="31">
        <v>4064</v>
      </c>
      <c r="L190" s="31">
        <v>3980</v>
      </c>
      <c r="M190" s="31">
        <v>20.708590000000001</v>
      </c>
      <c r="N190" s="1"/>
      <c r="O190" s="1"/>
    </row>
    <row r="191" spans="1:15" ht="12.75" customHeight="1">
      <c r="A191" s="51">
        <v>182</v>
      </c>
      <c r="B191" s="53" t="s">
        <v>225</v>
      </c>
      <c r="C191" s="31">
        <v>1200.5999999999999</v>
      </c>
      <c r="D191" s="36">
        <v>1202.8333333333333</v>
      </c>
      <c r="E191" s="36">
        <v>1193.7666666666664</v>
      </c>
      <c r="F191" s="36">
        <v>1186.9333333333332</v>
      </c>
      <c r="G191" s="36">
        <v>1177.8666666666663</v>
      </c>
      <c r="H191" s="36">
        <v>1209.6666666666665</v>
      </c>
      <c r="I191" s="36">
        <v>1218.7333333333336</v>
      </c>
      <c r="J191" s="36">
        <v>1225.5666666666666</v>
      </c>
      <c r="K191" s="31">
        <v>1211.9000000000001</v>
      </c>
      <c r="L191" s="31">
        <v>1196</v>
      </c>
      <c r="M191" s="31">
        <v>8.6792499999999997</v>
      </c>
      <c r="N191" s="1"/>
      <c r="O191" s="1"/>
    </row>
    <row r="192" spans="1:15" ht="12.75" customHeight="1">
      <c r="A192" s="51">
        <v>183</v>
      </c>
      <c r="B192" s="53" t="s">
        <v>297</v>
      </c>
      <c r="C192" s="31">
        <v>7662.45</v>
      </c>
      <c r="D192" s="36">
        <v>7665.4833333333336</v>
      </c>
      <c r="E192" s="36">
        <v>7598.0166666666673</v>
      </c>
      <c r="F192" s="36">
        <v>7533.5833333333339</v>
      </c>
      <c r="G192" s="36">
        <v>7466.1166666666677</v>
      </c>
      <c r="H192" s="36">
        <v>7729.916666666667</v>
      </c>
      <c r="I192" s="36">
        <v>7797.3833333333341</v>
      </c>
      <c r="J192" s="36">
        <v>7861.8166666666666</v>
      </c>
      <c r="K192" s="31">
        <v>7732.95</v>
      </c>
      <c r="L192" s="31">
        <v>7601.05</v>
      </c>
      <c r="M192" s="31">
        <v>1.0733999999999999</v>
      </c>
      <c r="N192" s="1"/>
      <c r="O192" s="1"/>
    </row>
    <row r="193" spans="1:15" ht="12.75" customHeight="1">
      <c r="A193" s="51">
        <v>184</v>
      </c>
      <c r="B193" s="53" t="s">
        <v>524</v>
      </c>
      <c r="C193" s="31">
        <v>678.55</v>
      </c>
      <c r="D193" s="36">
        <v>687.23333333333323</v>
      </c>
      <c r="E193" s="36">
        <v>661.86666666666645</v>
      </c>
      <c r="F193" s="36">
        <v>645.18333333333317</v>
      </c>
      <c r="G193" s="36">
        <v>619.81666666666638</v>
      </c>
      <c r="H193" s="36">
        <v>703.91666666666652</v>
      </c>
      <c r="I193" s="36">
        <v>729.2833333333333</v>
      </c>
      <c r="J193" s="36">
        <v>745.96666666666658</v>
      </c>
      <c r="K193" s="31">
        <v>712.6</v>
      </c>
      <c r="L193" s="31">
        <v>670.55</v>
      </c>
      <c r="M193" s="31">
        <v>124.78677999999999</v>
      </c>
      <c r="N193" s="1"/>
      <c r="O193" s="1"/>
    </row>
    <row r="194" spans="1:15" ht="12.75" customHeight="1">
      <c r="A194" s="51">
        <v>185</v>
      </c>
      <c r="B194" s="53" t="s">
        <v>226</v>
      </c>
      <c r="C194" s="31">
        <v>1021.9</v>
      </c>
      <c r="D194" s="36">
        <v>1030.95</v>
      </c>
      <c r="E194" s="36">
        <v>996.30000000000018</v>
      </c>
      <c r="F194" s="36">
        <v>970.70000000000016</v>
      </c>
      <c r="G194" s="36">
        <v>936.0500000000003</v>
      </c>
      <c r="H194" s="36">
        <v>1056.5500000000002</v>
      </c>
      <c r="I194" s="36">
        <v>1091.2000000000003</v>
      </c>
      <c r="J194" s="36">
        <v>1116.8</v>
      </c>
      <c r="K194" s="31">
        <v>1065.5999999999999</v>
      </c>
      <c r="L194" s="31">
        <v>1005.35</v>
      </c>
      <c r="M194" s="31">
        <v>598.11032999999998</v>
      </c>
      <c r="N194" s="1"/>
      <c r="O194" s="1"/>
    </row>
    <row r="195" spans="1:15" ht="12.75" customHeight="1">
      <c r="A195" s="51">
        <v>186</v>
      </c>
      <c r="B195" s="53" t="s">
        <v>227</v>
      </c>
      <c r="C195" s="31">
        <v>396.15</v>
      </c>
      <c r="D195" s="36">
        <v>395.5333333333333</v>
      </c>
      <c r="E195" s="36">
        <v>391.11666666666662</v>
      </c>
      <c r="F195" s="36">
        <v>386.08333333333331</v>
      </c>
      <c r="G195" s="36">
        <v>381.66666666666663</v>
      </c>
      <c r="H195" s="36">
        <v>400.56666666666661</v>
      </c>
      <c r="I195" s="36">
        <v>404.98333333333335</v>
      </c>
      <c r="J195" s="36">
        <v>410.01666666666659</v>
      </c>
      <c r="K195" s="31">
        <v>399.95</v>
      </c>
      <c r="L195" s="31">
        <v>390.5</v>
      </c>
      <c r="M195" s="31">
        <v>187.95182</v>
      </c>
      <c r="N195" s="1"/>
      <c r="O195" s="1"/>
    </row>
    <row r="196" spans="1:15" ht="12.75" customHeight="1">
      <c r="A196" s="51">
        <v>187</v>
      </c>
      <c r="B196" s="53" t="s">
        <v>228</v>
      </c>
      <c r="C196" s="31">
        <v>151.85</v>
      </c>
      <c r="D196" s="36">
        <v>152.20000000000002</v>
      </c>
      <c r="E196" s="36">
        <v>150.40000000000003</v>
      </c>
      <c r="F196" s="36">
        <v>148.95000000000002</v>
      </c>
      <c r="G196" s="36">
        <v>147.15000000000003</v>
      </c>
      <c r="H196" s="36">
        <v>153.65000000000003</v>
      </c>
      <c r="I196" s="36">
        <v>155.45000000000005</v>
      </c>
      <c r="J196" s="36">
        <v>156.90000000000003</v>
      </c>
      <c r="K196" s="31">
        <v>154</v>
      </c>
      <c r="L196" s="31">
        <v>150.75</v>
      </c>
      <c r="M196" s="31">
        <v>371.6549</v>
      </c>
      <c r="N196" s="1"/>
      <c r="O196" s="1"/>
    </row>
    <row r="197" spans="1:15" ht="12.75" customHeight="1">
      <c r="A197" s="51">
        <v>188</v>
      </c>
      <c r="B197" s="53" t="s">
        <v>230</v>
      </c>
      <c r="C197" s="31">
        <v>1272.5</v>
      </c>
      <c r="D197" s="36">
        <v>1270.5</v>
      </c>
      <c r="E197" s="36">
        <v>1261.0999999999999</v>
      </c>
      <c r="F197" s="36">
        <v>1249.6999999999998</v>
      </c>
      <c r="G197" s="36">
        <v>1240.2999999999997</v>
      </c>
      <c r="H197" s="36">
        <v>1281.9000000000001</v>
      </c>
      <c r="I197" s="36">
        <v>1291.3000000000002</v>
      </c>
      <c r="J197" s="36">
        <v>1302.7000000000003</v>
      </c>
      <c r="K197" s="31">
        <v>1279.9000000000001</v>
      </c>
      <c r="L197" s="31">
        <v>1259.0999999999999</v>
      </c>
      <c r="M197" s="31">
        <v>14.20379</v>
      </c>
      <c r="N197" s="1"/>
      <c r="O197" s="1"/>
    </row>
    <row r="198" spans="1:15" ht="12.75" customHeight="1">
      <c r="A198" s="51">
        <v>189</v>
      </c>
      <c r="B198" s="53" t="s">
        <v>208</v>
      </c>
      <c r="C198" s="31">
        <v>823.8</v>
      </c>
      <c r="D198" s="36">
        <v>831.98333333333323</v>
      </c>
      <c r="E198" s="36">
        <v>810.06666666666649</v>
      </c>
      <c r="F198" s="36">
        <v>796.33333333333326</v>
      </c>
      <c r="G198" s="36">
        <v>774.41666666666652</v>
      </c>
      <c r="H198" s="36">
        <v>845.71666666666647</v>
      </c>
      <c r="I198" s="36">
        <v>867.63333333333321</v>
      </c>
      <c r="J198" s="36">
        <v>881.36666666666645</v>
      </c>
      <c r="K198" s="31">
        <v>853.9</v>
      </c>
      <c r="L198" s="31">
        <v>818.25</v>
      </c>
      <c r="M198" s="31">
        <v>11.04181</v>
      </c>
      <c r="N198" s="1"/>
      <c r="O198" s="1"/>
    </row>
    <row r="199" spans="1:15" ht="12.75" customHeight="1">
      <c r="A199" s="51">
        <v>190</v>
      </c>
      <c r="B199" s="53" t="s">
        <v>231</v>
      </c>
      <c r="C199" s="31">
        <v>3750.75</v>
      </c>
      <c r="D199" s="36">
        <v>3739.2999999999997</v>
      </c>
      <c r="E199" s="36">
        <v>3719.4499999999994</v>
      </c>
      <c r="F199" s="36">
        <v>3688.1499999999996</v>
      </c>
      <c r="G199" s="36">
        <v>3668.2999999999993</v>
      </c>
      <c r="H199" s="36">
        <v>3770.5999999999995</v>
      </c>
      <c r="I199" s="36">
        <v>3790.45</v>
      </c>
      <c r="J199" s="36">
        <v>3821.7499999999995</v>
      </c>
      <c r="K199" s="31">
        <v>3759.15</v>
      </c>
      <c r="L199" s="31">
        <v>3708</v>
      </c>
      <c r="M199" s="31">
        <v>7.3365999999999998</v>
      </c>
      <c r="N199" s="1"/>
      <c r="O199" s="1"/>
    </row>
    <row r="200" spans="1:15" ht="12.75" customHeight="1">
      <c r="A200" s="51">
        <v>191</v>
      </c>
      <c r="B200" s="53" t="s">
        <v>232</v>
      </c>
      <c r="C200" s="31">
        <v>2661.95</v>
      </c>
      <c r="D200" s="36">
        <v>2669.7333333333331</v>
      </c>
      <c r="E200" s="36">
        <v>2640.4666666666662</v>
      </c>
      <c r="F200" s="36">
        <v>2618.9833333333331</v>
      </c>
      <c r="G200" s="36">
        <v>2589.7166666666662</v>
      </c>
      <c r="H200" s="36">
        <v>2691.2166666666662</v>
      </c>
      <c r="I200" s="36">
        <v>2720.4833333333336</v>
      </c>
      <c r="J200" s="36">
        <v>2741.9666666666662</v>
      </c>
      <c r="K200" s="31">
        <v>2699</v>
      </c>
      <c r="L200" s="31">
        <v>2648.25</v>
      </c>
      <c r="M200" s="31">
        <v>1.99888</v>
      </c>
      <c r="N200" s="1"/>
      <c r="O200" s="1"/>
    </row>
    <row r="201" spans="1:15" ht="12.75" customHeight="1">
      <c r="A201" s="51">
        <v>192</v>
      </c>
      <c r="B201" s="53" t="s">
        <v>299</v>
      </c>
      <c r="C201" s="31">
        <v>1144.7</v>
      </c>
      <c r="D201" s="36">
        <v>1145.1666666666667</v>
      </c>
      <c r="E201" s="36">
        <v>1128.7833333333335</v>
      </c>
      <c r="F201" s="36">
        <v>1112.8666666666668</v>
      </c>
      <c r="G201" s="36">
        <v>1096.4833333333336</v>
      </c>
      <c r="H201" s="36">
        <v>1161.0833333333335</v>
      </c>
      <c r="I201" s="36">
        <v>1177.4666666666667</v>
      </c>
      <c r="J201" s="36">
        <v>1193.3833333333334</v>
      </c>
      <c r="K201" s="31">
        <v>1161.55</v>
      </c>
      <c r="L201" s="31">
        <v>1129.25</v>
      </c>
      <c r="M201" s="31">
        <v>9.3061399999999992</v>
      </c>
      <c r="N201" s="1"/>
      <c r="O201" s="1"/>
    </row>
    <row r="202" spans="1:15" ht="12.75" customHeight="1">
      <c r="A202" s="51">
        <v>193</v>
      </c>
      <c r="B202" s="53" t="s">
        <v>233</v>
      </c>
      <c r="C202" s="31">
        <v>3852.3</v>
      </c>
      <c r="D202" s="36">
        <v>3877.7333333333336</v>
      </c>
      <c r="E202" s="36">
        <v>3819.6166666666672</v>
      </c>
      <c r="F202" s="36">
        <v>3786.9333333333338</v>
      </c>
      <c r="G202" s="36">
        <v>3728.8166666666675</v>
      </c>
      <c r="H202" s="36">
        <v>3910.416666666667</v>
      </c>
      <c r="I202" s="36">
        <v>3968.5333333333338</v>
      </c>
      <c r="J202" s="36">
        <v>4001.2166666666667</v>
      </c>
      <c r="K202" s="31">
        <v>3935.85</v>
      </c>
      <c r="L202" s="31">
        <v>3845.05</v>
      </c>
      <c r="M202" s="31">
        <v>5.4927000000000001</v>
      </c>
      <c r="N202" s="1"/>
      <c r="O202" s="1"/>
    </row>
    <row r="203" spans="1:15" ht="12.75" customHeight="1">
      <c r="A203" s="51">
        <v>194</v>
      </c>
      <c r="B203" s="53" t="s">
        <v>301</v>
      </c>
      <c r="C203" s="31">
        <v>3563.7</v>
      </c>
      <c r="D203" s="36">
        <v>3580.9</v>
      </c>
      <c r="E203" s="36">
        <v>3512.8</v>
      </c>
      <c r="F203" s="36">
        <v>3461.9</v>
      </c>
      <c r="G203" s="36">
        <v>3393.8</v>
      </c>
      <c r="H203" s="36">
        <v>3631.8</v>
      </c>
      <c r="I203" s="36">
        <v>3699.8999999999996</v>
      </c>
      <c r="J203" s="36">
        <v>3750.8</v>
      </c>
      <c r="K203" s="31">
        <v>3649</v>
      </c>
      <c r="L203" s="31">
        <v>3530</v>
      </c>
      <c r="M203" s="31">
        <v>2.2033499999999999</v>
      </c>
      <c r="N203" s="1"/>
      <c r="O203" s="1"/>
    </row>
    <row r="204" spans="1:15" ht="12.75" customHeight="1">
      <c r="A204" s="51">
        <v>195</v>
      </c>
      <c r="B204" s="53" t="s">
        <v>237</v>
      </c>
      <c r="C204" s="31">
        <v>474.25</v>
      </c>
      <c r="D204" s="36">
        <v>479.59999999999997</v>
      </c>
      <c r="E204" s="36">
        <v>468.14999999999992</v>
      </c>
      <c r="F204" s="36">
        <v>462.04999999999995</v>
      </c>
      <c r="G204" s="36">
        <v>450.59999999999991</v>
      </c>
      <c r="H204" s="36">
        <v>485.69999999999993</v>
      </c>
      <c r="I204" s="36">
        <v>497.15</v>
      </c>
      <c r="J204" s="36">
        <v>503.24999999999994</v>
      </c>
      <c r="K204" s="31">
        <v>491.05</v>
      </c>
      <c r="L204" s="31">
        <v>473.5</v>
      </c>
      <c r="M204" s="31">
        <v>61.824750000000002</v>
      </c>
      <c r="N204" s="1"/>
      <c r="O204" s="1"/>
    </row>
    <row r="205" spans="1:15" ht="12.75" customHeight="1">
      <c r="A205" s="51">
        <v>196</v>
      </c>
      <c r="B205" s="53" t="s">
        <v>236</v>
      </c>
      <c r="C205" s="31">
        <v>9838.35</v>
      </c>
      <c r="D205" s="36">
        <v>9899.75</v>
      </c>
      <c r="E205" s="36">
        <v>9768.6</v>
      </c>
      <c r="F205" s="36">
        <v>9698.85</v>
      </c>
      <c r="G205" s="36">
        <v>9567.7000000000007</v>
      </c>
      <c r="H205" s="36">
        <v>9969.5</v>
      </c>
      <c r="I205" s="36">
        <v>10100.650000000001</v>
      </c>
      <c r="J205" s="36">
        <v>10170.4</v>
      </c>
      <c r="K205" s="31">
        <v>10030.9</v>
      </c>
      <c r="L205" s="31">
        <v>9830</v>
      </c>
      <c r="M205" s="31">
        <v>3.1071499999999999</v>
      </c>
      <c r="N205" s="1"/>
      <c r="O205" s="1"/>
    </row>
    <row r="206" spans="1:15" ht="12.75" customHeight="1">
      <c r="A206" s="51">
        <v>197</v>
      </c>
      <c r="B206" s="53" t="s">
        <v>302</v>
      </c>
      <c r="C206" s="31">
        <v>157.9</v>
      </c>
      <c r="D206" s="36">
        <v>154.81666666666669</v>
      </c>
      <c r="E206" s="36">
        <v>150.93333333333339</v>
      </c>
      <c r="F206" s="36">
        <v>143.9666666666667</v>
      </c>
      <c r="G206" s="36">
        <v>140.0833333333334</v>
      </c>
      <c r="H206" s="36">
        <v>161.78333333333339</v>
      </c>
      <c r="I206" s="36">
        <v>165.66666666666666</v>
      </c>
      <c r="J206" s="36">
        <v>172.63333333333338</v>
      </c>
      <c r="K206" s="31">
        <v>158.69999999999999</v>
      </c>
      <c r="L206" s="31">
        <v>147.85</v>
      </c>
      <c r="M206" s="31">
        <v>637.67341999999996</v>
      </c>
      <c r="N206" s="1"/>
      <c r="O206" s="1"/>
    </row>
    <row r="207" spans="1:15" ht="12.75" customHeight="1">
      <c r="A207" s="51">
        <v>198</v>
      </c>
      <c r="B207" s="53" t="s">
        <v>235</v>
      </c>
      <c r="C207" s="31">
        <v>1703.2</v>
      </c>
      <c r="D207" s="36">
        <v>1704.3499999999997</v>
      </c>
      <c r="E207" s="36">
        <v>1692.1999999999994</v>
      </c>
      <c r="F207" s="36">
        <v>1681.1999999999996</v>
      </c>
      <c r="G207" s="36">
        <v>1669.0499999999993</v>
      </c>
      <c r="H207" s="36">
        <v>1715.3499999999995</v>
      </c>
      <c r="I207" s="36">
        <v>1727.4999999999995</v>
      </c>
      <c r="J207" s="36">
        <v>1738.4999999999995</v>
      </c>
      <c r="K207" s="31">
        <v>1716.5</v>
      </c>
      <c r="L207" s="31">
        <v>1693.35</v>
      </c>
      <c r="M207" s="31">
        <v>1.15089</v>
      </c>
      <c r="N207" s="1"/>
      <c r="O207" s="1"/>
    </row>
    <row r="208" spans="1:15" ht="12.75" customHeight="1">
      <c r="A208" s="51">
        <v>199</v>
      </c>
      <c r="B208" s="53" t="s">
        <v>176</v>
      </c>
      <c r="C208" s="31">
        <v>1153.5999999999999</v>
      </c>
      <c r="D208" s="36">
        <v>1160.1499999999999</v>
      </c>
      <c r="E208" s="36">
        <v>1144.2999999999997</v>
      </c>
      <c r="F208" s="36">
        <v>1134.9999999999998</v>
      </c>
      <c r="G208" s="36">
        <v>1119.1499999999996</v>
      </c>
      <c r="H208" s="36">
        <v>1169.4499999999998</v>
      </c>
      <c r="I208" s="36">
        <v>1185.2999999999997</v>
      </c>
      <c r="J208" s="36">
        <v>1194.5999999999999</v>
      </c>
      <c r="K208" s="31">
        <v>1176</v>
      </c>
      <c r="L208" s="31">
        <v>1150.8499999999999</v>
      </c>
      <c r="M208" s="31">
        <v>10.982329999999999</v>
      </c>
      <c r="N208" s="1"/>
      <c r="O208" s="1"/>
    </row>
    <row r="209" spans="1:15" ht="12.75" customHeight="1">
      <c r="A209" s="51">
        <v>200</v>
      </c>
      <c r="B209" s="53" t="s">
        <v>303</v>
      </c>
      <c r="C209" s="31">
        <v>1379.55</v>
      </c>
      <c r="D209" s="36">
        <v>1398.3</v>
      </c>
      <c r="E209" s="36">
        <v>1351.6</v>
      </c>
      <c r="F209" s="36">
        <v>1323.6499999999999</v>
      </c>
      <c r="G209" s="36">
        <v>1276.9499999999998</v>
      </c>
      <c r="H209" s="36">
        <v>1426.25</v>
      </c>
      <c r="I209" s="36">
        <v>1472.9500000000003</v>
      </c>
      <c r="J209" s="36">
        <v>1500.9</v>
      </c>
      <c r="K209" s="31">
        <v>1445</v>
      </c>
      <c r="L209" s="31">
        <v>1370.35</v>
      </c>
      <c r="M209" s="31">
        <v>44.418979999999998</v>
      </c>
      <c r="N209" s="1"/>
      <c r="O209" s="1"/>
    </row>
    <row r="210" spans="1:15" ht="12.75" customHeight="1">
      <c r="A210" s="51">
        <v>201</v>
      </c>
      <c r="B210" s="53" t="s">
        <v>238</v>
      </c>
      <c r="C210" s="31">
        <v>285.7</v>
      </c>
      <c r="D210" s="36">
        <v>282.89999999999998</v>
      </c>
      <c r="E210" s="36">
        <v>277.39999999999998</v>
      </c>
      <c r="F210" s="36">
        <v>269.10000000000002</v>
      </c>
      <c r="G210" s="36">
        <v>263.60000000000002</v>
      </c>
      <c r="H210" s="36">
        <v>291.19999999999993</v>
      </c>
      <c r="I210" s="36">
        <v>296.69999999999993</v>
      </c>
      <c r="J210" s="36">
        <v>304.99999999999989</v>
      </c>
      <c r="K210" s="31">
        <v>288.39999999999998</v>
      </c>
      <c r="L210" s="31">
        <v>274.60000000000002</v>
      </c>
      <c r="M210" s="31">
        <v>198.47512</v>
      </c>
      <c r="N210" s="1"/>
      <c r="O210" s="1"/>
    </row>
    <row r="211" spans="1:15" ht="12.75" customHeight="1">
      <c r="A211" s="51">
        <v>202</v>
      </c>
      <c r="B211" s="53" t="s">
        <v>141</v>
      </c>
      <c r="C211" s="31">
        <v>14.35</v>
      </c>
      <c r="D211" s="36">
        <v>14.433333333333332</v>
      </c>
      <c r="E211" s="36">
        <v>14.116666666666664</v>
      </c>
      <c r="F211" s="36">
        <v>13.883333333333331</v>
      </c>
      <c r="G211" s="36">
        <v>13.566666666666663</v>
      </c>
      <c r="H211" s="36">
        <v>14.666666666666664</v>
      </c>
      <c r="I211" s="36">
        <v>14.983333333333331</v>
      </c>
      <c r="J211" s="36">
        <v>15.216666666666665</v>
      </c>
      <c r="K211" s="31">
        <v>14.75</v>
      </c>
      <c r="L211" s="31">
        <v>14.2</v>
      </c>
      <c r="M211" s="31">
        <v>3423.1761700000002</v>
      </c>
      <c r="N211" s="1"/>
      <c r="O211" s="1"/>
    </row>
    <row r="212" spans="1:15" ht="12.75" customHeight="1">
      <c r="A212" s="51">
        <v>203</v>
      </c>
      <c r="B212" s="53" t="s">
        <v>239</v>
      </c>
      <c r="C212" s="31">
        <v>1071.3499999999999</v>
      </c>
      <c r="D212" s="36">
        <v>1083.2833333333333</v>
      </c>
      <c r="E212" s="36">
        <v>1055.1666666666665</v>
      </c>
      <c r="F212" s="36">
        <v>1038.9833333333331</v>
      </c>
      <c r="G212" s="36">
        <v>1010.8666666666663</v>
      </c>
      <c r="H212" s="36">
        <v>1099.4666666666667</v>
      </c>
      <c r="I212" s="36">
        <v>1127.5833333333335</v>
      </c>
      <c r="J212" s="36">
        <v>1143.7666666666669</v>
      </c>
      <c r="K212" s="31">
        <v>1111.4000000000001</v>
      </c>
      <c r="L212" s="31">
        <v>1067.0999999999999</v>
      </c>
      <c r="M212" s="31">
        <v>19.34196</v>
      </c>
      <c r="N212" s="1"/>
      <c r="O212" s="1"/>
    </row>
    <row r="213" spans="1:15" ht="12.75" customHeight="1">
      <c r="A213" s="51">
        <v>204</v>
      </c>
      <c r="B213" s="53" t="s">
        <v>240</v>
      </c>
      <c r="C213" s="31">
        <v>513.29999999999995</v>
      </c>
      <c r="D213" s="36">
        <v>514.81666666666661</v>
      </c>
      <c r="E213" s="36">
        <v>509.13333333333321</v>
      </c>
      <c r="F213" s="36">
        <v>504.96666666666658</v>
      </c>
      <c r="G213" s="36">
        <v>499.28333333333319</v>
      </c>
      <c r="H213" s="36">
        <v>518.98333333333323</v>
      </c>
      <c r="I213" s="36">
        <v>524.66666666666663</v>
      </c>
      <c r="J213" s="36">
        <v>528.83333333333326</v>
      </c>
      <c r="K213" s="31">
        <v>520.5</v>
      </c>
      <c r="L213" s="31">
        <v>510.65</v>
      </c>
      <c r="M213" s="31">
        <v>52.60774</v>
      </c>
      <c r="N213" s="1"/>
      <c r="O213" s="1"/>
    </row>
    <row r="214" spans="1:15" ht="12.75" customHeight="1">
      <c r="A214" s="51">
        <v>205</v>
      </c>
      <c r="B214" s="53" t="s">
        <v>305</v>
      </c>
      <c r="C214" s="31">
        <v>24.5</v>
      </c>
      <c r="D214" s="36">
        <v>24.633333333333336</v>
      </c>
      <c r="E214" s="36">
        <v>24.266666666666673</v>
      </c>
      <c r="F214" s="36">
        <v>24.033333333333335</v>
      </c>
      <c r="G214" s="36">
        <v>23.666666666666671</v>
      </c>
      <c r="H214" s="36">
        <v>24.866666666666674</v>
      </c>
      <c r="I214" s="36">
        <v>25.233333333333341</v>
      </c>
      <c r="J214" s="36">
        <v>25.466666666666676</v>
      </c>
      <c r="K214" s="31">
        <v>25</v>
      </c>
      <c r="L214" s="31">
        <v>24.4</v>
      </c>
      <c r="M214" s="31">
        <v>1731.43571</v>
      </c>
      <c r="N214" s="1"/>
      <c r="O214" s="1"/>
    </row>
    <row r="215" spans="1:15" ht="12.75" customHeight="1">
      <c r="A215" s="51">
        <v>206</v>
      </c>
      <c r="B215" s="53" t="s">
        <v>241</v>
      </c>
      <c r="C215" s="31">
        <v>155.05000000000001</v>
      </c>
      <c r="D215" s="36">
        <v>155.08333333333334</v>
      </c>
      <c r="E215" s="36">
        <v>153.26666666666668</v>
      </c>
      <c r="F215" s="36">
        <v>151.48333333333335</v>
      </c>
      <c r="G215" s="36">
        <v>149.66666666666669</v>
      </c>
      <c r="H215" s="36">
        <v>156.86666666666667</v>
      </c>
      <c r="I215" s="36">
        <v>158.68333333333334</v>
      </c>
      <c r="J215" s="36">
        <v>160.46666666666667</v>
      </c>
      <c r="K215" s="31">
        <v>156.9</v>
      </c>
      <c r="L215" s="31">
        <v>153.30000000000001</v>
      </c>
      <c r="M215" s="31">
        <v>126.93564000000001</v>
      </c>
      <c r="N215" s="1"/>
      <c r="O215" s="1"/>
    </row>
    <row r="216" spans="1:15" ht="12.75" customHeight="1">
      <c r="A216" s="51">
        <v>207</v>
      </c>
      <c r="B216" s="53" t="s">
        <v>306</v>
      </c>
      <c r="C216" s="31">
        <v>165.85</v>
      </c>
      <c r="D216" s="36">
        <v>167.13333333333335</v>
      </c>
      <c r="E216" s="36">
        <v>162.76666666666671</v>
      </c>
      <c r="F216" s="36">
        <v>159.68333333333337</v>
      </c>
      <c r="G216" s="36">
        <v>155.31666666666672</v>
      </c>
      <c r="H216" s="36">
        <v>170.2166666666667</v>
      </c>
      <c r="I216" s="36">
        <v>174.58333333333331</v>
      </c>
      <c r="J216" s="36">
        <v>177.66666666666669</v>
      </c>
      <c r="K216" s="31">
        <v>171.5</v>
      </c>
      <c r="L216" s="31">
        <v>164.05</v>
      </c>
      <c r="M216" s="31">
        <v>293.13864000000001</v>
      </c>
      <c r="N216" s="1"/>
      <c r="O216" s="1"/>
    </row>
    <row r="217" spans="1:15" ht="12.75" customHeight="1">
      <c r="A217" s="51">
        <v>208</v>
      </c>
      <c r="B217" s="53" t="s">
        <v>242</v>
      </c>
      <c r="C217" s="31">
        <v>953.75</v>
      </c>
      <c r="D217" s="36">
        <v>949.88333333333321</v>
      </c>
      <c r="E217" s="36">
        <v>943.1666666666664</v>
      </c>
      <c r="F217" s="36">
        <v>932.58333333333314</v>
      </c>
      <c r="G217" s="36">
        <v>925.86666666666633</v>
      </c>
      <c r="H217" s="36">
        <v>960.46666666666647</v>
      </c>
      <c r="I217" s="36">
        <v>967.18333333333317</v>
      </c>
      <c r="J217" s="36">
        <v>977.76666666666654</v>
      </c>
      <c r="K217" s="31">
        <v>956.6</v>
      </c>
      <c r="L217" s="31">
        <v>939.3</v>
      </c>
      <c r="M217" s="31">
        <v>9.2869700000000002</v>
      </c>
      <c r="N217" s="1"/>
      <c r="O217" s="1"/>
    </row>
    <row r="218" spans="1:15" ht="12.75" customHeight="1">
      <c r="A218" s="54"/>
      <c r="B218" s="1"/>
      <c r="C218" s="55"/>
      <c r="D218" s="55"/>
      <c r="E218" s="55"/>
      <c r="F218" s="55"/>
      <c r="G218" s="55"/>
      <c r="H218" s="55"/>
      <c r="I218" s="55"/>
      <c r="J218" s="55"/>
      <c r="K218" s="55"/>
      <c r="L218" s="56"/>
      <c r="M218" s="1"/>
      <c r="N218" s="1"/>
      <c r="O218" s="1"/>
    </row>
    <row r="219" spans="1:15" ht="12.75" customHeight="1">
      <c r="A219" s="54"/>
      <c r="B219" s="1"/>
      <c r="C219" s="55"/>
      <c r="D219" s="55"/>
      <c r="E219" s="55"/>
      <c r="F219" s="55"/>
      <c r="G219" s="55"/>
      <c r="H219" s="55"/>
      <c r="I219" s="55"/>
      <c r="J219" s="55"/>
      <c r="K219" s="55"/>
      <c r="L219" s="56"/>
      <c r="M219" s="1"/>
      <c r="N219" s="1"/>
      <c r="O219" s="1"/>
    </row>
    <row r="220" spans="1:15" ht="12.75" customHeight="1">
      <c r="A220" s="57" t="s">
        <v>307</v>
      </c>
      <c r="B220" s="1"/>
      <c r="C220" s="55"/>
      <c r="D220" s="55"/>
      <c r="E220" s="55"/>
      <c r="F220" s="55"/>
      <c r="G220" s="55"/>
      <c r="H220" s="55"/>
      <c r="I220" s="55"/>
      <c r="J220" s="55"/>
      <c r="K220" s="55"/>
      <c r="L220" s="56"/>
      <c r="M220" s="1"/>
      <c r="N220" s="1"/>
      <c r="O220" s="1"/>
    </row>
    <row r="221" spans="1:15" ht="12.75" customHeight="1">
      <c r="A221" s="1"/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1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58" t="s">
        <v>308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59"/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60" t="s">
        <v>309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243</v>
      </c>
      <c r="B226" s="1"/>
      <c r="C226" s="55"/>
      <c r="D226" s="55"/>
      <c r="E226" s="55"/>
      <c r="F226" s="55"/>
      <c r="G226" s="55"/>
      <c r="H226" s="55"/>
      <c r="I226" s="55"/>
      <c r="J226" s="55"/>
      <c r="K226" s="55"/>
      <c r="L226" s="56"/>
      <c r="M226" s="1"/>
      <c r="N226" s="1"/>
      <c r="O226" s="1"/>
    </row>
    <row r="227" spans="1:15" ht="12.75" customHeight="1">
      <c r="A227" s="44" t="s">
        <v>244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245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56"/>
      <c r="M228" s="1"/>
      <c r="N228" s="1"/>
      <c r="O228" s="1"/>
    </row>
    <row r="229" spans="1:15" ht="12.75" customHeight="1">
      <c r="A229" s="44" t="s">
        <v>246</v>
      </c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44" t="s">
        <v>247</v>
      </c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62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1"/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1"/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3" t="s">
        <v>248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249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250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251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252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253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254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255</v>
      </c>
      <c r="B243" s="1"/>
      <c r="C243" s="55"/>
      <c r="D243" s="55"/>
      <c r="E243" s="55"/>
      <c r="F243" s="55"/>
      <c r="G243" s="55"/>
      <c r="H243" s="55"/>
      <c r="I243" s="55"/>
      <c r="J243" s="55"/>
      <c r="K243" s="55"/>
      <c r="L243" s="56"/>
      <c r="M243" s="1"/>
      <c r="N243" s="1"/>
      <c r="O243" s="1"/>
    </row>
    <row r="244" spans="1:15" ht="12.75" customHeight="1">
      <c r="A244" s="64" t="s">
        <v>256</v>
      </c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64" t="s">
        <v>257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55"/>
      <c r="D291" s="55"/>
      <c r="E291" s="55"/>
      <c r="F291" s="55"/>
      <c r="G291" s="55"/>
      <c r="H291" s="55"/>
      <c r="I291" s="55"/>
      <c r="J291" s="55"/>
      <c r="K291" s="55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55"/>
      <c r="D332" s="55"/>
      <c r="E332" s="55"/>
      <c r="F332" s="55"/>
      <c r="G332" s="55"/>
      <c r="H332" s="55"/>
      <c r="I332" s="55"/>
      <c r="J332" s="55"/>
      <c r="K332" s="55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61"/>
      <c r="D334" s="61"/>
      <c r="E334" s="55"/>
      <c r="F334" s="55"/>
      <c r="G334" s="55"/>
      <c r="H334" s="61"/>
      <c r="I334" s="61"/>
      <c r="J334" s="61"/>
      <c r="K334" s="61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55"/>
      <c r="D337" s="55"/>
      <c r="E337" s="55"/>
      <c r="F337" s="55"/>
      <c r="G337" s="55"/>
      <c r="H337" s="55"/>
      <c r="I337" s="55"/>
      <c r="J337" s="55"/>
      <c r="K337" s="55"/>
      <c r="L337" s="56"/>
      <c r="M337" s="1"/>
      <c r="N337" s="1"/>
      <c r="O337" s="1"/>
    </row>
    <row r="338" spans="1:15" ht="12.75" customHeight="1">
      <c r="A338" s="1"/>
      <c r="B338" s="1"/>
      <c r="C338" s="55"/>
      <c r="D338" s="55"/>
      <c r="E338" s="55"/>
      <c r="F338" s="55"/>
      <c r="G338" s="55"/>
      <c r="H338" s="55"/>
      <c r="I338" s="55"/>
      <c r="J338" s="55"/>
      <c r="K338" s="55"/>
      <c r="L338" s="5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45"/>
      <c r="B1" s="346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45357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39" t="s">
        <v>16</v>
      </c>
      <c r="B9" s="341" t="s">
        <v>18</v>
      </c>
      <c r="C9" s="344" t="s">
        <v>20</v>
      </c>
      <c r="D9" s="344" t="s">
        <v>21</v>
      </c>
      <c r="E9" s="336" t="s">
        <v>22</v>
      </c>
      <c r="F9" s="337"/>
      <c r="G9" s="338"/>
      <c r="H9" s="336" t="s">
        <v>23</v>
      </c>
      <c r="I9" s="337"/>
      <c r="J9" s="338"/>
      <c r="K9" s="26"/>
      <c r="L9" s="27"/>
      <c r="M9" s="48"/>
      <c r="N9" s="1"/>
      <c r="O9" s="1"/>
    </row>
    <row r="10" spans="1:15" ht="42.75" customHeight="1">
      <c r="A10" s="340"/>
      <c r="B10" s="343"/>
      <c r="C10" s="343"/>
      <c r="D10" s="343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720.95</v>
      </c>
      <c r="D11" s="36">
        <v>719.1</v>
      </c>
      <c r="E11" s="36">
        <v>703.40000000000009</v>
      </c>
      <c r="F11" s="36">
        <v>685.85</v>
      </c>
      <c r="G11" s="36">
        <v>670.15000000000009</v>
      </c>
      <c r="H11" s="36">
        <v>736.65000000000009</v>
      </c>
      <c r="I11" s="36">
        <v>752.35000000000014</v>
      </c>
      <c r="J11" s="36">
        <v>769.90000000000009</v>
      </c>
      <c r="K11" s="31">
        <v>734.8</v>
      </c>
      <c r="L11" s="31">
        <v>701.55</v>
      </c>
      <c r="M11" s="31">
        <v>2.3504399999999999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30115.65</v>
      </c>
      <c r="D12" s="36">
        <v>30335.5</v>
      </c>
      <c r="E12" s="36">
        <v>29785.200000000001</v>
      </c>
      <c r="F12" s="36">
        <v>29454.75</v>
      </c>
      <c r="G12" s="36">
        <v>28904.45</v>
      </c>
      <c r="H12" s="36">
        <v>30665.95</v>
      </c>
      <c r="I12" s="36">
        <v>31216.250000000004</v>
      </c>
      <c r="J12" s="36">
        <v>31546.7</v>
      </c>
      <c r="K12" s="31">
        <v>30885.8</v>
      </c>
      <c r="L12" s="31">
        <v>30005.05</v>
      </c>
      <c r="M12" s="31">
        <v>0.15806999999999999</v>
      </c>
      <c r="N12" s="1"/>
      <c r="O12" s="1"/>
    </row>
    <row r="13" spans="1:15" ht="12" customHeight="1">
      <c r="A13" s="33">
        <v>3</v>
      </c>
      <c r="B13" s="53" t="s">
        <v>42</v>
      </c>
      <c r="C13" s="31">
        <v>5680.85</v>
      </c>
      <c r="D13" s="36">
        <v>5649.0999999999995</v>
      </c>
      <c r="E13" s="36">
        <v>5603.1999999999989</v>
      </c>
      <c r="F13" s="36">
        <v>5525.5499999999993</v>
      </c>
      <c r="G13" s="36">
        <v>5479.6499999999987</v>
      </c>
      <c r="H13" s="36">
        <v>5726.7499999999991</v>
      </c>
      <c r="I13" s="36">
        <v>5772.6499999999987</v>
      </c>
      <c r="J13" s="36">
        <v>5850.2999999999993</v>
      </c>
      <c r="K13" s="31">
        <v>5695</v>
      </c>
      <c r="L13" s="31">
        <v>5571.45</v>
      </c>
      <c r="M13" s="31">
        <v>3.4024399999999999</v>
      </c>
      <c r="N13" s="1"/>
      <c r="O13" s="1"/>
    </row>
    <row r="14" spans="1:15" ht="12" customHeight="1">
      <c r="A14" s="33">
        <v>4</v>
      </c>
      <c r="B14" s="53" t="s">
        <v>50</v>
      </c>
      <c r="C14" s="31">
        <v>2668.75</v>
      </c>
      <c r="D14" s="36">
        <v>2677.9166666666665</v>
      </c>
      <c r="E14" s="36">
        <v>2650.833333333333</v>
      </c>
      <c r="F14" s="36">
        <v>2632.9166666666665</v>
      </c>
      <c r="G14" s="36">
        <v>2605.833333333333</v>
      </c>
      <c r="H14" s="36">
        <v>2695.833333333333</v>
      </c>
      <c r="I14" s="36">
        <v>2722.9166666666661</v>
      </c>
      <c r="J14" s="36">
        <v>2740.833333333333</v>
      </c>
      <c r="K14" s="31">
        <v>2705</v>
      </c>
      <c r="L14" s="31">
        <v>2660</v>
      </c>
      <c r="M14" s="31">
        <v>1.4891799999999999</v>
      </c>
      <c r="N14" s="1"/>
      <c r="O14" s="1"/>
    </row>
    <row r="15" spans="1:15" ht="12" customHeight="1">
      <c r="A15" s="33">
        <v>5</v>
      </c>
      <c r="B15" s="53" t="s">
        <v>314</v>
      </c>
      <c r="C15" s="31">
        <v>3715.2</v>
      </c>
      <c r="D15" s="36">
        <v>3709.5499999999997</v>
      </c>
      <c r="E15" s="36">
        <v>3679.0999999999995</v>
      </c>
      <c r="F15" s="36">
        <v>3642.9999999999995</v>
      </c>
      <c r="G15" s="36">
        <v>3612.5499999999993</v>
      </c>
      <c r="H15" s="36">
        <v>3745.6499999999996</v>
      </c>
      <c r="I15" s="36">
        <v>3776.0999999999995</v>
      </c>
      <c r="J15" s="36">
        <v>3812.2</v>
      </c>
      <c r="K15" s="31">
        <v>3740</v>
      </c>
      <c r="L15" s="31">
        <v>3673.45</v>
      </c>
      <c r="M15" s="31">
        <v>0.54457999999999995</v>
      </c>
      <c r="N15" s="1"/>
      <c r="O15" s="1"/>
    </row>
    <row r="16" spans="1:15" ht="12" customHeight="1">
      <c r="A16" s="33">
        <v>6</v>
      </c>
      <c r="B16" s="53" t="s">
        <v>315</v>
      </c>
      <c r="C16" s="31">
        <v>1551.2</v>
      </c>
      <c r="D16" s="36">
        <v>1546.5999999999997</v>
      </c>
      <c r="E16" s="36">
        <v>1533.1999999999994</v>
      </c>
      <c r="F16" s="36">
        <v>1515.1999999999996</v>
      </c>
      <c r="G16" s="36">
        <v>1501.7999999999993</v>
      </c>
      <c r="H16" s="36">
        <v>1564.5999999999995</v>
      </c>
      <c r="I16" s="36">
        <v>1577.9999999999995</v>
      </c>
      <c r="J16" s="36">
        <v>1595.9999999999995</v>
      </c>
      <c r="K16" s="31">
        <v>1560</v>
      </c>
      <c r="L16" s="31">
        <v>1528.6</v>
      </c>
      <c r="M16" s="31">
        <v>3.3297599999999998</v>
      </c>
      <c r="N16" s="1"/>
      <c r="O16" s="1"/>
    </row>
    <row r="17" spans="1:15" ht="12" customHeight="1">
      <c r="A17" s="33">
        <v>7</v>
      </c>
      <c r="B17" s="53" t="s">
        <v>64</v>
      </c>
      <c r="C17" s="31">
        <v>571.75</v>
      </c>
      <c r="D17" s="36">
        <v>577.58333333333337</v>
      </c>
      <c r="E17" s="36">
        <v>565.16666666666674</v>
      </c>
      <c r="F17" s="36">
        <v>558.58333333333337</v>
      </c>
      <c r="G17" s="36">
        <v>546.16666666666674</v>
      </c>
      <c r="H17" s="36">
        <v>584.16666666666674</v>
      </c>
      <c r="I17" s="36">
        <v>596.58333333333348</v>
      </c>
      <c r="J17" s="36">
        <v>603.16666666666674</v>
      </c>
      <c r="K17" s="31">
        <v>590</v>
      </c>
      <c r="L17" s="31">
        <v>571</v>
      </c>
      <c r="M17" s="31">
        <v>27.33333</v>
      </c>
      <c r="N17" s="1"/>
      <c r="O17" s="1"/>
    </row>
    <row r="18" spans="1:15" ht="12" customHeight="1">
      <c r="A18" s="33">
        <v>8</v>
      </c>
      <c r="B18" s="53" t="s">
        <v>316</v>
      </c>
      <c r="C18" s="31">
        <v>490.7</v>
      </c>
      <c r="D18" s="36">
        <v>492.73333333333335</v>
      </c>
      <c r="E18" s="36">
        <v>487.4666666666667</v>
      </c>
      <c r="F18" s="36">
        <v>484.23333333333335</v>
      </c>
      <c r="G18" s="36">
        <v>478.9666666666667</v>
      </c>
      <c r="H18" s="36">
        <v>495.9666666666667</v>
      </c>
      <c r="I18" s="36">
        <v>501.23333333333335</v>
      </c>
      <c r="J18" s="36">
        <v>504.4666666666667</v>
      </c>
      <c r="K18" s="31">
        <v>498</v>
      </c>
      <c r="L18" s="31">
        <v>489.5</v>
      </c>
      <c r="M18" s="31">
        <v>1.2970999999999999</v>
      </c>
      <c r="N18" s="1"/>
      <c r="O18" s="1"/>
    </row>
    <row r="19" spans="1:15" ht="12" customHeight="1">
      <c r="A19" s="33">
        <v>9</v>
      </c>
      <c r="B19" s="53" t="s">
        <v>40</v>
      </c>
      <c r="C19" s="31">
        <v>662.05</v>
      </c>
      <c r="D19" s="36">
        <v>665.30000000000007</v>
      </c>
      <c r="E19" s="36">
        <v>657.75000000000011</v>
      </c>
      <c r="F19" s="36">
        <v>653.45000000000005</v>
      </c>
      <c r="G19" s="36">
        <v>645.90000000000009</v>
      </c>
      <c r="H19" s="36">
        <v>669.60000000000014</v>
      </c>
      <c r="I19" s="36">
        <v>677.15000000000009</v>
      </c>
      <c r="J19" s="36">
        <v>681.45000000000016</v>
      </c>
      <c r="K19" s="31">
        <v>672.85</v>
      </c>
      <c r="L19" s="31">
        <v>661</v>
      </c>
      <c r="M19" s="31">
        <v>6.5654199999999996</v>
      </c>
      <c r="N19" s="1"/>
      <c r="O19" s="1"/>
    </row>
    <row r="20" spans="1:15" ht="12" customHeight="1">
      <c r="A20" s="33">
        <v>10</v>
      </c>
      <c r="B20" s="53" t="s">
        <v>317</v>
      </c>
      <c r="C20" s="31">
        <v>1358.1</v>
      </c>
      <c r="D20" s="36">
        <v>1361.2333333333333</v>
      </c>
      <c r="E20" s="36">
        <v>1317.8666666666668</v>
      </c>
      <c r="F20" s="36">
        <v>1277.6333333333334</v>
      </c>
      <c r="G20" s="36">
        <v>1234.2666666666669</v>
      </c>
      <c r="H20" s="36">
        <v>1401.4666666666667</v>
      </c>
      <c r="I20" s="36">
        <v>1444.833333333333</v>
      </c>
      <c r="J20" s="36">
        <v>1485.0666666666666</v>
      </c>
      <c r="K20" s="31">
        <v>1404.6</v>
      </c>
      <c r="L20" s="31">
        <v>1321</v>
      </c>
      <c r="M20" s="31">
        <v>119.78601</v>
      </c>
      <c r="N20" s="1"/>
      <c r="O20" s="1"/>
    </row>
    <row r="21" spans="1:15" ht="12" customHeight="1">
      <c r="A21" s="33">
        <v>11</v>
      </c>
      <c r="B21" s="53" t="s">
        <v>44</v>
      </c>
      <c r="C21" s="31">
        <v>27370.45</v>
      </c>
      <c r="D21" s="36">
        <v>27463.483333333334</v>
      </c>
      <c r="E21" s="36">
        <v>27177.016666666666</v>
      </c>
      <c r="F21" s="36">
        <v>26983.583333333332</v>
      </c>
      <c r="G21" s="36">
        <v>26697.116666666665</v>
      </c>
      <c r="H21" s="36">
        <v>27656.916666666668</v>
      </c>
      <c r="I21" s="36">
        <v>27943.383333333335</v>
      </c>
      <c r="J21" s="36">
        <v>28136.816666666669</v>
      </c>
      <c r="K21" s="31">
        <v>27749.95</v>
      </c>
      <c r="L21" s="31">
        <v>27270.05</v>
      </c>
      <c r="M21" s="31">
        <v>6.1080000000000002E-2</v>
      </c>
      <c r="N21" s="1"/>
      <c r="O21" s="1"/>
    </row>
    <row r="22" spans="1:15" ht="12" customHeight="1">
      <c r="A22" s="33">
        <v>12</v>
      </c>
      <c r="B22" s="53" t="s">
        <v>886</v>
      </c>
      <c r="C22" s="31">
        <v>1070.3</v>
      </c>
      <c r="D22" s="36">
        <v>1068.6333333333332</v>
      </c>
      <c r="E22" s="36">
        <v>1061.6666666666665</v>
      </c>
      <c r="F22" s="36">
        <v>1053.0333333333333</v>
      </c>
      <c r="G22" s="36">
        <v>1046.0666666666666</v>
      </c>
      <c r="H22" s="36">
        <v>1077.2666666666664</v>
      </c>
      <c r="I22" s="36">
        <v>1084.2333333333331</v>
      </c>
      <c r="J22" s="36">
        <v>1092.8666666666663</v>
      </c>
      <c r="K22" s="31">
        <v>1075.5999999999999</v>
      </c>
      <c r="L22" s="31">
        <v>1060</v>
      </c>
      <c r="M22" s="31">
        <v>6.8842999999999996</v>
      </c>
      <c r="N22" s="1"/>
      <c r="O22" s="1"/>
    </row>
    <row r="23" spans="1:15" ht="12.75" customHeight="1">
      <c r="A23" s="33">
        <v>13</v>
      </c>
      <c r="B23" s="53" t="s">
        <v>51</v>
      </c>
      <c r="C23" s="31">
        <v>3310.2</v>
      </c>
      <c r="D23" s="36">
        <v>3313.0833333333335</v>
      </c>
      <c r="E23" s="36">
        <v>3292.166666666667</v>
      </c>
      <c r="F23" s="36">
        <v>3274.1333333333337</v>
      </c>
      <c r="G23" s="36">
        <v>3253.2166666666672</v>
      </c>
      <c r="H23" s="36">
        <v>3331.1166666666668</v>
      </c>
      <c r="I23" s="36">
        <v>3352.0333333333338</v>
      </c>
      <c r="J23" s="36">
        <v>3370.0666666666666</v>
      </c>
      <c r="K23" s="31">
        <v>3334</v>
      </c>
      <c r="L23" s="31">
        <v>3295.05</v>
      </c>
      <c r="M23" s="31">
        <v>11.904159999999999</v>
      </c>
      <c r="N23" s="1"/>
      <c r="O23" s="1"/>
    </row>
    <row r="24" spans="1:15" ht="12.75" customHeight="1">
      <c r="A24" s="33">
        <v>14</v>
      </c>
      <c r="B24" s="53" t="s">
        <v>266</v>
      </c>
      <c r="C24" s="31">
        <v>1947.4</v>
      </c>
      <c r="D24" s="36">
        <v>1951.8</v>
      </c>
      <c r="E24" s="36">
        <v>1933.6</v>
      </c>
      <c r="F24" s="36">
        <v>1919.8</v>
      </c>
      <c r="G24" s="36">
        <v>1901.6</v>
      </c>
      <c r="H24" s="36">
        <v>1965.6</v>
      </c>
      <c r="I24" s="36">
        <v>1983.8000000000002</v>
      </c>
      <c r="J24" s="36">
        <v>1997.6</v>
      </c>
      <c r="K24" s="31">
        <v>1970</v>
      </c>
      <c r="L24" s="31">
        <v>1938</v>
      </c>
      <c r="M24" s="31">
        <v>4.1546099999999999</v>
      </c>
      <c r="N24" s="1"/>
      <c r="O24" s="1"/>
    </row>
    <row r="25" spans="1:15" ht="12.75" customHeight="1">
      <c r="A25" s="33">
        <v>15</v>
      </c>
      <c r="B25" s="53" t="s">
        <v>52</v>
      </c>
      <c r="C25" s="31">
        <v>1338.3</v>
      </c>
      <c r="D25" s="36">
        <v>1342.4166666666667</v>
      </c>
      <c r="E25" s="36">
        <v>1329.8833333333334</v>
      </c>
      <c r="F25" s="36">
        <v>1321.4666666666667</v>
      </c>
      <c r="G25" s="36">
        <v>1308.9333333333334</v>
      </c>
      <c r="H25" s="36">
        <v>1350.8333333333335</v>
      </c>
      <c r="I25" s="36">
        <v>1363.3666666666668</v>
      </c>
      <c r="J25" s="36">
        <v>1371.7833333333335</v>
      </c>
      <c r="K25" s="31">
        <v>1354.95</v>
      </c>
      <c r="L25" s="31">
        <v>1334</v>
      </c>
      <c r="M25" s="31">
        <v>18.15438</v>
      </c>
      <c r="N25" s="1"/>
      <c r="O25" s="1"/>
    </row>
    <row r="26" spans="1:15" ht="12.75" customHeight="1">
      <c r="A26" s="33">
        <v>16</v>
      </c>
      <c r="B26" s="53" t="s">
        <v>826</v>
      </c>
      <c r="C26" s="31">
        <v>573.85</v>
      </c>
      <c r="D26" s="36">
        <v>569.71666666666658</v>
      </c>
      <c r="E26" s="36">
        <v>559.43333333333317</v>
      </c>
      <c r="F26" s="36">
        <v>545.01666666666654</v>
      </c>
      <c r="G26" s="36">
        <v>534.73333333333312</v>
      </c>
      <c r="H26" s="36">
        <v>584.13333333333321</v>
      </c>
      <c r="I26" s="36">
        <v>594.41666666666674</v>
      </c>
      <c r="J26" s="36">
        <v>608.83333333333326</v>
      </c>
      <c r="K26" s="31">
        <v>580</v>
      </c>
      <c r="L26" s="31">
        <v>555.29999999999995</v>
      </c>
      <c r="M26" s="31">
        <v>21.234369999999998</v>
      </c>
      <c r="N26" s="1"/>
      <c r="O26" s="1"/>
    </row>
    <row r="27" spans="1:15" ht="12.75" customHeight="1">
      <c r="A27" s="33">
        <v>17</v>
      </c>
      <c r="B27" s="53" t="s">
        <v>267</v>
      </c>
      <c r="C27" s="31">
        <v>1020.15</v>
      </c>
      <c r="D27" s="36">
        <v>1021.8833333333333</v>
      </c>
      <c r="E27" s="36">
        <v>1011.5166666666667</v>
      </c>
      <c r="F27" s="36">
        <v>1002.8833333333333</v>
      </c>
      <c r="G27" s="36">
        <v>992.51666666666665</v>
      </c>
      <c r="H27" s="36">
        <v>1030.5166666666667</v>
      </c>
      <c r="I27" s="36">
        <v>1040.8833333333332</v>
      </c>
      <c r="J27" s="36">
        <v>1049.5166666666667</v>
      </c>
      <c r="K27" s="31">
        <v>1032.25</v>
      </c>
      <c r="L27" s="31">
        <v>1013.25</v>
      </c>
      <c r="M27" s="31">
        <v>32.377099999999999</v>
      </c>
      <c r="N27" s="1"/>
      <c r="O27" s="1"/>
    </row>
    <row r="28" spans="1:15" ht="12.75" customHeight="1">
      <c r="A28" s="33">
        <v>18</v>
      </c>
      <c r="B28" s="53" t="s">
        <v>268</v>
      </c>
      <c r="C28" s="31">
        <v>366</v>
      </c>
      <c r="D28" s="36">
        <v>369.8</v>
      </c>
      <c r="E28" s="36">
        <v>361.20000000000005</v>
      </c>
      <c r="F28" s="36">
        <v>356.40000000000003</v>
      </c>
      <c r="G28" s="36">
        <v>347.80000000000007</v>
      </c>
      <c r="H28" s="36">
        <v>374.6</v>
      </c>
      <c r="I28" s="36">
        <v>383.20000000000005</v>
      </c>
      <c r="J28" s="36">
        <v>388</v>
      </c>
      <c r="K28" s="31">
        <v>378.4</v>
      </c>
      <c r="L28" s="31">
        <v>365</v>
      </c>
      <c r="M28" s="31">
        <v>20.98762</v>
      </c>
      <c r="N28" s="1"/>
      <c r="O28" s="1"/>
    </row>
    <row r="29" spans="1:15" ht="12.75" customHeight="1">
      <c r="A29" s="33">
        <v>19</v>
      </c>
      <c r="B29" s="53" t="s">
        <v>46</v>
      </c>
      <c r="C29" s="31">
        <v>192</v>
      </c>
      <c r="D29" s="36">
        <v>191.48333333333335</v>
      </c>
      <c r="E29" s="36">
        <v>188.56666666666669</v>
      </c>
      <c r="F29" s="36">
        <v>185.13333333333335</v>
      </c>
      <c r="G29" s="36">
        <v>182.2166666666667</v>
      </c>
      <c r="H29" s="36">
        <v>194.91666666666669</v>
      </c>
      <c r="I29" s="36">
        <v>197.83333333333331</v>
      </c>
      <c r="J29" s="36">
        <v>201.26666666666668</v>
      </c>
      <c r="K29" s="31">
        <v>194.4</v>
      </c>
      <c r="L29" s="31">
        <v>188.05</v>
      </c>
      <c r="M29" s="31">
        <v>57.701569999999997</v>
      </c>
      <c r="N29" s="1"/>
      <c r="O29" s="1"/>
    </row>
    <row r="30" spans="1:15" ht="12.75" customHeight="1">
      <c r="A30" s="33">
        <v>20</v>
      </c>
      <c r="B30" s="53" t="s">
        <v>48</v>
      </c>
      <c r="C30" s="31">
        <v>229</v>
      </c>
      <c r="D30" s="36">
        <v>230</v>
      </c>
      <c r="E30" s="36">
        <v>227.35</v>
      </c>
      <c r="F30" s="36">
        <v>225.7</v>
      </c>
      <c r="G30" s="36">
        <v>223.04999999999998</v>
      </c>
      <c r="H30" s="36">
        <v>231.65</v>
      </c>
      <c r="I30" s="36">
        <v>234.29999999999998</v>
      </c>
      <c r="J30" s="36">
        <v>235.95000000000002</v>
      </c>
      <c r="K30" s="31">
        <v>232.65</v>
      </c>
      <c r="L30" s="31">
        <v>228.35</v>
      </c>
      <c r="M30" s="31">
        <v>21.068280000000001</v>
      </c>
      <c r="N30" s="1"/>
      <c r="O30" s="1"/>
    </row>
    <row r="31" spans="1:15" ht="12.75" customHeight="1">
      <c r="A31" s="33">
        <v>21</v>
      </c>
      <c r="B31" s="53" t="s">
        <v>318</v>
      </c>
      <c r="C31" s="31">
        <v>434.15</v>
      </c>
      <c r="D31" s="36">
        <v>434.40000000000003</v>
      </c>
      <c r="E31" s="36">
        <v>428.70000000000005</v>
      </c>
      <c r="F31" s="36">
        <v>423.25</v>
      </c>
      <c r="G31" s="36">
        <v>417.55</v>
      </c>
      <c r="H31" s="36">
        <v>439.85000000000008</v>
      </c>
      <c r="I31" s="36">
        <v>445.55</v>
      </c>
      <c r="J31" s="36">
        <v>451.00000000000011</v>
      </c>
      <c r="K31" s="31">
        <v>440.1</v>
      </c>
      <c r="L31" s="31">
        <v>428.95</v>
      </c>
      <c r="M31" s="31">
        <v>2.46591</v>
      </c>
      <c r="N31" s="1"/>
      <c r="O31" s="1"/>
    </row>
    <row r="32" spans="1:15" ht="12.75" customHeight="1">
      <c r="A32" s="33">
        <v>22</v>
      </c>
      <c r="B32" s="53" t="s">
        <v>319</v>
      </c>
      <c r="C32" s="31">
        <v>854.65</v>
      </c>
      <c r="D32" s="36">
        <v>857.51666666666677</v>
      </c>
      <c r="E32" s="36">
        <v>850.13333333333355</v>
      </c>
      <c r="F32" s="36">
        <v>845.61666666666679</v>
      </c>
      <c r="G32" s="36">
        <v>838.23333333333358</v>
      </c>
      <c r="H32" s="36">
        <v>862.03333333333353</v>
      </c>
      <c r="I32" s="36">
        <v>869.41666666666674</v>
      </c>
      <c r="J32" s="36">
        <v>873.93333333333351</v>
      </c>
      <c r="K32" s="31">
        <v>864.9</v>
      </c>
      <c r="L32" s="31">
        <v>853</v>
      </c>
      <c r="M32" s="31">
        <v>0.64981</v>
      </c>
      <c r="N32" s="1"/>
      <c r="O32" s="1"/>
    </row>
    <row r="33" spans="1:15" ht="12.75" customHeight="1">
      <c r="A33" s="33">
        <v>23</v>
      </c>
      <c r="B33" s="53" t="s">
        <v>320</v>
      </c>
      <c r="C33" s="31">
        <v>1089.95</v>
      </c>
      <c r="D33" s="36">
        <v>1098</v>
      </c>
      <c r="E33" s="36">
        <v>1072</v>
      </c>
      <c r="F33" s="36">
        <v>1054.05</v>
      </c>
      <c r="G33" s="36">
        <v>1028.05</v>
      </c>
      <c r="H33" s="36">
        <v>1115.95</v>
      </c>
      <c r="I33" s="36">
        <v>1141.95</v>
      </c>
      <c r="J33" s="36">
        <v>1159.9000000000001</v>
      </c>
      <c r="K33" s="31">
        <v>1124</v>
      </c>
      <c r="L33" s="31">
        <v>1080.05</v>
      </c>
      <c r="M33" s="31">
        <v>2.5179</v>
      </c>
      <c r="N33" s="1"/>
      <c r="O33" s="1"/>
    </row>
    <row r="34" spans="1:15" ht="12.75" customHeight="1">
      <c r="A34" s="33">
        <v>24</v>
      </c>
      <c r="B34" s="53" t="s">
        <v>321</v>
      </c>
      <c r="C34" s="31">
        <v>2104.4</v>
      </c>
      <c r="D34" s="36">
        <v>2101.7666666666669</v>
      </c>
      <c r="E34" s="36">
        <v>2076.6333333333337</v>
      </c>
      <c r="F34" s="36">
        <v>2048.8666666666668</v>
      </c>
      <c r="G34" s="36">
        <v>2023.7333333333336</v>
      </c>
      <c r="H34" s="36">
        <v>2129.5333333333338</v>
      </c>
      <c r="I34" s="36">
        <v>2154.666666666667</v>
      </c>
      <c r="J34" s="36">
        <v>2182.4333333333338</v>
      </c>
      <c r="K34" s="31">
        <v>2126.9</v>
      </c>
      <c r="L34" s="31">
        <v>2074</v>
      </c>
      <c r="M34" s="31">
        <v>0.65159</v>
      </c>
      <c r="N34" s="1"/>
      <c r="O34" s="1"/>
    </row>
    <row r="35" spans="1:15" ht="12.75" customHeight="1">
      <c r="A35" s="33">
        <v>25</v>
      </c>
      <c r="B35" s="53" t="s">
        <v>322</v>
      </c>
      <c r="C35" s="31">
        <v>1029.7</v>
      </c>
      <c r="D35" s="36">
        <v>1021.2333333333332</v>
      </c>
      <c r="E35" s="36">
        <v>1009.4666666666665</v>
      </c>
      <c r="F35" s="36">
        <v>989.23333333333323</v>
      </c>
      <c r="G35" s="36">
        <v>977.46666666666647</v>
      </c>
      <c r="H35" s="36">
        <v>1041.4666666666665</v>
      </c>
      <c r="I35" s="36">
        <v>1053.2333333333331</v>
      </c>
      <c r="J35" s="36">
        <v>1073.4666666666665</v>
      </c>
      <c r="K35" s="31">
        <v>1033</v>
      </c>
      <c r="L35" s="31">
        <v>1001</v>
      </c>
      <c r="M35" s="31">
        <v>1.70824</v>
      </c>
      <c r="N35" s="1"/>
      <c r="O35" s="1"/>
    </row>
    <row r="36" spans="1:15" ht="12.75" customHeight="1">
      <c r="A36" s="33">
        <v>26</v>
      </c>
      <c r="B36" s="53" t="s">
        <v>53</v>
      </c>
      <c r="C36" s="31">
        <v>5100.3500000000004</v>
      </c>
      <c r="D36" s="36">
        <v>5094.5333333333338</v>
      </c>
      <c r="E36" s="36">
        <v>5049.4166666666679</v>
      </c>
      <c r="F36" s="36">
        <v>4998.4833333333345</v>
      </c>
      <c r="G36" s="36">
        <v>4953.3666666666686</v>
      </c>
      <c r="H36" s="36">
        <v>5145.4666666666672</v>
      </c>
      <c r="I36" s="36">
        <v>5190.5833333333339</v>
      </c>
      <c r="J36" s="36">
        <v>5241.5166666666664</v>
      </c>
      <c r="K36" s="31">
        <v>5139.6499999999996</v>
      </c>
      <c r="L36" s="31">
        <v>5043.6000000000004</v>
      </c>
      <c r="M36" s="31">
        <v>0.85058</v>
      </c>
      <c r="N36" s="1"/>
      <c r="O36" s="1"/>
    </row>
    <row r="37" spans="1:15" ht="12.75" customHeight="1">
      <c r="A37" s="33">
        <v>27</v>
      </c>
      <c r="B37" s="53" t="s">
        <v>323</v>
      </c>
      <c r="C37" s="31">
        <v>2227.5</v>
      </c>
      <c r="D37" s="36">
        <v>2204.1166666666668</v>
      </c>
      <c r="E37" s="36">
        <v>2144.2333333333336</v>
      </c>
      <c r="F37" s="36">
        <v>2060.9666666666667</v>
      </c>
      <c r="G37" s="36">
        <v>2001.0833333333335</v>
      </c>
      <c r="H37" s="36">
        <v>2287.3833333333337</v>
      </c>
      <c r="I37" s="36">
        <v>2347.2666666666669</v>
      </c>
      <c r="J37" s="36">
        <v>2430.5333333333338</v>
      </c>
      <c r="K37" s="31">
        <v>2264</v>
      </c>
      <c r="L37" s="31">
        <v>2120.85</v>
      </c>
      <c r="M37" s="31">
        <v>2.9611399999999999</v>
      </c>
      <c r="N37" s="1"/>
      <c r="O37" s="1"/>
    </row>
    <row r="38" spans="1:15" ht="12.75" customHeight="1">
      <c r="A38" s="33">
        <v>28</v>
      </c>
      <c r="B38" s="53" t="s">
        <v>772</v>
      </c>
      <c r="C38" s="31">
        <v>82.55</v>
      </c>
      <c r="D38" s="36">
        <v>84.383333333333326</v>
      </c>
      <c r="E38" s="36">
        <v>80.366666666666646</v>
      </c>
      <c r="F38" s="36">
        <v>78.183333333333323</v>
      </c>
      <c r="G38" s="36">
        <v>74.166666666666643</v>
      </c>
      <c r="H38" s="36">
        <v>86.566666666666649</v>
      </c>
      <c r="I38" s="36">
        <v>90.583333333333329</v>
      </c>
      <c r="J38" s="36">
        <v>92.766666666666652</v>
      </c>
      <c r="K38" s="31">
        <v>88.4</v>
      </c>
      <c r="L38" s="31">
        <v>82.2</v>
      </c>
      <c r="M38" s="31">
        <v>37.383879999999998</v>
      </c>
      <c r="N38" s="1"/>
      <c r="O38" s="1"/>
    </row>
    <row r="39" spans="1:15" ht="12.75" customHeight="1">
      <c r="A39" s="33">
        <v>29</v>
      </c>
      <c r="B39" s="53" t="s">
        <v>887</v>
      </c>
      <c r="C39" s="31">
        <v>27.7</v>
      </c>
      <c r="D39" s="36">
        <v>27.883333333333336</v>
      </c>
      <c r="E39" s="36">
        <v>27.416666666666671</v>
      </c>
      <c r="F39" s="36">
        <v>27.133333333333336</v>
      </c>
      <c r="G39" s="36">
        <v>26.666666666666671</v>
      </c>
      <c r="H39" s="36">
        <v>28.166666666666671</v>
      </c>
      <c r="I39" s="36">
        <v>28.633333333333333</v>
      </c>
      <c r="J39" s="36">
        <v>28.916666666666671</v>
      </c>
      <c r="K39" s="31">
        <v>28.35</v>
      </c>
      <c r="L39" s="31">
        <v>27.6</v>
      </c>
      <c r="M39" s="31">
        <v>22.377050000000001</v>
      </c>
      <c r="N39" s="1"/>
      <c r="O39" s="1"/>
    </row>
    <row r="40" spans="1:15" ht="12.75" customHeight="1">
      <c r="A40" s="33">
        <v>30</v>
      </c>
      <c r="B40" s="53" t="s">
        <v>854</v>
      </c>
      <c r="C40" s="31">
        <v>850.35</v>
      </c>
      <c r="D40" s="36">
        <v>851.73333333333323</v>
      </c>
      <c r="E40" s="36">
        <v>843.61666666666645</v>
      </c>
      <c r="F40" s="36">
        <v>836.88333333333321</v>
      </c>
      <c r="G40" s="36">
        <v>828.76666666666642</v>
      </c>
      <c r="H40" s="36">
        <v>858.46666666666647</v>
      </c>
      <c r="I40" s="36">
        <v>866.58333333333326</v>
      </c>
      <c r="J40" s="36">
        <v>873.31666666666649</v>
      </c>
      <c r="K40" s="31">
        <v>859.85</v>
      </c>
      <c r="L40" s="31">
        <v>845</v>
      </c>
      <c r="M40" s="31">
        <v>4.4793700000000003</v>
      </c>
      <c r="N40" s="1"/>
      <c r="O40" s="1"/>
    </row>
    <row r="41" spans="1:15" ht="12.75" customHeight="1">
      <c r="A41" s="33">
        <v>31</v>
      </c>
      <c r="B41" s="53" t="s">
        <v>324</v>
      </c>
      <c r="C41" s="31">
        <v>3701.05</v>
      </c>
      <c r="D41" s="36">
        <v>3724.7000000000003</v>
      </c>
      <c r="E41" s="36">
        <v>3664.4000000000005</v>
      </c>
      <c r="F41" s="36">
        <v>3627.7500000000005</v>
      </c>
      <c r="G41" s="36">
        <v>3567.4500000000007</v>
      </c>
      <c r="H41" s="36">
        <v>3761.3500000000004</v>
      </c>
      <c r="I41" s="36">
        <v>3821.6500000000005</v>
      </c>
      <c r="J41" s="36">
        <v>3858.3</v>
      </c>
      <c r="K41" s="31">
        <v>3785</v>
      </c>
      <c r="L41" s="31">
        <v>3688.05</v>
      </c>
      <c r="M41" s="31">
        <v>0.96452000000000004</v>
      </c>
      <c r="N41" s="1"/>
      <c r="O41" s="1"/>
    </row>
    <row r="42" spans="1:15" ht="12.75" customHeight="1">
      <c r="A42" s="33">
        <v>32</v>
      </c>
      <c r="B42" s="53" t="s">
        <v>54</v>
      </c>
      <c r="C42" s="31">
        <v>613.1</v>
      </c>
      <c r="D42" s="36">
        <v>616.29999999999995</v>
      </c>
      <c r="E42" s="36">
        <v>607.59999999999991</v>
      </c>
      <c r="F42" s="36">
        <v>602.09999999999991</v>
      </c>
      <c r="G42" s="36">
        <v>593.39999999999986</v>
      </c>
      <c r="H42" s="36">
        <v>621.79999999999995</v>
      </c>
      <c r="I42" s="36">
        <v>630.5</v>
      </c>
      <c r="J42" s="36">
        <v>636</v>
      </c>
      <c r="K42" s="31">
        <v>625</v>
      </c>
      <c r="L42" s="31">
        <v>610.79999999999995</v>
      </c>
      <c r="M42" s="31">
        <v>24.300740000000001</v>
      </c>
      <c r="N42" s="1"/>
      <c r="O42" s="1"/>
    </row>
    <row r="43" spans="1:15" ht="12.75" customHeight="1">
      <c r="A43" s="33">
        <v>33</v>
      </c>
      <c r="B43" s="53" t="s">
        <v>325</v>
      </c>
      <c r="C43" s="31">
        <v>2882.5</v>
      </c>
      <c r="D43" s="36">
        <v>2883.35</v>
      </c>
      <c r="E43" s="36">
        <v>2851.25</v>
      </c>
      <c r="F43" s="36">
        <v>2820</v>
      </c>
      <c r="G43" s="36">
        <v>2787.9</v>
      </c>
      <c r="H43" s="36">
        <v>2914.6</v>
      </c>
      <c r="I43" s="36">
        <v>2946.6999999999994</v>
      </c>
      <c r="J43" s="36">
        <v>2977.95</v>
      </c>
      <c r="K43" s="31">
        <v>2915.45</v>
      </c>
      <c r="L43" s="31">
        <v>2852.1</v>
      </c>
      <c r="M43" s="31">
        <v>1.9349700000000001</v>
      </c>
      <c r="N43" s="1"/>
      <c r="O43" s="1"/>
    </row>
    <row r="44" spans="1:15" ht="12.75" customHeight="1">
      <c r="A44" s="33">
        <v>34</v>
      </c>
      <c r="B44" s="53" t="s">
        <v>326</v>
      </c>
      <c r="C44" s="31">
        <v>957.55</v>
      </c>
      <c r="D44" s="36">
        <v>954.19999999999993</v>
      </c>
      <c r="E44" s="36">
        <v>948.39999999999986</v>
      </c>
      <c r="F44" s="36">
        <v>939.24999999999989</v>
      </c>
      <c r="G44" s="36">
        <v>933.44999999999982</v>
      </c>
      <c r="H44" s="36">
        <v>963.34999999999991</v>
      </c>
      <c r="I44" s="36">
        <v>969.14999999999986</v>
      </c>
      <c r="J44" s="36">
        <v>978.3</v>
      </c>
      <c r="K44" s="31">
        <v>960</v>
      </c>
      <c r="L44" s="31">
        <v>945.05</v>
      </c>
      <c r="M44" s="31">
        <v>0.94269000000000003</v>
      </c>
      <c r="N44" s="1"/>
      <c r="O44" s="1"/>
    </row>
    <row r="45" spans="1:15" ht="12.75" customHeight="1">
      <c r="A45" s="33">
        <v>35</v>
      </c>
      <c r="B45" s="53" t="s">
        <v>828</v>
      </c>
      <c r="C45" s="31">
        <v>6118.4</v>
      </c>
      <c r="D45" s="36">
        <v>6162.7833333333328</v>
      </c>
      <c r="E45" s="36">
        <v>6030.6166666666659</v>
      </c>
      <c r="F45" s="36">
        <v>5942.833333333333</v>
      </c>
      <c r="G45" s="36">
        <v>5810.6666666666661</v>
      </c>
      <c r="H45" s="36">
        <v>6250.5666666666657</v>
      </c>
      <c r="I45" s="36">
        <v>6382.7333333333336</v>
      </c>
      <c r="J45" s="36">
        <v>6470.5166666666655</v>
      </c>
      <c r="K45" s="31">
        <v>6294.95</v>
      </c>
      <c r="L45" s="31">
        <v>6075</v>
      </c>
      <c r="M45" s="31">
        <v>0.65878000000000003</v>
      </c>
      <c r="N45" s="1"/>
      <c r="O45" s="1"/>
    </row>
    <row r="46" spans="1:15" ht="12.75" customHeight="1">
      <c r="A46" s="33">
        <v>36</v>
      </c>
      <c r="B46" s="53" t="s">
        <v>55</v>
      </c>
      <c r="C46" s="31">
        <v>6061.1</v>
      </c>
      <c r="D46" s="36">
        <v>6046.9333333333334</v>
      </c>
      <c r="E46" s="36">
        <v>5990.3666666666668</v>
      </c>
      <c r="F46" s="36">
        <v>5919.6333333333332</v>
      </c>
      <c r="G46" s="36">
        <v>5863.0666666666666</v>
      </c>
      <c r="H46" s="36">
        <v>6117.666666666667</v>
      </c>
      <c r="I46" s="36">
        <v>6174.2333333333345</v>
      </c>
      <c r="J46" s="36">
        <v>6244.9666666666672</v>
      </c>
      <c r="K46" s="31">
        <v>6103.5</v>
      </c>
      <c r="L46" s="31">
        <v>5976.2</v>
      </c>
      <c r="M46" s="31">
        <v>7.2445599999999999</v>
      </c>
      <c r="N46" s="1"/>
      <c r="O46" s="1"/>
    </row>
    <row r="47" spans="1:15" ht="12.75" customHeight="1">
      <c r="A47" s="33">
        <v>37</v>
      </c>
      <c r="B47" s="53" t="s">
        <v>57</v>
      </c>
      <c r="C47" s="31">
        <v>542</v>
      </c>
      <c r="D47" s="36">
        <v>540.68333333333328</v>
      </c>
      <c r="E47" s="36">
        <v>535.36666666666656</v>
      </c>
      <c r="F47" s="36">
        <v>528.73333333333323</v>
      </c>
      <c r="G47" s="36">
        <v>523.41666666666652</v>
      </c>
      <c r="H47" s="36">
        <v>547.31666666666661</v>
      </c>
      <c r="I47" s="36">
        <v>552.63333333333344</v>
      </c>
      <c r="J47" s="36">
        <v>559.26666666666665</v>
      </c>
      <c r="K47" s="31">
        <v>546</v>
      </c>
      <c r="L47" s="31">
        <v>534.04999999999995</v>
      </c>
      <c r="M47" s="31">
        <v>24.74793</v>
      </c>
      <c r="N47" s="1"/>
      <c r="O47" s="1"/>
    </row>
    <row r="48" spans="1:15" ht="12.75" customHeight="1">
      <c r="A48" s="33">
        <v>38</v>
      </c>
      <c r="B48" s="53" t="s">
        <v>327</v>
      </c>
      <c r="C48" s="31">
        <v>347.15</v>
      </c>
      <c r="D48" s="36">
        <v>345.93333333333334</v>
      </c>
      <c r="E48" s="36">
        <v>341.86666666666667</v>
      </c>
      <c r="F48" s="36">
        <v>336.58333333333331</v>
      </c>
      <c r="G48" s="36">
        <v>332.51666666666665</v>
      </c>
      <c r="H48" s="36">
        <v>351.2166666666667</v>
      </c>
      <c r="I48" s="36">
        <v>355.28333333333342</v>
      </c>
      <c r="J48" s="36">
        <v>360.56666666666672</v>
      </c>
      <c r="K48" s="31">
        <v>350</v>
      </c>
      <c r="L48" s="31">
        <v>340.65</v>
      </c>
      <c r="M48" s="31">
        <v>3.94767</v>
      </c>
      <c r="N48" s="1"/>
      <c r="O48" s="1"/>
    </row>
    <row r="49" spans="1:15" ht="12.75" customHeight="1">
      <c r="A49" s="33">
        <v>39</v>
      </c>
      <c r="B49" s="53" t="s">
        <v>827</v>
      </c>
      <c r="C49" s="31">
        <v>705.25</v>
      </c>
      <c r="D49" s="36">
        <v>710.36666666666667</v>
      </c>
      <c r="E49" s="36">
        <v>695.88333333333333</v>
      </c>
      <c r="F49" s="36">
        <v>686.51666666666665</v>
      </c>
      <c r="G49" s="36">
        <v>672.0333333333333</v>
      </c>
      <c r="H49" s="36">
        <v>719.73333333333335</v>
      </c>
      <c r="I49" s="36">
        <v>734.2166666666667</v>
      </c>
      <c r="J49" s="36">
        <v>743.58333333333337</v>
      </c>
      <c r="K49" s="31">
        <v>724.85</v>
      </c>
      <c r="L49" s="31">
        <v>701</v>
      </c>
      <c r="M49" s="31">
        <v>5.0966899999999997</v>
      </c>
      <c r="N49" s="1"/>
      <c r="O49" s="1"/>
    </row>
    <row r="50" spans="1:15" ht="12.75" customHeight="1">
      <c r="A50" s="33">
        <v>40</v>
      </c>
      <c r="B50" s="53" t="s">
        <v>328</v>
      </c>
      <c r="C50" s="31">
        <v>534.85</v>
      </c>
      <c r="D50" s="36">
        <v>533.51666666666665</v>
      </c>
      <c r="E50" s="36">
        <v>529.5333333333333</v>
      </c>
      <c r="F50" s="36">
        <v>524.2166666666667</v>
      </c>
      <c r="G50" s="36">
        <v>520.23333333333335</v>
      </c>
      <c r="H50" s="36">
        <v>538.83333333333326</v>
      </c>
      <c r="I50" s="36">
        <v>542.81666666666661</v>
      </c>
      <c r="J50" s="36">
        <v>548.13333333333321</v>
      </c>
      <c r="K50" s="31">
        <v>537.5</v>
      </c>
      <c r="L50" s="31">
        <v>528.20000000000005</v>
      </c>
      <c r="M50" s="31">
        <v>0.49586000000000002</v>
      </c>
      <c r="N50" s="1"/>
      <c r="O50" s="1"/>
    </row>
    <row r="51" spans="1:15" ht="12.75" customHeight="1">
      <c r="A51" s="33">
        <v>41</v>
      </c>
      <c r="B51" s="53" t="s">
        <v>58</v>
      </c>
      <c r="C51" s="31">
        <v>171.9</v>
      </c>
      <c r="D51" s="36">
        <v>172.31666666666669</v>
      </c>
      <c r="E51" s="36">
        <v>171.13333333333338</v>
      </c>
      <c r="F51" s="36">
        <v>170.3666666666667</v>
      </c>
      <c r="G51" s="36">
        <v>169.18333333333339</v>
      </c>
      <c r="H51" s="36">
        <v>173.08333333333337</v>
      </c>
      <c r="I51" s="36">
        <v>174.26666666666671</v>
      </c>
      <c r="J51" s="36">
        <v>175.03333333333336</v>
      </c>
      <c r="K51" s="31">
        <v>173.5</v>
      </c>
      <c r="L51" s="31">
        <v>171.55</v>
      </c>
      <c r="M51" s="31">
        <v>82.998239999999996</v>
      </c>
      <c r="N51" s="1"/>
      <c r="O51" s="1"/>
    </row>
    <row r="52" spans="1:15" ht="12.75" customHeight="1">
      <c r="A52" s="33">
        <v>42</v>
      </c>
      <c r="B52" s="53" t="s">
        <v>60</v>
      </c>
      <c r="C52" s="31">
        <v>2820.4</v>
      </c>
      <c r="D52" s="36">
        <v>2820.0833333333335</v>
      </c>
      <c r="E52" s="36">
        <v>2805.3166666666671</v>
      </c>
      <c r="F52" s="36">
        <v>2790.2333333333336</v>
      </c>
      <c r="G52" s="36">
        <v>2775.4666666666672</v>
      </c>
      <c r="H52" s="36">
        <v>2835.166666666667</v>
      </c>
      <c r="I52" s="36">
        <v>2849.9333333333334</v>
      </c>
      <c r="J52" s="36">
        <v>2865.0166666666669</v>
      </c>
      <c r="K52" s="31">
        <v>2834.85</v>
      </c>
      <c r="L52" s="31">
        <v>2805</v>
      </c>
      <c r="M52" s="31">
        <v>7.36381</v>
      </c>
      <c r="N52" s="1"/>
      <c r="O52" s="1"/>
    </row>
    <row r="53" spans="1:15" ht="12.75" customHeight="1">
      <c r="A53" s="33">
        <v>43</v>
      </c>
      <c r="B53" s="53" t="s">
        <v>329</v>
      </c>
      <c r="C53" s="31">
        <v>453.3</v>
      </c>
      <c r="D53" s="36">
        <v>455.76666666666665</v>
      </c>
      <c r="E53" s="36">
        <v>449.58333333333331</v>
      </c>
      <c r="F53" s="36">
        <v>445.86666666666667</v>
      </c>
      <c r="G53" s="36">
        <v>439.68333333333334</v>
      </c>
      <c r="H53" s="36">
        <v>459.48333333333329</v>
      </c>
      <c r="I53" s="36">
        <v>465.66666666666669</v>
      </c>
      <c r="J53" s="36">
        <v>469.38333333333327</v>
      </c>
      <c r="K53" s="31">
        <v>461.95</v>
      </c>
      <c r="L53" s="31">
        <v>452.05</v>
      </c>
      <c r="M53" s="31">
        <v>2.2781099999999999</v>
      </c>
      <c r="N53" s="1"/>
      <c r="O53" s="1"/>
    </row>
    <row r="54" spans="1:15" ht="12.75" customHeight="1">
      <c r="A54" s="33">
        <v>44</v>
      </c>
      <c r="B54" s="53" t="s">
        <v>61</v>
      </c>
      <c r="C54" s="31">
        <v>2106.75</v>
      </c>
      <c r="D54" s="36">
        <v>2112.85</v>
      </c>
      <c r="E54" s="36">
        <v>2081.8999999999996</v>
      </c>
      <c r="F54" s="36">
        <v>2057.0499999999997</v>
      </c>
      <c r="G54" s="36">
        <v>2026.0999999999995</v>
      </c>
      <c r="H54" s="36">
        <v>2137.6999999999998</v>
      </c>
      <c r="I54" s="36">
        <v>2168.6499999999996</v>
      </c>
      <c r="J54" s="36">
        <v>2193.5</v>
      </c>
      <c r="K54" s="31">
        <v>2143.8000000000002</v>
      </c>
      <c r="L54" s="31">
        <v>2088</v>
      </c>
      <c r="M54" s="31">
        <v>8.0339500000000008</v>
      </c>
      <c r="N54" s="1"/>
      <c r="O54" s="1"/>
    </row>
    <row r="55" spans="1:15" ht="12.75" customHeight="1">
      <c r="A55" s="33">
        <v>45</v>
      </c>
      <c r="B55" s="53" t="s">
        <v>62</v>
      </c>
      <c r="C55" s="31">
        <v>6067.7</v>
      </c>
      <c r="D55" s="36">
        <v>6083.25</v>
      </c>
      <c r="E55" s="36">
        <v>6030.5</v>
      </c>
      <c r="F55" s="36">
        <v>5993.3</v>
      </c>
      <c r="G55" s="36">
        <v>5940.55</v>
      </c>
      <c r="H55" s="36">
        <v>6120.45</v>
      </c>
      <c r="I55" s="36">
        <v>6173.2</v>
      </c>
      <c r="J55" s="36">
        <v>6210.4</v>
      </c>
      <c r="K55" s="31">
        <v>6136</v>
      </c>
      <c r="L55" s="31">
        <v>6046.05</v>
      </c>
      <c r="M55" s="31">
        <v>0.23302999999999999</v>
      </c>
      <c r="N55" s="1"/>
      <c r="O55" s="1"/>
    </row>
    <row r="56" spans="1:15" ht="12" customHeight="1">
      <c r="A56" s="33">
        <v>46</v>
      </c>
      <c r="B56" s="53" t="s">
        <v>65</v>
      </c>
      <c r="C56" s="31">
        <v>1083.8499999999999</v>
      </c>
      <c r="D56" s="36">
        <v>1083.95</v>
      </c>
      <c r="E56" s="36">
        <v>1069.2</v>
      </c>
      <c r="F56" s="36">
        <v>1054.55</v>
      </c>
      <c r="G56" s="36">
        <v>1039.8</v>
      </c>
      <c r="H56" s="36">
        <v>1098.6000000000001</v>
      </c>
      <c r="I56" s="36">
        <v>1113.3500000000001</v>
      </c>
      <c r="J56" s="36">
        <v>1128.0000000000002</v>
      </c>
      <c r="K56" s="31">
        <v>1098.7</v>
      </c>
      <c r="L56" s="31">
        <v>1069.3</v>
      </c>
      <c r="M56" s="31">
        <v>22.788239999999998</v>
      </c>
      <c r="N56" s="1"/>
      <c r="O56" s="1"/>
    </row>
    <row r="57" spans="1:15" ht="12.75" customHeight="1">
      <c r="A57" s="33">
        <v>47</v>
      </c>
      <c r="B57" s="53" t="s">
        <v>330</v>
      </c>
      <c r="C57" s="31">
        <v>524.54999999999995</v>
      </c>
      <c r="D57" s="36">
        <v>521.76666666666665</v>
      </c>
      <c r="E57" s="36">
        <v>516.83333333333326</v>
      </c>
      <c r="F57" s="36">
        <v>509.11666666666656</v>
      </c>
      <c r="G57" s="36">
        <v>504.18333333333317</v>
      </c>
      <c r="H57" s="36">
        <v>529.48333333333335</v>
      </c>
      <c r="I57" s="36">
        <v>534.41666666666674</v>
      </c>
      <c r="J57" s="36">
        <v>542.13333333333344</v>
      </c>
      <c r="K57" s="31">
        <v>526.70000000000005</v>
      </c>
      <c r="L57" s="31">
        <v>514.04999999999995</v>
      </c>
      <c r="M57" s="31">
        <v>2.0491000000000001</v>
      </c>
      <c r="N57" s="1"/>
      <c r="O57" s="1"/>
    </row>
    <row r="58" spans="1:15" ht="12.75" customHeight="1">
      <c r="A58" s="33">
        <v>48</v>
      </c>
      <c r="B58" s="53" t="s">
        <v>269</v>
      </c>
      <c r="C58" s="31">
        <v>3834.5</v>
      </c>
      <c r="D58" s="36">
        <v>3843.3833333333337</v>
      </c>
      <c r="E58" s="36">
        <v>3802.4166666666674</v>
      </c>
      <c r="F58" s="36">
        <v>3770.3333333333339</v>
      </c>
      <c r="G58" s="36">
        <v>3729.3666666666677</v>
      </c>
      <c r="H58" s="36">
        <v>3875.4666666666672</v>
      </c>
      <c r="I58" s="36">
        <v>3916.4333333333334</v>
      </c>
      <c r="J58" s="36">
        <v>3948.5166666666669</v>
      </c>
      <c r="K58" s="31">
        <v>3884.35</v>
      </c>
      <c r="L58" s="31">
        <v>3811.3</v>
      </c>
      <c r="M58" s="31">
        <v>1.85829</v>
      </c>
      <c r="N58" s="1"/>
      <c r="O58" s="1"/>
    </row>
    <row r="59" spans="1:15" ht="12.75" customHeight="1">
      <c r="A59" s="33">
        <v>49</v>
      </c>
      <c r="B59" s="53" t="s">
        <v>66</v>
      </c>
      <c r="C59" s="31">
        <v>1100.8</v>
      </c>
      <c r="D59" s="36">
        <v>1102.0666666666666</v>
      </c>
      <c r="E59" s="36">
        <v>1093.2333333333331</v>
      </c>
      <c r="F59" s="36">
        <v>1085.6666666666665</v>
      </c>
      <c r="G59" s="36">
        <v>1076.833333333333</v>
      </c>
      <c r="H59" s="36">
        <v>1109.6333333333332</v>
      </c>
      <c r="I59" s="36">
        <v>1118.4666666666667</v>
      </c>
      <c r="J59" s="36">
        <v>1126.0333333333333</v>
      </c>
      <c r="K59" s="31">
        <v>1110.9000000000001</v>
      </c>
      <c r="L59" s="31">
        <v>1094.5</v>
      </c>
      <c r="M59" s="31">
        <v>48.51446</v>
      </c>
      <c r="N59" s="1"/>
      <c r="O59" s="1"/>
    </row>
    <row r="60" spans="1:15" ht="12.75" customHeight="1">
      <c r="A60" s="33">
        <v>50</v>
      </c>
      <c r="B60" s="53" t="s">
        <v>331</v>
      </c>
      <c r="C60" s="31">
        <v>3238.35</v>
      </c>
      <c r="D60" s="36">
        <v>3255.6</v>
      </c>
      <c r="E60" s="36">
        <v>3178.2</v>
      </c>
      <c r="F60" s="36">
        <v>3118.0499999999997</v>
      </c>
      <c r="G60" s="36">
        <v>3040.6499999999996</v>
      </c>
      <c r="H60" s="36">
        <v>3315.75</v>
      </c>
      <c r="I60" s="36">
        <v>3393.1500000000005</v>
      </c>
      <c r="J60" s="36">
        <v>3453.3</v>
      </c>
      <c r="K60" s="31">
        <v>3333</v>
      </c>
      <c r="L60" s="31">
        <v>3195.45</v>
      </c>
      <c r="M60" s="31">
        <v>6.2602399999999996</v>
      </c>
      <c r="N60" s="1"/>
      <c r="O60" s="1"/>
    </row>
    <row r="61" spans="1:15" ht="12.75" customHeight="1">
      <c r="A61" s="33">
        <v>51</v>
      </c>
      <c r="B61" s="53" t="s">
        <v>830</v>
      </c>
      <c r="C61" s="31">
        <v>356.65</v>
      </c>
      <c r="D61" s="36">
        <v>356.90000000000003</v>
      </c>
      <c r="E61" s="36">
        <v>351.50000000000006</v>
      </c>
      <c r="F61" s="36">
        <v>346.35</v>
      </c>
      <c r="G61" s="36">
        <v>340.95000000000005</v>
      </c>
      <c r="H61" s="36">
        <v>362.05000000000007</v>
      </c>
      <c r="I61" s="36">
        <v>367.45000000000005</v>
      </c>
      <c r="J61" s="36">
        <v>372.60000000000008</v>
      </c>
      <c r="K61" s="31">
        <v>362.3</v>
      </c>
      <c r="L61" s="31">
        <v>351.75</v>
      </c>
      <c r="M61" s="31">
        <v>25.865829999999999</v>
      </c>
      <c r="N61" s="1"/>
      <c r="O61" s="1"/>
    </row>
    <row r="62" spans="1:15" ht="12.75" customHeight="1">
      <c r="A62" s="33">
        <v>52</v>
      </c>
      <c r="B62" s="53" t="s">
        <v>332</v>
      </c>
      <c r="C62" s="31">
        <v>2287</v>
      </c>
      <c r="D62" s="36">
        <v>2295.1</v>
      </c>
      <c r="E62" s="36">
        <v>2265.8999999999996</v>
      </c>
      <c r="F62" s="36">
        <v>2244.7999999999997</v>
      </c>
      <c r="G62" s="36">
        <v>2215.5999999999995</v>
      </c>
      <c r="H62" s="36">
        <v>2316.1999999999998</v>
      </c>
      <c r="I62" s="36">
        <v>2345.3999999999996</v>
      </c>
      <c r="J62" s="36">
        <v>2366.5</v>
      </c>
      <c r="K62" s="31">
        <v>2324.3000000000002</v>
      </c>
      <c r="L62" s="31">
        <v>2274</v>
      </c>
      <c r="M62" s="31">
        <v>3.1888899999999998</v>
      </c>
      <c r="N62" s="1"/>
      <c r="O62" s="1"/>
    </row>
    <row r="63" spans="1:15" ht="12.75" customHeight="1">
      <c r="A63" s="33">
        <v>53</v>
      </c>
      <c r="B63" s="53" t="s">
        <v>67</v>
      </c>
      <c r="C63" s="31">
        <v>8351.75</v>
      </c>
      <c r="D63" s="36">
        <v>8299.9333333333325</v>
      </c>
      <c r="E63" s="36">
        <v>8211.866666666665</v>
      </c>
      <c r="F63" s="36">
        <v>8071.9833333333327</v>
      </c>
      <c r="G63" s="36">
        <v>7983.9166666666652</v>
      </c>
      <c r="H63" s="36">
        <v>8439.8166666666657</v>
      </c>
      <c r="I63" s="36">
        <v>8527.883333333335</v>
      </c>
      <c r="J63" s="36">
        <v>8667.7666666666646</v>
      </c>
      <c r="K63" s="31">
        <v>8388</v>
      </c>
      <c r="L63" s="31">
        <v>8160.05</v>
      </c>
      <c r="M63" s="31">
        <v>6.1511699999999996</v>
      </c>
      <c r="N63" s="1"/>
      <c r="O63" s="1"/>
    </row>
    <row r="64" spans="1:15" ht="12.75" customHeight="1">
      <c r="A64" s="33">
        <v>54</v>
      </c>
      <c r="B64" s="53" t="s">
        <v>70</v>
      </c>
      <c r="C64" s="31">
        <v>6324.25</v>
      </c>
      <c r="D64" s="36">
        <v>6410.833333333333</v>
      </c>
      <c r="E64" s="36">
        <v>6185.4166666666661</v>
      </c>
      <c r="F64" s="36">
        <v>6046.583333333333</v>
      </c>
      <c r="G64" s="36">
        <v>5821.1666666666661</v>
      </c>
      <c r="H64" s="36">
        <v>6549.6666666666661</v>
      </c>
      <c r="I64" s="36">
        <v>6775.0833333333321</v>
      </c>
      <c r="J64" s="36">
        <v>6913.9166666666661</v>
      </c>
      <c r="K64" s="31">
        <v>6636.25</v>
      </c>
      <c r="L64" s="31">
        <v>6272</v>
      </c>
      <c r="M64" s="31">
        <v>17.17558</v>
      </c>
      <c r="N64" s="1"/>
      <c r="O64" s="1"/>
    </row>
    <row r="65" spans="1:15" ht="12.75" customHeight="1">
      <c r="A65" s="33">
        <v>55</v>
      </c>
      <c r="B65" s="53" t="s">
        <v>69</v>
      </c>
      <c r="C65" s="31">
        <v>1550.5</v>
      </c>
      <c r="D65" s="36">
        <v>1576.0833333333333</v>
      </c>
      <c r="E65" s="36">
        <v>1515.5666666666666</v>
      </c>
      <c r="F65" s="36">
        <v>1480.6333333333334</v>
      </c>
      <c r="G65" s="36">
        <v>1420.1166666666668</v>
      </c>
      <c r="H65" s="36">
        <v>1611.0166666666664</v>
      </c>
      <c r="I65" s="36">
        <v>1671.5333333333333</v>
      </c>
      <c r="J65" s="36">
        <v>1706.4666666666662</v>
      </c>
      <c r="K65" s="31">
        <v>1636.6</v>
      </c>
      <c r="L65" s="31">
        <v>1541.15</v>
      </c>
      <c r="M65" s="31">
        <v>23.434629999999999</v>
      </c>
      <c r="N65" s="1"/>
      <c r="O65" s="1"/>
    </row>
    <row r="66" spans="1:15" ht="12.75" customHeight="1">
      <c r="A66" s="33">
        <v>56</v>
      </c>
      <c r="B66" s="53" t="s">
        <v>270</v>
      </c>
      <c r="C66" s="31">
        <v>8726.15</v>
      </c>
      <c r="D66" s="36">
        <v>8757.1999999999989</v>
      </c>
      <c r="E66" s="36">
        <v>8653.9499999999971</v>
      </c>
      <c r="F66" s="36">
        <v>8581.7499999999982</v>
      </c>
      <c r="G66" s="36">
        <v>8478.4999999999964</v>
      </c>
      <c r="H66" s="36">
        <v>8829.3999999999978</v>
      </c>
      <c r="I66" s="36">
        <v>8932.6500000000015</v>
      </c>
      <c r="J66" s="36">
        <v>9004.8499999999985</v>
      </c>
      <c r="K66" s="31">
        <v>8860.4500000000007</v>
      </c>
      <c r="L66" s="31">
        <v>8685</v>
      </c>
      <c r="M66" s="31">
        <v>0.41516999999999998</v>
      </c>
      <c r="N66" s="1"/>
      <c r="O66" s="1"/>
    </row>
    <row r="67" spans="1:15" ht="12.75" customHeight="1">
      <c r="A67" s="33">
        <v>57</v>
      </c>
      <c r="B67" s="53" t="s">
        <v>333</v>
      </c>
      <c r="C67" s="31">
        <v>2393.9</v>
      </c>
      <c r="D67" s="36">
        <v>2336.7833333333333</v>
      </c>
      <c r="E67" s="36">
        <v>2246.6166666666668</v>
      </c>
      <c r="F67" s="36">
        <v>2099.3333333333335</v>
      </c>
      <c r="G67" s="36">
        <v>2009.166666666667</v>
      </c>
      <c r="H67" s="36">
        <v>2484.0666666666666</v>
      </c>
      <c r="I67" s="36">
        <v>2574.2333333333336</v>
      </c>
      <c r="J67" s="36">
        <v>2721.5166666666664</v>
      </c>
      <c r="K67" s="31">
        <v>2426.9499999999998</v>
      </c>
      <c r="L67" s="31">
        <v>2189.5</v>
      </c>
      <c r="M67" s="31">
        <v>12.795400000000001</v>
      </c>
      <c r="N67" s="1"/>
      <c r="O67" s="1"/>
    </row>
    <row r="68" spans="1:15" ht="12.75" customHeight="1">
      <c r="A68" s="33">
        <v>58</v>
      </c>
      <c r="B68" s="53" t="s">
        <v>71</v>
      </c>
      <c r="C68" s="31">
        <v>2271.85</v>
      </c>
      <c r="D68" s="36">
        <v>2276.6166666666668</v>
      </c>
      <c r="E68" s="36">
        <v>2229.2333333333336</v>
      </c>
      <c r="F68" s="36">
        <v>2186.6166666666668</v>
      </c>
      <c r="G68" s="36">
        <v>2139.2333333333336</v>
      </c>
      <c r="H68" s="36">
        <v>2319.2333333333336</v>
      </c>
      <c r="I68" s="36">
        <v>2366.6166666666668</v>
      </c>
      <c r="J68" s="36">
        <v>2409.2333333333336</v>
      </c>
      <c r="K68" s="31">
        <v>2324</v>
      </c>
      <c r="L68" s="31">
        <v>2234</v>
      </c>
      <c r="M68" s="31">
        <v>5.8609099999999996</v>
      </c>
      <c r="N68" s="1"/>
      <c r="O68" s="1"/>
    </row>
    <row r="69" spans="1:15" ht="12.75" customHeight="1">
      <c r="A69" s="33">
        <v>59</v>
      </c>
      <c r="B69" s="53" t="s">
        <v>72</v>
      </c>
      <c r="C69" s="31">
        <v>380.8</v>
      </c>
      <c r="D69" s="36">
        <v>380.39999999999992</v>
      </c>
      <c r="E69" s="36">
        <v>377.79999999999984</v>
      </c>
      <c r="F69" s="36">
        <v>374.7999999999999</v>
      </c>
      <c r="G69" s="36">
        <v>372.19999999999982</v>
      </c>
      <c r="H69" s="36">
        <v>383.39999999999986</v>
      </c>
      <c r="I69" s="36">
        <v>385.99999999999989</v>
      </c>
      <c r="J69" s="36">
        <v>388.99999999999989</v>
      </c>
      <c r="K69" s="31">
        <v>383</v>
      </c>
      <c r="L69" s="31">
        <v>377.4</v>
      </c>
      <c r="M69" s="31">
        <v>9.5138499999999997</v>
      </c>
      <c r="N69" s="1"/>
      <c r="O69" s="1"/>
    </row>
    <row r="70" spans="1:15" ht="12.75" customHeight="1">
      <c r="A70" s="33">
        <v>60</v>
      </c>
      <c r="B70" s="53" t="s">
        <v>73</v>
      </c>
      <c r="C70" s="31">
        <v>197.95</v>
      </c>
      <c r="D70" s="36">
        <v>199.01666666666665</v>
      </c>
      <c r="E70" s="36">
        <v>196.3833333333333</v>
      </c>
      <c r="F70" s="36">
        <v>194.81666666666663</v>
      </c>
      <c r="G70" s="36">
        <v>192.18333333333328</v>
      </c>
      <c r="H70" s="36">
        <v>200.58333333333331</v>
      </c>
      <c r="I70" s="36">
        <v>203.21666666666664</v>
      </c>
      <c r="J70" s="36">
        <v>204.78333333333333</v>
      </c>
      <c r="K70" s="31">
        <v>201.65</v>
      </c>
      <c r="L70" s="31">
        <v>197.45</v>
      </c>
      <c r="M70" s="31">
        <v>82.128140000000002</v>
      </c>
      <c r="N70" s="1"/>
      <c r="O70" s="1"/>
    </row>
    <row r="71" spans="1:15" ht="12.75" customHeight="1">
      <c r="A71" s="33">
        <v>61</v>
      </c>
      <c r="B71" s="53" t="s">
        <v>74</v>
      </c>
      <c r="C71" s="31">
        <v>278.10000000000002</v>
      </c>
      <c r="D71" s="36">
        <v>276.31666666666666</v>
      </c>
      <c r="E71" s="36">
        <v>274.0333333333333</v>
      </c>
      <c r="F71" s="36">
        <v>269.96666666666664</v>
      </c>
      <c r="G71" s="36">
        <v>267.68333333333328</v>
      </c>
      <c r="H71" s="36">
        <v>280.38333333333333</v>
      </c>
      <c r="I71" s="36">
        <v>282.66666666666674</v>
      </c>
      <c r="J71" s="36">
        <v>286.73333333333335</v>
      </c>
      <c r="K71" s="31">
        <v>278.60000000000002</v>
      </c>
      <c r="L71" s="31">
        <v>272.25</v>
      </c>
      <c r="M71" s="31">
        <v>144.31460999999999</v>
      </c>
      <c r="N71" s="1"/>
      <c r="O71" s="1"/>
    </row>
    <row r="72" spans="1:15" ht="12.75" customHeight="1">
      <c r="A72" s="33">
        <v>62</v>
      </c>
      <c r="B72" s="53" t="s">
        <v>271</v>
      </c>
      <c r="C72" s="31">
        <v>143.69999999999999</v>
      </c>
      <c r="D72" s="36">
        <v>142.31666666666666</v>
      </c>
      <c r="E72" s="36">
        <v>139.43333333333334</v>
      </c>
      <c r="F72" s="36">
        <v>135.16666666666669</v>
      </c>
      <c r="G72" s="36">
        <v>132.28333333333336</v>
      </c>
      <c r="H72" s="36">
        <v>146.58333333333331</v>
      </c>
      <c r="I72" s="36">
        <v>149.46666666666664</v>
      </c>
      <c r="J72" s="36">
        <v>153.73333333333329</v>
      </c>
      <c r="K72" s="31">
        <v>145.19999999999999</v>
      </c>
      <c r="L72" s="31">
        <v>138.05000000000001</v>
      </c>
      <c r="M72" s="31">
        <v>309.20424000000003</v>
      </c>
      <c r="N72" s="1"/>
      <c r="O72" s="1"/>
    </row>
    <row r="73" spans="1:15" ht="12.75" customHeight="1">
      <c r="A73" s="33">
        <v>63</v>
      </c>
      <c r="B73" s="53" t="s">
        <v>334</v>
      </c>
      <c r="C73" s="31">
        <v>63.6</v>
      </c>
      <c r="D73" s="36">
        <v>62.75</v>
      </c>
      <c r="E73" s="36">
        <v>61.5</v>
      </c>
      <c r="F73" s="36">
        <v>59.4</v>
      </c>
      <c r="G73" s="36">
        <v>58.15</v>
      </c>
      <c r="H73" s="36">
        <v>64.849999999999994</v>
      </c>
      <c r="I73" s="36">
        <v>66.099999999999994</v>
      </c>
      <c r="J73" s="36">
        <v>68.2</v>
      </c>
      <c r="K73" s="31">
        <v>64</v>
      </c>
      <c r="L73" s="31">
        <v>60.65</v>
      </c>
      <c r="M73" s="31">
        <v>742.36585000000002</v>
      </c>
      <c r="N73" s="1"/>
      <c r="O73" s="1"/>
    </row>
    <row r="74" spans="1:15" ht="12.75" customHeight="1">
      <c r="A74" s="33">
        <v>64</v>
      </c>
      <c r="B74" s="53" t="s">
        <v>75</v>
      </c>
      <c r="C74" s="31">
        <v>1448.75</v>
      </c>
      <c r="D74" s="36">
        <v>1446.8833333333332</v>
      </c>
      <c r="E74" s="36">
        <v>1419.9166666666665</v>
      </c>
      <c r="F74" s="36">
        <v>1391.0833333333333</v>
      </c>
      <c r="G74" s="36">
        <v>1364.1166666666666</v>
      </c>
      <c r="H74" s="36">
        <v>1475.7166666666665</v>
      </c>
      <c r="I74" s="36">
        <v>1502.6833333333332</v>
      </c>
      <c r="J74" s="36">
        <v>1531.5166666666664</v>
      </c>
      <c r="K74" s="31">
        <v>1473.85</v>
      </c>
      <c r="L74" s="31">
        <v>1418.05</v>
      </c>
      <c r="M74" s="31">
        <v>7.0731200000000003</v>
      </c>
      <c r="N74" s="1"/>
      <c r="O74" s="1"/>
    </row>
    <row r="75" spans="1:15" ht="12.75" customHeight="1">
      <c r="A75" s="33">
        <v>65</v>
      </c>
      <c r="B75" s="53" t="s">
        <v>335</v>
      </c>
      <c r="C75" s="31">
        <v>5522</v>
      </c>
      <c r="D75" s="36">
        <v>5555.8</v>
      </c>
      <c r="E75" s="36">
        <v>5481.75</v>
      </c>
      <c r="F75" s="36">
        <v>5441.5</v>
      </c>
      <c r="G75" s="36">
        <v>5367.45</v>
      </c>
      <c r="H75" s="36">
        <v>5596.05</v>
      </c>
      <c r="I75" s="36">
        <v>5670.1000000000013</v>
      </c>
      <c r="J75" s="36">
        <v>5710.35</v>
      </c>
      <c r="K75" s="31">
        <v>5629.85</v>
      </c>
      <c r="L75" s="31">
        <v>5515.55</v>
      </c>
      <c r="M75" s="31">
        <v>7.4429999999999996E-2</v>
      </c>
      <c r="N75" s="1"/>
      <c r="O75" s="1"/>
    </row>
    <row r="76" spans="1:15" ht="12.75" customHeight="1">
      <c r="A76" s="33">
        <v>66</v>
      </c>
      <c r="B76" s="53" t="s">
        <v>77</v>
      </c>
      <c r="C76" s="31">
        <v>576.29999999999995</v>
      </c>
      <c r="D76" s="36">
        <v>576.01666666666665</v>
      </c>
      <c r="E76" s="36">
        <v>570.2833333333333</v>
      </c>
      <c r="F76" s="36">
        <v>564.26666666666665</v>
      </c>
      <c r="G76" s="36">
        <v>558.5333333333333</v>
      </c>
      <c r="H76" s="36">
        <v>582.0333333333333</v>
      </c>
      <c r="I76" s="36">
        <v>587.76666666666665</v>
      </c>
      <c r="J76" s="36">
        <v>593.7833333333333</v>
      </c>
      <c r="K76" s="31">
        <v>581.75</v>
      </c>
      <c r="L76" s="31">
        <v>570</v>
      </c>
      <c r="M76" s="31">
        <v>7.1829099999999997</v>
      </c>
      <c r="N76" s="1"/>
      <c r="O76" s="1"/>
    </row>
    <row r="77" spans="1:15" ht="12.75" customHeight="1">
      <c r="A77" s="33">
        <v>67</v>
      </c>
      <c r="B77" s="53" t="s">
        <v>336</v>
      </c>
      <c r="C77" s="31">
        <v>1793.95</v>
      </c>
      <c r="D77" s="36">
        <v>1820.6499999999999</v>
      </c>
      <c r="E77" s="36">
        <v>1761.2999999999997</v>
      </c>
      <c r="F77" s="36">
        <v>1728.6499999999999</v>
      </c>
      <c r="G77" s="36">
        <v>1669.2999999999997</v>
      </c>
      <c r="H77" s="36">
        <v>1853.2999999999997</v>
      </c>
      <c r="I77" s="36">
        <v>1912.6499999999996</v>
      </c>
      <c r="J77" s="36">
        <v>1945.2999999999997</v>
      </c>
      <c r="K77" s="31">
        <v>1880</v>
      </c>
      <c r="L77" s="31">
        <v>1788</v>
      </c>
      <c r="M77" s="31">
        <v>7.5518999999999998</v>
      </c>
      <c r="N77" s="1"/>
      <c r="O77" s="1"/>
    </row>
    <row r="78" spans="1:15" ht="12.75" customHeight="1">
      <c r="A78" s="33">
        <v>68</v>
      </c>
      <c r="B78" s="53" t="s">
        <v>76</v>
      </c>
      <c r="C78" s="31">
        <v>210.75</v>
      </c>
      <c r="D78" s="36">
        <v>211.45000000000002</v>
      </c>
      <c r="E78" s="36">
        <v>209.15000000000003</v>
      </c>
      <c r="F78" s="36">
        <v>207.55</v>
      </c>
      <c r="G78" s="36">
        <v>205.25000000000003</v>
      </c>
      <c r="H78" s="36">
        <v>213.05000000000004</v>
      </c>
      <c r="I78" s="36">
        <v>215.35000000000005</v>
      </c>
      <c r="J78" s="36">
        <v>216.95000000000005</v>
      </c>
      <c r="K78" s="31">
        <v>213.75</v>
      </c>
      <c r="L78" s="31">
        <v>209.85</v>
      </c>
      <c r="M78" s="31">
        <v>249.64591999999999</v>
      </c>
      <c r="N78" s="1"/>
      <c r="O78" s="1"/>
    </row>
    <row r="79" spans="1:15" ht="12.75" customHeight="1">
      <c r="A79" s="33">
        <v>69</v>
      </c>
      <c r="B79" s="53" t="s">
        <v>78</v>
      </c>
      <c r="C79" s="31">
        <v>1185.8</v>
      </c>
      <c r="D79" s="36">
        <v>1192.25</v>
      </c>
      <c r="E79" s="36">
        <v>1173.5</v>
      </c>
      <c r="F79" s="36">
        <v>1161.2</v>
      </c>
      <c r="G79" s="36">
        <v>1142.45</v>
      </c>
      <c r="H79" s="36">
        <v>1204.55</v>
      </c>
      <c r="I79" s="36">
        <v>1223.3</v>
      </c>
      <c r="J79" s="36">
        <v>1235.5999999999999</v>
      </c>
      <c r="K79" s="31">
        <v>1211</v>
      </c>
      <c r="L79" s="31">
        <v>1179.95</v>
      </c>
      <c r="M79" s="31">
        <v>12.51169</v>
      </c>
      <c r="N79" s="1"/>
      <c r="O79" s="1"/>
    </row>
    <row r="80" spans="1:15" ht="12.75" customHeight="1">
      <c r="A80" s="33">
        <v>70</v>
      </c>
      <c r="B80" s="53" t="s">
        <v>81</v>
      </c>
      <c r="C80" s="31">
        <v>265.8</v>
      </c>
      <c r="D80" s="36">
        <v>264.06666666666666</v>
      </c>
      <c r="E80" s="36">
        <v>256.43333333333334</v>
      </c>
      <c r="F80" s="36">
        <v>247.06666666666666</v>
      </c>
      <c r="G80" s="36">
        <v>239.43333333333334</v>
      </c>
      <c r="H80" s="36">
        <v>273.43333333333334</v>
      </c>
      <c r="I80" s="36">
        <v>281.06666666666666</v>
      </c>
      <c r="J80" s="36">
        <v>290.43333333333334</v>
      </c>
      <c r="K80" s="31">
        <v>271.7</v>
      </c>
      <c r="L80" s="31">
        <v>254.7</v>
      </c>
      <c r="M80" s="31">
        <v>640.79247999999995</v>
      </c>
      <c r="N80" s="1"/>
      <c r="O80" s="1"/>
    </row>
    <row r="81" spans="1:15" ht="12.75" customHeight="1">
      <c r="A81" s="33">
        <v>71</v>
      </c>
      <c r="B81" s="53" t="s">
        <v>85</v>
      </c>
      <c r="C81" s="31">
        <v>645.1</v>
      </c>
      <c r="D81" s="36">
        <v>642.23333333333323</v>
      </c>
      <c r="E81" s="36">
        <v>634.96666666666647</v>
      </c>
      <c r="F81" s="36">
        <v>624.83333333333326</v>
      </c>
      <c r="G81" s="36">
        <v>617.56666666666649</v>
      </c>
      <c r="H81" s="36">
        <v>652.36666666666645</v>
      </c>
      <c r="I81" s="36">
        <v>659.6333333333331</v>
      </c>
      <c r="J81" s="36">
        <v>669.76666666666642</v>
      </c>
      <c r="K81" s="31">
        <v>649.5</v>
      </c>
      <c r="L81" s="31">
        <v>632.1</v>
      </c>
      <c r="M81" s="31">
        <v>61.589680000000001</v>
      </c>
      <c r="N81" s="1"/>
      <c r="O81" s="1"/>
    </row>
    <row r="82" spans="1:15" ht="12.75" customHeight="1">
      <c r="A82" s="33">
        <v>72</v>
      </c>
      <c r="B82" s="53" t="s">
        <v>80</v>
      </c>
      <c r="C82" s="31">
        <v>1168.9000000000001</v>
      </c>
      <c r="D82" s="36">
        <v>1160.5666666666666</v>
      </c>
      <c r="E82" s="36">
        <v>1141.3833333333332</v>
      </c>
      <c r="F82" s="36">
        <v>1113.8666666666666</v>
      </c>
      <c r="G82" s="36">
        <v>1094.6833333333332</v>
      </c>
      <c r="H82" s="36">
        <v>1188.0833333333333</v>
      </c>
      <c r="I82" s="36">
        <v>1207.2666666666667</v>
      </c>
      <c r="J82" s="36">
        <v>1234.7833333333333</v>
      </c>
      <c r="K82" s="31">
        <v>1179.75</v>
      </c>
      <c r="L82" s="31">
        <v>1133.05</v>
      </c>
      <c r="M82" s="31">
        <v>53.750079999999997</v>
      </c>
      <c r="N82" s="1"/>
      <c r="O82" s="1"/>
    </row>
    <row r="83" spans="1:15" ht="12.75" customHeight="1">
      <c r="A83" s="33">
        <v>73</v>
      </c>
      <c r="B83" s="53" t="s">
        <v>829</v>
      </c>
      <c r="C83" s="31">
        <v>506.75</v>
      </c>
      <c r="D83" s="36">
        <v>507.84999999999997</v>
      </c>
      <c r="E83" s="36">
        <v>498.69999999999993</v>
      </c>
      <c r="F83" s="36">
        <v>490.65</v>
      </c>
      <c r="G83" s="36">
        <v>481.49999999999994</v>
      </c>
      <c r="H83" s="36">
        <v>515.89999999999986</v>
      </c>
      <c r="I83" s="36">
        <v>525.04999999999995</v>
      </c>
      <c r="J83" s="36">
        <v>533.09999999999991</v>
      </c>
      <c r="K83" s="31">
        <v>517</v>
      </c>
      <c r="L83" s="31">
        <v>499.8</v>
      </c>
      <c r="M83" s="31">
        <v>4.6083999999999996</v>
      </c>
      <c r="N83" s="1"/>
      <c r="O83" s="1"/>
    </row>
    <row r="84" spans="1:15" ht="12.75" customHeight="1">
      <c r="A84" s="33">
        <v>74</v>
      </c>
      <c r="B84" s="53" t="s">
        <v>82</v>
      </c>
      <c r="C84" s="31">
        <v>279.95</v>
      </c>
      <c r="D84" s="36">
        <v>279.88333333333333</v>
      </c>
      <c r="E84" s="36">
        <v>277.06666666666666</v>
      </c>
      <c r="F84" s="36">
        <v>274.18333333333334</v>
      </c>
      <c r="G84" s="36">
        <v>271.36666666666667</v>
      </c>
      <c r="H84" s="36">
        <v>282.76666666666665</v>
      </c>
      <c r="I84" s="36">
        <v>285.58333333333326</v>
      </c>
      <c r="J84" s="36">
        <v>288.46666666666664</v>
      </c>
      <c r="K84" s="31">
        <v>282.7</v>
      </c>
      <c r="L84" s="31">
        <v>277</v>
      </c>
      <c r="M84" s="31">
        <v>55.244770000000003</v>
      </c>
      <c r="N84" s="1"/>
      <c r="O84" s="1"/>
    </row>
    <row r="85" spans="1:15" ht="12.75" customHeight="1">
      <c r="A85" s="33">
        <v>75</v>
      </c>
      <c r="B85" s="53" t="s">
        <v>337</v>
      </c>
      <c r="C85" s="31">
        <v>1573.05</v>
      </c>
      <c r="D85" s="36">
        <v>1595.9333333333334</v>
      </c>
      <c r="E85" s="36">
        <v>1537.8666666666668</v>
      </c>
      <c r="F85" s="36">
        <v>1502.6833333333334</v>
      </c>
      <c r="G85" s="36">
        <v>1444.6166666666668</v>
      </c>
      <c r="H85" s="36">
        <v>1631.1166666666668</v>
      </c>
      <c r="I85" s="36">
        <v>1689.1833333333334</v>
      </c>
      <c r="J85" s="36">
        <v>1724.3666666666668</v>
      </c>
      <c r="K85" s="31">
        <v>1654</v>
      </c>
      <c r="L85" s="31">
        <v>1560.75</v>
      </c>
      <c r="M85" s="31">
        <v>1.94414</v>
      </c>
      <c r="N85" s="1"/>
      <c r="O85" s="1"/>
    </row>
    <row r="86" spans="1:15" ht="12.75" customHeight="1">
      <c r="A86" s="33">
        <v>76</v>
      </c>
      <c r="B86" s="53" t="s">
        <v>88</v>
      </c>
      <c r="C86" s="31">
        <v>758.95</v>
      </c>
      <c r="D86" s="36">
        <v>764.48333333333323</v>
      </c>
      <c r="E86" s="36">
        <v>748.01666666666642</v>
      </c>
      <c r="F86" s="36">
        <v>737.08333333333314</v>
      </c>
      <c r="G86" s="36">
        <v>720.61666666666633</v>
      </c>
      <c r="H86" s="36">
        <v>775.41666666666652</v>
      </c>
      <c r="I86" s="36">
        <v>791.88333333333344</v>
      </c>
      <c r="J86" s="36">
        <v>802.81666666666661</v>
      </c>
      <c r="K86" s="31">
        <v>780.95</v>
      </c>
      <c r="L86" s="31">
        <v>753.55</v>
      </c>
      <c r="M86" s="31">
        <v>17.295770000000001</v>
      </c>
      <c r="N86" s="1"/>
      <c r="O86" s="1"/>
    </row>
    <row r="87" spans="1:15" ht="12.75" customHeight="1">
      <c r="A87" s="33">
        <v>77</v>
      </c>
      <c r="B87" s="53" t="s">
        <v>338</v>
      </c>
      <c r="C87" s="31">
        <v>5942.8</v>
      </c>
      <c r="D87" s="36">
        <v>5990.6166666666659</v>
      </c>
      <c r="E87" s="36">
        <v>5882.2333333333318</v>
      </c>
      <c r="F87" s="36">
        <v>5821.6666666666661</v>
      </c>
      <c r="G87" s="36">
        <v>5713.2833333333319</v>
      </c>
      <c r="H87" s="36">
        <v>6051.1833333333316</v>
      </c>
      <c r="I87" s="36">
        <v>6159.5666666666648</v>
      </c>
      <c r="J87" s="36">
        <v>6220.1333333333314</v>
      </c>
      <c r="K87" s="31">
        <v>6099</v>
      </c>
      <c r="L87" s="31">
        <v>5930.05</v>
      </c>
      <c r="M87" s="31">
        <v>8.6879999999999999E-2</v>
      </c>
      <c r="N87" s="1"/>
      <c r="O87" s="1"/>
    </row>
    <row r="88" spans="1:15" ht="12.75" customHeight="1">
      <c r="A88" s="33">
        <v>78</v>
      </c>
      <c r="B88" s="53" t="s">
        <v>339</v>
      </c>
      <c r="C88" s="31">
        <v>1290.55</v>
      </c>
      <c r="D88" s="36">
        <v>1304.2333333333333</v>
      </c>
      <c r="E88" s="36">
        <v>1271.7666666666667</v>
      </c>
      <c r="F88" s="36">
        <v>1252.9833333333333</v>
      </c>
      <c r="G88" s="36">
        <v>1220.5166666666667</v>
      </c>
      <c r="H88" s="36">
        <v>1323.0166666666667</v>
      </c>
      <c r="I88" s="36">
        <v>1355.4833333333333</v>
      </c>
      <c r="J88" s="36">
        <v>1374.2666666666667</v>
      </c>
      <c r="K88" s="31">
        <v>1336.7</v>
      </c>
      <c r="L88" s="31">
        <v>1285.45</v>
      </c>
      <c r="M88" s="31">
        <v>2.9872999999999998</v>
      </c>
      <c r="N88" s="1"/>
      <c r="O88" s="1"/>
    </row>
    <row r="89" spans="1:15" ht="12.75" customHeight="1">
      <c r="A89" s="33">
        <v>79</v>
      </c>
      <c r="B89" s="53" t="s">
        <v>340</v>
      </c>
      <c r="C89" s="31">
        <v>1728.65</v>
      </c>
      <c r="D89" s="36">
        <v>1732.6833333333334</v>
      </c>
      <c r="E89" s="36">
        <v>1706.9666666666667</v>
      </c>
      <c r="F89" s="36">
        <v>1685.2833333333333</v>
      </c>
      <c r="G89" s="36">
        <v>1659.5666666666666</v>
      </c>
      <c r="H89" s="36">
        <v>1754.3666666666668</v>
      </c>
      <c r="I89" s="36">
        <v>1780.0833333333335</v>
      </c>
      <c r="J89" s="36">
        <v>1801.7666666666669</v>
      </c>
      <c r="K89" s="31">
        <v>1758.4</v>
      </c>
      <c r="L89" s="31">
        <v>1711</v>
      </c>
      <c r="M89" s="31">
        <v>0.40778999999999999</v>
      </c>
      <c r="N89" s="1"/>
      <c r="O89" s="1"/>
    </row>
    <row r="90" spans="1:15" ht="12.75" customHeight="1">
      <c r="A90" s="33">
        <v>80</v>
      </c>
      <c r="B90" s="53" t="s">
        <v>341</v>
      </c>
      <c r="C90" s="31">
        <v>559.65</v>
      </c>
      <c r="D90" s="36">
        <v>563.88333333333333</v>
      </c>
      <c r="E90" s="36">
        <v>552.76666666666665</v>
      </c>
      <c r="F90" s="36">
        <v>545.88333333333333</v>
      </c>
      <c r="G90" s="36">
        <v>534.76666666666665</v>
      </c>
      <c r="H90" s="36">
        <v>570.76666666666665</v>
      </c>
      <c r="I90" s="36">
        <v>581.88333333333321</v>
      </c>
      <c r="J90" s="36">
        <v>588.76666666666665</v>
      </c>
      <c r="K90" s="31">
        <v>575</v>
      </c>
      <c r="L90" s="31">
        <v>557</v>
      </c>
      <c r="M90" s="31">
        <v>5.9776100000000003</v>
      </c>
      <c r="N90" s="1"/>
      <c r="O90" s="1"/>
    </row>
    <row r="91" spans="1:15" ht="12.75" customHeight="1">
      <c r="A91" s="33">
        <v>81</v>
      </c>
      <c r="B91" s="53" t="s">
        <v>83</v>
      </c>
      <c r="C91" s="31">
        <v>30047.9</v>
      </c>
      <c r="D91" s="36">
        <v>29859.333333333332</v>
      </c>
      <c r="E91" s="36">
        <v>29468.666666666664</v>
      </c>
      <c r="F91" s="36">
        <v>28889.433333333331</v>
      </c>
      <c r="G91" s="36">
        <v>28498.766666666663</v>
      </c>
      <c r="H91" s="36">
        <v>30438.566666666666</v>
      </c>
      <c r="I91" s="36">
        <v>30829.23333333333</v>
      </c>
      <c r="J91" s="36">
        <v>31408.466666666667</v>
      </c>
      <c r="K91" s="31">
        <v>30250</v>
      </c>
      <c r="L91" s="31">
        <v>29280.1</v>
      </c>
      <c r="M91" s="31">
        <v>0.67247000000000001</v>
      </c>
      <c r="N91" s="1"/>
      <c r="O91" s="1"/>
    </row>
    <row r="92" spans="1:15" ht="12.75" customHeight="1">
      <c r="A92" s="33">
        <v>82</v>
      </c>
      <c r="B92" s="53" t="s">
        <v>342</v>
      </c>
      <c r="C92" s="31">
        <v>972.9</v>
      </c>
      <c r="D92" s="36">
        <v>984.80000000000007</v>
      </c>
      <c r="E92" s="36">
        <v>955.10000000000014</v>
      </c>
      <c r="F92" s="36">
        <v>937.30000000000007</v>
      </c>
      <c r="G92" s="36">
        <v>907.60000000000014</v>
      </c>
      <c r="H92" s="36">
        <v>1002.6000000000001</v>
      </c>
      <c r="I92" s="36">
        <v>1032.3000000000002</v>
      </c>
      <c r="J92" s="36">
        <v>1050.1000000000001</v>
      </c>
      <c r="K92" s="31">
        <v>1014.5</v>
      </c>
      <c r="L92" s="31">
        <v>967</v>
      </c>
      <c r="M92" s="31">
        <v>1.99532</v>
      </c>
      <c r="N92" s="1"/>
      <c r="O92" s="1"/>
    </row>
    <row r="93" spans="1:15" ht="12.75" customHeight="1">
      <c r="A93" s="33">
        <v>83</v>
      </c>
      <c r="B93" s="53" t="s">
        <v>343</v>
      </c>
      <c r="C93" s="31">
        <v>18.149999999999999</v>
      </c>
      <c r="D93" s="36">
        <v>17.883333333333333</v>
      </c>
      <c r="E93" s="36">
        <v>17.516666666666666</v>
      </c>
      <c r="F93" s="36">
        <v>16.883333333333333</v>
      </c>
      <c r="G93" s="36">
        <v>16.516666666666666</v>
      </c>
      <c r="H93" s="36">
        <v>18.516666666666666</v>
      </c>
      <c r="I93" s="36">
        <v>18.883333333333333</v>
      </c>
      <c r="J93" s="36">
        <v>19.516666666666666</v>
      </c>
      <c r="K93" s="31">
        <v>18.25</v>
      </c>
      <c r="L93" s="31">
        <v>17.25</v>
      </c>
      <c r="M93" s="31">
        <v>208.67950999999999</v>
      </c>
      <c r="N93" s="1"/>
      <c r="O93" s="1"/>
    </row>
    <row r="94" spans="1:15" ht="12.75" customHeight="1">
      <c r="A94" s="33">
        <v>84</v>
      </c>
      <c r="B94" s="53" t="s">
        <v>86</v>
      </c>
      <c r="C94" s="31">
        <v>4825.6499999999996</v>
      </c>
      <c r="D94" s="36">
        <v>4834.7</v>
      </c>
      <c r="E94" s="36">
        <v>4801.95</v>
      </c>
      <c r="F94" s="36">
        <v>4778.25</v>
      </c>
      <c r="G94" s="36">
        <v>4745.5</v>
      </c>
      <c r="H94" s="36">
        <v>4858.3999999999996</v>
      </c>
      <c r="I94" s="36">
        <v>4891.1499999999996</v>
      </c>
      <c r="J94" s="36">
        <v>4914.8499999999995</v>
      </c>
      <c r="K94" s="31">
        <v>4867.45</v>
      </c>
      <c r="L94" s="31">
        <v>4811</v>
      </c>
      <c r="M94" s="31">
        <v>1.5695600000000001</v>
      </c>
      <c r="N94" s="1"/>
      <c r="O94" s="1"/>
    </row>
    <row r="95" spans="1:15" ht="12.75" customHeight="1">
      <c r="A95" s="33">
        <v>85</v>
      </c>
      <c r="B95" s="53" t="s">
        <v>344</v>
      </c>
      <c r="C95" s="31">
        <v>1800.75</v>
      </c>
      <c r="D95" s="36">
        <v>1806.4333333333334</v>
      </c>
      <c r="E95" s="36">
        <v>1789.3666666666668</v>
      </c>
      <c r="F95" s="36">
        <v>1777.9833333333333</v>
      </c>
      <c r="G95" s="36">
        <v>1760.9166666666667</v>
      </c>
      <c r="H95" s="36">
        <v>1817.8166666666668</v>
      </c>
      <c r="I95" s="36">
        <v>1834.8833333333334</v>
      </c>
      <c r="J95" s="36">
        <v>1846.2666666666669</v>
      </c>
      <c r="K95" s="31">
        <v>1823.5</v>
      </c>
      <c r="L95" s="31">
        <v>1795.05</v>
      </c>
      <c r="M95" s="31">
        <v>0.64978000000000002</v>
      </c>
      <c r="N95" s="1"/>
      <c r="O95" s="1"/>
    </row>
    <row r="96" spans="1:15" ht="12.75" customHeight="1">
      <c r="A96" s="33">
        <v>86</v>
      </c>
      <c r="B96" s="53" t="s">
        <v>345</v>
      </c>
      <c r="C96" s="31">
        <v>625.04999999999995</v>
      </c>
      <c r="D96" s="36">
        <v>625.18333333333328</v>
      </c>
      <c r="E96" s="36">
        <v>620.36666666666656</v>
      </c>
      <c r="F96" s="36">
        <v>615.68333333333328</v>
      </c>
      <c r="G96" s="36">
        <v>610.86666666666656</v>
      </c>
      <c r="H96" s="36">
        <v>629.86666666666656</v>
      </c>
      <c r="I96" s="36">
        <v>634.68333333333339</v>
      </c>
      <c r="J96" s="36">
        <v>639.36666666666656</v>
      </c>
      <c r="K96" s="31">
        <v>630</v>
      </c>
      <c r="L96" s="31">
        <v>620.5</v>
      </c>
      <c r="M96" s="31">
        <v>0.80767999999999995</v>
      </c>
      <c r="N96" s="1"/>
      <c r="O96" s="1"/>
    </row>
    <row r="97" spans="1:15" ht="12.75" customHeight="1">
      <c r="A97" s="33">
        <v>87</v>
      </c>
      <c r="B97" s="53" t="s">
        <v>346</v>
      </c>
      <c r="C97" s="31">
        <v>128.30000000000001</v>
      </c>
      <c r="D97" s="36">
        <v>128.56666666666669</v>
      </c>
      <c r="E97" s="36">
        <v>126.73333333333338</v>
      </c>
      <c r="F97" s="36">
        <v>125.16666666666669</v>
      </c>
      <c r="G97" s="36">
        <v>123.33333333333337</v>
      </c>
      <c r="H97" s="36">
        <v>130.13333333333338</v>
      </c>
      <c r="I97" s="36">
        <v>131.9666666666667</v>
      </c>
      <c r="J97" s="36">
        <v>133.53333333333339</v>
      </c>
      <c r="K97" s="31">
        <v>130.4</v>
      </c>
      <c r="L97" s="31">
        <v>127</v>
      </c>
      <c r="M97" s="31">
        <v>34.111559999999997</v>
      </c>
      <c r="N97" s="1"/>
      <c r="O97" s="1"/>
    </row>
    <row r="98" spans="1:15" ht="12.75" customHeight="1">
      <c r="A98" s="33">
        <v>88</v>
      </c>
      <c r="B98" s="53" t="s">
        <v>347</v>
      </c>
      <c r="C98" s="31">
        <v>463.25</v>
      </c>
      <c r="D98" s="36">
        <v>466.26666666666665</v>
      </c>
      <c r="E98" s="36">
        <v>459.2833333333333</v>
      </c>
      <c r="F98" s="36">
        <v>455.31666666666666</v>
      </c>
      <c r="G98" s="36">
        <v>448.33333333333331</v>
      </c>
      <c r="H98" s="36">
        <v>470.23333333333329</v>
      </c>
      <c r="I98" s="36">
        <v>477.21666666666664</v>
      </c>
      <c r="J98" s="36">
        <v>481.18333333333328</v>
      </c>
      <c r="K98" s="31">
        <v>473.25</v>
      </c>
      <c r="L98" s="31">
        <v>462.3</v>
      </c>
      <c r="M98" s="31">
        <v>13.90039</v>
      </c>
      <c r="N98" s="1"/>
      <c r="O98" s="1"/>
    </row>
    <row r="99" spans="1:15" ht="12.75" customHeight="1">
      <c r="A99" s="33">
        <v>89</v>
      </c>
      <c r="B99" s="53" t="s">
        <v>825</v>
      </c>
      <c r="C99" s="31">
        <v>446.3</v>
      </c>
      <c r="D99" s="36">
        <v>447.85000000000008</v>
      </c>
      <c r="E99" s="36">
        <v>440.05000000000018</v>
      </c>
      <c r="F99" s="36">
        <v>433.80000000000013</v>
      </c>
      <c r="G99" s="36">
        <v>426.00000000000023</v>
      </c>
      <c r="H99" s="36">
        <v>454.10000000000014</v>
      </c>
      <c r="I99" s="36">
        <v>461.9</v>
      </c>
      <c r="J99" s="36">
        <v>468.15000000000009</v>
      </c>
      <c r="K99" s="31">
        <v>455.65</v>
      </c>
      <c r="L99" s="31">
        <v>441.6</v>
      </c>
      <c r="M99" s="31">
        <v>6.8152499999999998</v>
      </c>
      <c r="N99" s="1"/>
      <c r="O99" s="1"/>
    </row>
    <row r="100" spans="1:15" ht="12.75" customHeight="1">
      <c r="A100" s="33">
        <v>90</v>
      </c>
      <c r="B100" s="53" t="s">
        <v>348</v>
      </c>
      <c r="C100" s="31">
        <v>4859.8999999999996</v>
      </c>
      <c r="D100" s="36">
        <v>4903.7833333333328</v>
      </c>
      <c r="E100" s="36">
        <v>4787.6166666666659</v>
      </c>
      <c r="F100" s="36">
        <v>4715.333333333333</v>
      </c>
      <c r="G100" s="36">
        <v>4599.1666666666661</v>
      </c>
      <c r="H100" s="36">
        <v>4976.0666666666657</v>
      </c>
      <c r="I100" s="36">
        <v>5092.2333333333336</v>
      </c>
      <c r="J100" s="36">
        <v>5164.5166666666655</v>
      </c>
      <c r="K100" s="31">
        <v>5019.95</v>
      </c>
      <c r="L100" s="31">
        <v>4831.5</v>
      </c>
      <c r="M100" s="31">
        <v>0.51127999999999996</v>
      </c>
      <c r="N100" s="1"/>
      <c r="O100" s="1"/>
    </row>
    <row r="101" spans="1:15" ht="12.75" customHeight="1">
      <c r="A101" s="33">
        <v>91</v>
      </c>
      <c r="B101" s="53" t="s">
        <v>349</v>
      </c>
      <c r="C101" s="31">
        <v>369.2</v>
      </c>
      <c r="D101" s="36">
        <v>363.25</v>
      </c>
      <c r="E101" s="36">
        <v>351.95</v>
      </c>
      <c r="F101" s="36">
        <v>334.7</v>
      </c>
      <c r="G101" s="36">
        <v>323.39999999999998</v>
      </c>
      <c r="H101" s="36">
        <v>380.5</v>
      </c>
      <c r="I101" s="36">
        <v>391.79999999999995</v>
      </c>
      <c r="J101" s="36">
        <v>409.05</v>
      </c>
      <c r="K101" s="31">
        <v>374.55</v>
      </c>
      <c r="L101" s="31">
        <v>346</v>
      </c>
      <c r="M101" s="31">
        <v>23.54307</v>
      </c>
      <c r="N101" s="1"/>
      <c r="O101" s="1"/>
    </row>
    <row r="102" spans="1:15" ht="12.75" customHeight="1">
      <c r="A102" s="33">
        <v>92</v>
      </c>
      <c r="B102" s="53" t="s">
        <v>350</v>
      </c>
      <c r="C102" s="31">
        <v>252.45</v>
      </c>
      <c r="D102" s="36">
        <v>252.41666666666666</v>
      </c>
      <c r="E102" s="36">
        <v>245.63333333333333</v>
      </c>
      <c r="F102" s="36">
        <v>238.81666666666666</v>
      </c>
      <c r="G102" s="36">
        <v>232.03333333333333</v>
      </c>
      <c r="H102" s="36">
        <v>259.23333333333335</v>
      </c>
      <c r="I102" s="36">
        <v>266.01666666666665</v>
      </c>
      <c r="J102" s="36">
        <v>272.83333333333331</v>
      </c>
      <c r="K102" s="31">
        <v>259.2</v>
      </c>
      <c r="L102" s="31">
        <v>245.6</v>
      </c>
      <c r="M102" s="31">
        <v>28.57432</v>
      </c>
      <c r="N102" s="1"/>
      <c r="O102" s="1"/>
    </row>
    <row r="103" spans="1:15" ht="12.75" customHeight="1">
      <c r="A103" s="33">
        <v>93</v>
      </c>
      <c r="B103" s="53" t="s">
        <v>90</v>
      </c>
      <c r="C103" s="31">
        <v>791.95</v>
      </c>
      <c r="D103" s="36">
        <v>792.76666666666677</v>
      </c>
      <c r="E103" s="36">
        <v>784.53333333333353</v>
      </c>
      <c r="F103" s="36">
        <v>777.11666666666679</v>
      </c>
      <c r="G103" s="36">
        <v>768.88333333333355</v>
      </c>
      <c r="H103" s="36">
        <v>800.18333333333351</v>
      </c>
      <c r="I103" s="36">
        <v>808.41666666666686</v>
      </c>
      <c r="J103" s="36">
        <v>815.83333333333348</v>
      </c>
      <c r="K103" s="31">
        <v>801</v>
      </c>
      <c r="L103" s="31">
        <v>785.35</v>
      </c>
      <c r="M103" s="31">
        <v>4.4802499999999998</v>
      </c>
      <c r="N103" s="1"/>
      <c r="O103" s="1"/>
    </row>
    <row r="104" spans="1:15" ht="12.75" customHeight="1">
      <c r="A104" s="33">
        <v>94</v>
      </c>
      <c r="B104" s="53" t="s">
        <v>89</v>
      </c>
      <c r="C104" s="31">
        <v>602.45000000000005</v>
      </c>
      <c r="D104" s="36">
        <v>598.18333333333339</v>
      </c>
      <c r="E104" s="36">
        <v>592.36666666666679</v>
      </c>
      <c r="F104" s="36">
        <v>582.28333333333342</v>
      </c>
      <c r="G104" s="36">
        <v>576.46666666666681</v>
      </c>
      <c r="H104" s="36">
        <v>608.26666666666677</v>
      </c>
      <c r="I104" s="36">
        <v>614.08333333333337</v>
      </c>
      <c r="J104" s="36">
        <v>624.16666666666674</v>
      </c>
      <c r="K104" s="31">
        <v>604</v>
      </c>
      <c r="L104" s="31">
        <v>588.1</v>
      </c>
      <c r="M104" s="31">
        <v>111.14961</v>
      </c>
      <c r="N104" s="1"/>
      <c r="O104" s="1"/>
    </row>
    <row r="105" spans="1:15" ht="12.75" customHeight="1">
      <c r="A105" s="33">
        <v>95</v>
      </c>
      <c r="B105" s="53" t="s">
        <v>351</v>
      </c>
      <c r="C105" s="31">
        <v>289.25</v>
      </c>
      <c r="D105" s="36">
        <v>278.16666666666669</v>
      </c>
      <c r="E105" s="36">
        <v>267.08333333333337</v>
      </c>
      <c r="F105" s="36">
        <v>244.91666666666669</v>
      </c>
      <c r="G105" s="36">
        <v>233.83333333333337</v>
      </c>
      <c r="H105" s="36">
        <v>300.33333333333337</v>
      </c>
      <c r="I105" s="36">
        <v>311.41666666666674</v>
      </c>
      <c r="J105" s="36">
        <v>333.58333333333337</v>
      </c>
      <c r="K105" s="31">
        <v>289.25</v>
      </c>
      <c r="L105" s="31">
        <v>256</v>
      </c>
      <c r="M105" s="31">
        <v>27.073119999999999</v>
      </c>
      <c r="N105" s="1"/>
      <c r="O105" s="1"/>
    </row>
    <row r="106" spans="1:15" ht="12.75" customHeight="1">
      <c r="A106" s="33">
        <v>96</v>
      </c>
      <c r="B106" s="53" t="s">
        <v>352</v>
      </c>
      <c r="C106" s="31">
        <v>1097.7</v>
      </c>
      <c r="D106" s="36">
        <v>1091.2666666666667</v>
      </c>
      <c r="E106" s="36">
        <v>1074.5333333333333</v>
      </c>
      <c r="F106" s="36">
        <v>1051.3666666666666</v>
      </c>
      <c r="G106" s="36">
        <v>1034.6333333333332</v>
      </c>
      <c r="H106" s="36">
        <v>1114.4333333333334</v>
      </c>
      <c r="I106" s="36">
        <v>1131.1666666666665</v>
      </c>
      <c r="J106" s="36">
        <v>1154.3333333333335</v>
      </c>
      <c r="K106" s="31">
        <v>1108</v>
      </c>
      <c r="L106" s="31">
        <v>1068.0999999999999</v>
      </c>
      <c r="M106" s="31">
        <v>1.7133</v>
      </c>
      <c r="N106" s="1"/>
      <c r="O106" s="1"/>
    </row>
    <row r="107" spans="1:15" ht="12.75" customHeight="1">
      <c r="A107" s="33">
        <v>97</v>
      </c>
      <c r="B107" s="53" t="s">
        <v>353</v>
      </c>
      <c r="C107" s="31">
        <v>215.2</v>
      </c>
      <c r="D107" s="36">
        <v>215.54999999999998</v>
      </c>
      <c r="E107" s="36">
        <v>211.49999999999997</v>
      </c>
      <c r="F107" s="36">
        <v>207.79999999999998</v>
      </c>
      <c r="G107" s="36">
        <v>203.74999999999997</v>
      </c>
      <c r="H107" s="36">
        <v>219.24999999999997</v>
      </c>
      <c r="I107" s="36">
        <v>223.29999999999998</v>
      </c>
      <c r="J107" s="36">
        <v>226.99999999999997</v>
      </c>
      <c r="K107" s="31">
        <v>219.6</v>
      </c>
      <c r="L107" s="31">
        <v>211.85</v>
      </c>
      <c r="M107" s="31">
        <v>65.98657</v>
      </c>
      <c r="N107" s="1"/>
      <c r="O107" s="1"/>
    </row>
    <row r="108" spans="1:15" ht="12.75" customHeight="1">
      <c r="A108" s="33">
        <v>98</v>
      </c>
      <c r="B108" s="53" t="s">
        <v>354</v>
      </c>
      <c r="C108" s="31">
        <v>2869.8</v>
      </c>
      <c r="D108" s="36">
        <v>2899.9166666666665</v>
      </c>
      <c r="E108" s="36">
        <v>2829.8833333333332</v>
      </c>
      <c r="F108" s="36">
        <v>2789.9666666666667</v>
      </c>
      <c r="G108" s="36">
        <v>2719.9333333333334</v>
      </c>
      <c r="H108" s="36">
        <v>2939.833333333333</v>
      </c>
      <c r="I108" s="36">
        <v>3009.8666666666668</v>
      </c>
      <c r="J108" s="36">
        <v>3049.7833333333328</v>
      </c>
      <c r="K108" s="31">
        <v>2969.95</v>
      </c>
      <c r="L108" s="31">
        <v>2860</v>
      </c>
      <c r="M108" s="31">
        <v>1.8173999999999999</v>
      </c>
      <c r="N108" s="1"/>
      <c r="O108" s="1"/>
    </row>
    <row r="109" spans="1:15" ht="12.75" customHeight="1">
      <c r="A109" s="33">
        <v>99</v>
      </c>
      <c r="B109" s="53" t="s">
        <v>355</v>
      </c>
      <c r="C109" s="31">
        <v>67.400000000000006</v>
      </c>
      <c r="D109" s="36">
        <v>65.88333333333334</v>
      </c>
      <c r="E109" s="36">
        <v>63.816666666666677</v>
      </c>
      <c r="F109" s="36">
        <v>60.233333333333334</v>
      </c>
      <c r="G109" s="36">
        <v>58.166666666666671</v>
      </c>
      <c r="H109" s="36">
        <v>69.466666666666683</v>
      </c>
      <c r="I109" s="36">
        <v>71.533333333333346</v>
      </c>
      <c r="J109" s="36">
        <v>75.116666666666688</v>
      </c>
      <c r="K109" s="31">
        <v>67.95</v>
      </c>
      <c r="L109" s="31">
        <v>62.3</v>
      </c>
      <c r="M109" s="31">
        <v>560.87283000000002</v>
      </c>
      <c r="N109" s="1"/>
      <c r="O109" s="1"/>
    </row>
    <row r="110" spans="1:15" ht="12.75" customHeight="1">
      <c r="A110" s="33">
        <v>100</v>
      </c>
      <c r="B110" s="53" t="s">
        <v>356</v>
      </c>
      <c r="C110" s="31">
        <v>1879.65</v>
      </c>
      <c r="D110" s="36">
        <v>1886.9833333333336</v>
      </c>
      <c r="E110" s="36">
        <v>1866.2666666666671</v>
      </c>
      <c r="F110" s="36">
        <v>1852.8833333333334</v>
      </c>
      <c r="G110" s="36">
        <v>1832.166666666667</v>
      </c>
      <c r="H110" s="36">
        <v>1900.3666666666672</v>
      </c>
      <c r="I110" s="36">
        <v>1921.0833333333335</v>
      </c>
      <c r="J110" s="36">
        <v>1934.4666666666674</v>
      </c>
      <c r="K110" s="31">
        <v>1907.7</v>
      </c>
      <c r="L110" s="31">
        <v>1873.6</v>
      </c>
      <c r="M110" s="31">
        <v>3.9246400000000001</v>
      </c>
      <c r="N110" s="1"/>
      <c r="O110" s="1"/>
    </row>
    <row r="111" spans="1:15" ht="12.75" customHeight="1">
      <c r="A111" s="33">
        <v>101</v>
      </c>
      <c r="B111" s="53" t="s">
        <v>357</v>
      </c>
      <c r="C111" s="31">
        <v>689.65</v>
      </c>
      <c r="D111" s="36">
        <v>686.73333333333323</v>
      </c>
      <c r="E111" s="36">
        <v>672.96666666666647</v>
      </c>
      <c r="F111" s="36">
        <v>656.28333333333319</v>
      </c>
      <c r="G111" s="36">
        <v>642.51666666666642</v>
      </c>
      <c r="H111" s="36">
        <v>703.41666666666652</v>
      </c>
      <c r="I111" s="36">
        <v>717.18333333333317</v>
      </c>
      <c r="J111" s="36">
        <v>733.86666666666656</v>
      </c>
      <c r="K111" s="31">
        <v>700.5</v>
      </c>
      <c r="L111" s="31">
        <v>670.05</v>
      </c>
      <c r="M111" s="31">
        <v>2.2831700000000001</v>
      </c>
      <c r="N111" s="1"/>
      <c r="O111" s="1"/>
    </row>
    <row r="112" spans="1:15" ht="12.75" customHeight="1">
      <c r="A112" s="33">
        <v>102</v>
      </c>
      <c r="B112" s="53" t="s">
        <v>358</v>
      </c>
      <c r="C112" s="31">
        <v>1472.95</v>
      </c>
      <c r="D112" s="36">
        <v>1473</v>
      </c>
      <c r="E112" s="36">
        <v>1450</v>
      </c>
      <c r="F112" s="36">
        <v>1427.05</v>
      </c>
      <c r="G112" s="36">
        <v>1404.05</v>
      </c>
      <c r="H112" s="36">
        <v>1495.95</v>
      </c>
      <c r="I112" s="36">
        <v>1518.95</v>
      </c>
      <c r="J112" s="36">
        <v>1541.9</v>
      </c>
      <c r="K112" s="31">
        <v>1496</v>
      </c>
      <c r="L112" s="31">
        <v>1450.05</v>
      </c>
      <c r="M112" s="31">
        <v>2.0280499999999999</v>
      </c>
      <c r="N112" s="1"/>
      <c r="O112" s="1"/>
    </row>
    <row r="113" spans="1:15" ht="12.75" customHeight="1">
      <c r="A113" s="33">
        <v>103</v>
      </c>
      <c r="B113" s="53" t="s">
        <v>359</v>
      </c>
      <c r="C113" s="31">
        <v>7531.85</v>
      </c>
      <c r="D113" s="36">
        <v>7535.0166666666664</v>
      </c>
      <c r="E113" s="36">
        <v>7488.8833333333332</v>
      </c>
      <c r="F113" s="36">
        <v>7445.916666666667</v>
      </c>
      <c r="G113" s="36">
        <v>7399.7833333333338</v>
      </c>
      <c r="H113" s="36">
        <v>7577.9833333333327</v>
      </c>
      <c r="I113" s="36">
        <v>7624.1166666666659</v>
      </c>
      <c r="J113" s="36">
        <v>7667.0833333333321</v>
      </c>
      <c r="K113" s="31">
        <v>7581.15</v>
      </c>
      <c r="L113" s="31">
        <v>7492.05</v>
      </c>
      <c r="M113" s="31">
        <v>0.25111</v>
      </c>
      <c r="N113" s="1"/>
      <c r="O113" s="1"/>
    </row>
    <row r="114" spans="1:15" ht="12.75" customHeight="1">
      <c r="A114" s="33">
        <v>104</v>
      </c>
      <c r="B114" s="53" t="s">
        <v>360</v>
      </c>
      <c r="C114" s="31">
        <v>795.3</v>
      </c>
      <c r="D114" s="36">
        <v>800.48333333333323</v>
      </c>
      <c r="E114" s="36">
        <v>780.81666666666649</v>
      </c>
      <c r="F114" s="36">
        <v>766.33333333333326</v>
      </c>
      <c r="G114" s="36">
        <v>746.66666666666652</v>
      </c>
      <c r="H114" s="36">
        <v>814.96666666666647</v>
      </c>
      <c r="I114" s="36">
        <v>834.63333333333321</v>
      </c>
      <c r="J114" s="36">
        <v>849.11666666666645</v>
      </c>
      <c r="K114" s="31">
        <v>820.15</v>
      </c>
      <c r="L114" s="31">
        <v>786</v>
      </c>
      <c r="M114" s="31">
        <v>1.8267899999999999</v>
      </c>
      <c r="N114" s="1"/>
      <c r="O114" s="1"/>
    </row>
    <row r="115" spans="1:15" ht="12.75" customHeight="1">
      <c r="A115" s="33">
        <v>105</v>
      </c>
      <c r="B115" s="53" t="s">
        <v>91</v>
      </c>
      <c r="C115" s="31">
        <v>357.4</v>
      </c>
      <c r="D115" s="36">
        <v>357.3</v>
      </c>
      <c r="E115" s="36">
        <v>353.1</v>
      </c>
      <c r="F115" s="36">
        <v>348.8</v>
      </c>
      <c r="G115" s="36">
        <v>344.6</v>
      </c>
      <c r="H115" s="36">
        <v>361.6</v>
      </c>
      <c r="I115" s="36">
        <v>365.79999999999995</v>
      </c>
      <c r="J115" s="36">
        <v>370.1</v>
      </c>
      <c r="K115" s="31">
        <v>361.5</v>
      </c>
      <c r="L115" s="31">
        <v>353</v>
      </c>
      <c r="M115" s="31">
        <v>10.797929999999999</v>
      </c>
      <c r="N115" s="1"/>
      <c r="O115" s="1"/>
    </row>
    <row r="116" spans="1:15" ht="12.75" customHeight="1">
      <c r="A116" s="33">
        <v>106</v>
      </c>
      <c r="B116" s="53" t="s">
        <v>361</v>
      </c>
      <c r="C116" s="31">
        <v>455.75</v>
      </c>
      <c r="D116" s="36">
        <v>457.0333333333333</v>
      </c>
      <c r="E116" s="36">
        <v>452.26666666666659</v>
      </c>
      <c r="F116" s="36">
        <v>448.7833333333333</v>
      </c>
      <c r="G116" s="36">
        <v>444.01666666666659</v>
      </c>
      <c r="H116" s="36">
        <v>460.51666666666659</v>
      </c>
      <c r="I116" s="36">
        <v>465.28333333333325</v>
      </c>
      <c r="J116" s="36">
        <v>468.76666666666659</v>
      </c>
      <c r="K116" s="31">
        <v>461.8</v>
      </c>
      <c r="L116" s="31">
        <v>453.55</v>
      </c>
      <c r="M116" s="31">
        <v>0.95125000000000004</v>
      </c>
      <c r="N116" s="1"/>
      <c r="O116" s="1"/>
    </row>
    <row r="117" spans="1:15" ht="12.75" customHeight="1">
      <c r="A117" s="33">
        <v>107</v>
      </c>
      <c r="B117" s="53" t="s">
        <v>362</v>
      </c>
      <c r="C117" s="31">
        <v>1038.95</v>
      </c>
      <c r="D117" s="36">
        <v>1049.4333333333332</v>
      </c>
      <c r="E117" s="36">
        <v>1023.1166666666663</v>
      </c>
      <c r="F117" s="36">
        <v>1007.2833333333331</v>
      </c>
      <c r="G117" s="36">
        <v>980.96666666666624</v>
      </c>
      <c r="H117" s="36">
        <v>1065.2666666666664</v>
      </c>
      <c r="I117" s="36">
        <v>1091.5833333333335</v>
      </c>
      <c r="J117" s="36">
        <v>1107.4166666666665</v>
      </c>
      <c r="K117" s="31">
        <v>1075.75</v>
      </c>
      <c r="L117" s="31">
        <v>1033.5999999999999</v>
      </c>
      <c r="M117" s="31">
        <v>1.31633</v>
      </c>
      <c r="N117" s="1"/>
      <c r="O117" s="1"/>
    </row>
    <row r="118" spans="1:15" ht="12.75" customHeight="1">
      <c r="A118" s="33">
        <v>108</v>
      </c>
      <c r="B118" s="53" t="s">
        <v>92</v>
      </c>
      <c r="C118" s="31">
        <v>1046.9000000000001</v>
      </c>
      <c r="D118" s="36">
        <v>1061.2</v>
      </c>
      <c r="E118" s="36">
        <v>1027.9000000000001</v>
      </c>
      <c r="F118" s="36">
        <v>1008.9000000000001</v>
      </c>
      <c r="G118" s="36">
        <v>975.60000000000014</v>
      </c>
      <c r="H118" s="36">
        <v>1080.2</v>
      </c>
      <c r="I118" s="36">
        <v>1113.4999999999998</v>
      </c>
      <c r="J118" s="36">
        <v>1132.5</v>
      </c>
      <c r="K118" s="31">
        <v>1094.5</v>
      </c>
      <c r="L118" s="31">
        <v>1042.2</v>
      </c>
      <c r="M118" s="31">
        <v>23.999490000000002</v>
      </c>
      <c r="N118" s="1"/>
      <c r="O118" s="1"/>
    </row>
    <row r="119" spans="1:15" ht="12.75" customHeight="1">
      <c r="A119" s="33">
        <v>109</v>
      </c>
      <c r="B119" s="53" t="s">
        <v>93</v>
      </c>
      <c r="C119" s="31">
        <v>1473.45</v>
      </c>
      <c r="D119" s="36">
        <v>1468.6499999999999</v>
      </c>
      <c r="E119" s="36">
        <v>1457.5999999999997</v>
      </c>
      <c r="F119" s="36">
        <v>1441.7499999999998</v>
      </c>
      <c r="G119" s="36">
        <v>1430.6999999999996</v>
      </c>
      <c r="H119" s="36">
        <v>1484.4999999999998</v>
      </c>
      <c r="I119" s="36">
        <v>1495.55</v>
      </c>
      <c r="J119" s="36">
        <v>1511.3999999999999</v>
      </c>
      <c r="K119" s="31">
        <v>1479.7</v>
      </c>
      <c r="L119" s="31">
        <v>1452.8</v>
      </c>
      <c r="M119" s="31">
        <v>13.060460000000001</v>
      </c>
      <c r="N119" s="1"/>
      <c r="O119" s="1"/>
    </row>
    <row r="120" spans="1:15" ht="12.75" customHeight="1">
      <c r="A120" s="33">
        <v>110</v>
      </c>
      <c r="B120" s="53" t="s">
        <v>100</v>
      </c>
      <c r="C120" s="31">
        <v>137.55000000000001</v>
      </c>
      <c r="D120" s="36">
        <v>138.33333333333334</v>
      </c>
      <c r="E120" s="36">
        <v>136.41666666666669</v>
      </c>
      <c r="F120" s="36">
        <v>135.28333333333333</v>
      </c>
      <c r="G120" s="36">
        <v>133.36666666666667</v>
      </c>
      <c r="H120" s="36">
        <v>139.4666666666667</v>
      </c>
      <c r="I120" s="36">
        <v>141.38333333333338</v>
      </c>
      <c r="J120" s="36">
        <v>142.51666666666671</v>
      </c>
      <c r="K120" s="31">
        <v>140.25</v>
      </c>
      <c r="L120" s="31">
        <v>137.19999999999999</v>
      </c>
      <c r="M120" s="31">
        <v>42.240290000000002</v>
      </c>
      <c r="N120" s="1"/>
      <c r="O120" s="1"/>
    </row>
    <row r="121" spans="1:15" ht="12.75" customHeight="1">
      <c r="A121" s="33">
        <v>111</v>
      </c>
      <c r="B121" s="53" t="s">
        <v>272</v>
      </c>
      <c r="C121" s="31">
        <v>1407.25</v>
      </c>
      <c r="D121" s="36">
        <v>1406.1500000000003</v>
      </c>
      <c r="E121" s="36">
        <v>1386.2500000000007</v>
      </c>
      <c r="F121" s="36">
        <v>1365.2500000000005</v>
      </c>
      <c r="G121" s="36">
        <v>1345.3500000000008</v>
      </c>
      <c r="H121" s="36">
        <v>1427.1500000000005</v>
      </c>
      <c r="I121" s="36">
        <v>1447.0500000000002</v>
      </c>
      <c r="J121" s="36">
        <v>1468.0500000000004</v>
      </c>
      <c r="K121" s="31">
        <v>1426.05</v>
      </c>
      <c r="L121" s="31">
        <v>1385.15</v>
      </c>
      <c r="M121" s="31">
        <v>1.93573</v>
      </c>
      <c r="N121" s="1"/>
      <c r="O121" s="1"/>
    </row>
    <row r="122" spans="1:15" ht="12.75" customHeight="1">
      <c r="A122" s="33">
        <v>112</v>
      </c>
      <c r="B122" s="53" t="s">
        <v>94</v>
      </c>
      <c r="C122" s="31">
        <v>460.65</v>
      </c>
      <c r="D122" s="36">
        <v>458.65000000000003</v>
      </c>
      <c r="E122" s="36">
        <v>455.55000000000007</v>
      </c>
      <c r="F122" s="36">
        <v>450.45000000000005</v>
      </c>
      <c r="G122" s="36">
        <v>447.35000000000008</v>
      </c>
      <c r="H122" s="36">
        <v>463.75000000000006</v>
      </c>
      <c r="I122" s="36">
        <v>466.85000000000008</v>
      </c>
      <c r="J122" s="36">
        <v>471.95000000000005</v>
      </c>
      <c r="K122" s="31">
        <v>461.75</v>
      </c>
      <c r="L122" s="31">
        <v>453.55</v>
      </c>
      <c r="M122" s="31">
        <v>96.054929999999999</v>
      </c>
      <c r="N122" s="1"/>
      <c r="O122" s="1"/>
    </row>
    <row r="123" spans="1:15" ht="12.75" customHeight="1">
      <c r="A123" s="33">
        <v>113</v>
      </c>
      <c r="B123" s="53" t="s">
        <v>363</v>
      </c>
      <c r="C123" s="31">
        <v>876.25</v>
      </c>
      <c r="D123" s="36">
        <v>879.71666666666658</v>
      </c>
      <c r="E123" s="36">
        <v>869.33333333333314</v>
      </c>
      <c r="F123" s="36">
        <v>862.41666666666652</v>
      </c>
      <c r="G123" s="36">
        <v>852.03333333333308</v>
      </c>
      <c r="H123" s="36">
        <v>886.63333333333321</v>
      </c>
      <c r="I123" s="36">
        <v>897.01666666666665</v>
      </c>
      <c r="J123" s="36">
        <v>903.93333333333328</v>
      </c>
      <c r="K123" s="31">
        <v>890.1</v>
      </c>
      <c r="L123" s="31">
        <v>872.8</v>
      </c>
      <c r="M123" s="31">
        <v>10.8247</v>
      </c>
      <c r="N123" s="1"/>
      <c r="O123" s="1"/>
    </row>
    <row r="124" spans="1:15" ht="12.75" customHeight="1">
      <c r="A124" s="33">
        <v>114</v>
      </c>
      <c r="B124" s="53" t="s">
        <v>95</v>
      </c>
      <c r="C124" s="31">
        <v>6316.45</v>
      </c>
      <c r="D124" s="36">
        <v>6349.4833333333336</v>
      </c>
      <c r="E124" s="36">
        <v>6252.9666666666672</v>
      </c>
      <c r="F124" s="36">
        <v>6189.4833333333336</v>
      </c>
      <c r="G124" s="36">
        <v>6092.9666666666672</v>
      </c>
      <c r="H124" s="36">
        <v>6412.9666666666672</v>
      </c>
      <c r="I124" s="36">
        <v>6509.4833333333336</v>
      </c>
      <c r="J124" s="36">
        <v>6572.9666666666672</v>
      </c>
      <c r="K124" s="31">
        <v>6446</v>
      </c>
      <c r="L124" s="31">
        <v>6286</v>
      </c>
      <c r="M124" s="31">
        <v>2.65245</v>
      </c>
      <c r="N124" s="1"/>
      <c r="O124" s="1"/>
    </row>
    <row r="125" spans="1:15" ht="12.75" customHeight="1">
      <c r="A125" s="33">
        <v>115</v>
      </c>
      <c r="B125" s="53" t="s">
        <v>96</v>
      </c>
      <c r="C125" s="31">
        <v>2543.65</v>
      </c>
      <c r="D125" s="36">
        <v>2549.4</v>
      </c>
      <c r="E125" s="36">
        <v>2515.8000000000002</v>
      </c>
      <c r="F125" s="36">
        <v>2487.9500000000003</v>
      </c>
      <c r="G125" s="36">
        <v>2454.3500000000004</v>
      </c>
      <c r="H125" s="36">
        <v>2577.25</v>
      </c>
      <c r="I125" s="36">
        <v>2610.8499999999995</v>
      </c>
      <c r="J125" s="36">
        <v>2638.7</v>
      </c>
      <c r="K125" s="31">
        <v>2583</v>
      </c>
      <c r="L125" s="31">
        <v>2521.5500000000002</v>
      </c>
      <c r="M125" s="31">
        <v>1.7551000000000001</v>
      </c>
      <c r="N125" s="1"/>
      <c r="O125" s="1"/>
    </row>
    <row r="126" spans="1:15" ht="12.75" customHeight="1">
      <c r="A126" s="33">
        <v>116</v>
      </c>
      <c r="B126" s="53" t="s">
        <v>364</v>
      </c>
      <c r="C126" s="31">
        <v>3062.75</v>
      </c>
      <c r="D126" s="36">
        <v>3045.8833333333332</v>
      </c>
      <c r="E126" s="36">
        <v>3016.8666666666663</v>
      </c>
      <c r="F126" s="36">
        <v>2970.9833333333331</v>
      </c>
      <c r="G126" s="36">
        <v>2941.9666666666662</v>
      </c>
      <c r="H126" s="36">
        <v>3091.7666666666664</v>
      </c>
      <c r="I126" s="36">
        <v>3120.7833333333328</v>
      </c>
      <c r="J126" s="36">
        <v>3166.6666666666665</v>
      </c>
      <c r="K126" s="31">
        <v>3074.9</v>
      </c>
      <c r="L126" s="31">
        <v>3000</v>
      </c>
      <c r="M126" s="31">
        <v>1.45353</v>
      </c>
      <c r="N126" s="1"/>
      <c r="O126" s="1"/>
    </row>
    <row r="127" spans="1:15" ht="12.75" customHeight="1">
      <c r="A127" s="33">
        <v>117</v>
      </c>
      <c r="B127" s="53" t="s">
        <v>888</v>
      </c>
      <c r="C127" s="31">
        <v>1441.8</v>
      </c>
      <c r="D127" s="36">
        <v>1440.8999999999999</v>
      </c>
      <c r="E127" s="36">
        <v>1420.8999999999996</v>
      </c>
      <c r="F127" s="36">
        <v>1399.9999999999998</v>
      </c>
      <c r="G127" s="36">
        <v>1379.9999999999995</v>
      </c>
      <c r="H127" s="36">
        <v>1461.7999999999997</v>
      </c>
      <c r="I127" s="36">
        <v>1481.8000000000002</v>
      </c>
      <c r="J127" s="36">
        <v>1502.6999999999998</v>
      </c>
      <c r="K127" s="31">
        <v>1460.9</v>
      </c>
      <c r="L127" s="31">
        <v>1420</v>
      </c>
      <c r="M127" s="31">
        <v>0.47200999999999999</v>
      </c>
      <c r="N127" s="1"/>
      <c r="O127" s="1"/>
    </row>
    <row r="128" spans="1:15" ht="12.75" customHeight="1">
      <c r="A128" s="33">
        <v>118</v>
      </c>
      <c r="B128" s="53" t="s">
        <v>97</v>
      </c>
      <c r="C128" s="31">
        <v>967.95</v>
      </c>
      <c r="D128" s="36">
        <v>973.1</v>
      </c>
      <c r="E128" s="36">
        <v>961</v>
      </c>
      <c r="F128" s="36">
        <v>954.05</v>
      </c>
      <c r="G128" s="36">
        <v>941.94999999999993</v>
      </c>
      <c r="H128" s="36">
        <v>980.05000000000007</v>
      </c>
      <c r="I128" s="36">
        <v>992.1500000000002</v>
      </c>
      <c r="J128" s="36">
        <v>999.10000000000014</v>
      </c>
      <c r="K128" s="31">
        <v>985.2</v>
      </c>
      <c r="L128" s="31">
        <v>966.15</v>
      </c>
      <c r="M128" s="31">
        <v>12.58586</v>
      </c>
      <c r="N128" s="1"/>
      <c r="O128" s="1"/>
    </row>
    <row r="129" spans="1:15" ht="12.75" customHeight="1">
      <c r="A129" s="33">
        <v>119</v>
      </c>
      <c r="B129" s="53" t="s">
        <v>98</v>
      </c>
      <c r="C129" s="31">
        <v>1091.0999999999999</v>
      </c>
      <c r="D129" s="36">
        <v>1089.8</v>
      </c>
      <c r="E129" s="36">
        <v>1076.5999999999999</v>
      </c>
      <c r="F129" s="36">
        <v>1062.0999999999999</v>
      </c>
      <c r="G129" s="36">
        <v>1048.8999999999999</v>
      </c>
      <c r="H129" s="36">
        <v>1104.3</v>
      </c>
      <c r="I129" s="36">
        <v>1117.5000000000002</v>
      </c>
      <c r="J129" s="36">
        <v>1132</v>
      </c>
      <c r="K129" s="31">
        <v>1103</v>
      </c>
      <c r="L129" s="31">
        <v>1075.3</v>
      </c>
      <c r="M129" s="31">
        <v>6.3482399999999997</v>
      </c>
      <c r="N129" s="1"/>
      <c r="O129" s="1"/>
    </row>
    <row r="130" spans="1:15" ht="12.75" customHeight="1">
      <c r="A130" s="33">
        <v>120</v>
      </c>
      <c r="B130" s="53" t="s">
        <v>831</v>
      </c>
      <c r="C130" s="31">
        <v>4128.55</v>
      </c>
      <c r="D130" s="36">
        <v>4152.8</v>
      </c>
      <c r="E130" s="36">
        <v>4065.8</v>
      </c>
      <c r="F130" s="36">
        <v>4003.05</v>
      </c>
      <c r="G130" s="36">
        <v>3916.05</v>
      </c>
      <c r="H130" s="36">
        <v>4215.55</v>
      </c>
      <c r="I130" s="36">
        <v>4302.55</v>
      </c>
      <c r="J130" s="36">
        <v>4365.3</v>
      </c>
      <c r="K130" s="31">
        <v>4239.8</v>
      </c>
      <c r="L130" s="31">
        <v>4090.05</v>
      </c>
      <c r="M130" s="31">
        <v>0.57340000000000002</v>
      </c>
      <c r="N130" s="1"/>
      <c r="O130" s="1"/>
    </row>
    <row r="131" spans="1:15" ht="12.75" customHeight="1">
      <c r="A131" s="33">
        <v>121</v>
      </c>
      <c r="B131" s="53" t="s">
        <v>365</v>
      </c>
      <c r="C131" s="31">
        <v>1434.85</v>
      </c>
      <c r="D131" s="36">
        <v>1440.0833333333333</v>
      </c>
      <c r="E131" s="36">
        <v>1418.8166666666666</v>
      </c>
      <c r="F131" s="36">
        <v>1402.7833333333333</v>
      </c>
      <c r="G131" s="36">
        <v>1381.5166666666667</v>
      </c>
      <c r="H131" s="36">
        <v>1456.1166666666666</v>
      </c>
      <c r="I131" s="36">
        <v>1477.3833333333334</v>
      </c>
      <c r="J131" s="36">
        <v>1493.4166666666665</v>
      </c>
      <c r="K131" s="31">
        <v>1461.35</v>
      </c>
      <c r="L131" s="31">
        <v>1424.05</v>
      </c>
      <c r="M131" s="31">
        <v>2.3755899999999999</v>
      </c>
      <c r="N131" s="1"/>
      <c r="O131" s="1"/>
    </row>
    <row r="132" spans="1:15" ht="12.75" customHeight="1">
      <c r="A132" s="33">
        <v>122</v>
      </c>
      <c r="B132" s="53" t="s">
        <v>99</v>
      </c>
      <c r="C132" s="31">
        <v>294.64999999999998</v>
      </c>
      <c r="D132" s="36">
        <v>296.39999999999998</v>
      </c>
      <c r="E132" s="36">
        <v>291.84999999999997</v>
      </c>
      <c r="F132" s="36">
        <v>289.05</v>
      </c>
      <c r="G132" s="36">
        <v>284.5</v>
      </c>
      <c r="H132" s="36">
        <v>299.19999999999993</v>
      </c>
      <c r="I132" s="36">
        <v>303.74999999999989</v>
      </c>
      <c r="J132" s="36">
        <v>306.5499999999999</v>
      </c>
      <c r="K132" s="31">
        <v>300.95</v>
      </c>
      <c r="L132" s="31">
        <v>293.60000000000002</v>
      </c>
      <c r="M132" s="31">
        <v>11.506500000000001</v>
      </c>
      <c r="N132" s="1"/>
      <c r="O132" s="1"/>
    </row>
    <row r="133" spans="1:15" ht="12.75" customHeight="1">
      <c r="A133" s="33">
        <v>123</v>
      </c>
      <c r="B133" s="53" t="s">
        <v>101</v>
      </c>
      <c r="C133" s="31">
        <v>2774.75</v>
      </c>
      <c r="D133" s="36">
        <v>2779.5666666666671</v>
      </c>
      <c r="E133" s="36">
        <v>2760.1833333333343</v>
      </c>
      <c r="F133" s="36">
        <v>2745.6166666666672</v>
      </c>
      <c r="G133" s="36">
        <v>2726.2333333333345</v>
      </c>
      <c r="H133" s="36">
        <v>2794.1333333333341</v>
      </c>
      <c r="I133" s="36">
        <v>2813.5166666666664</v>
      </c>
      <c r="J133" s="36">
        <v>2828.0833333333339</v>
      </c>
      <c r="K133" s="31">
        <v>2798.95</v>
      </c>
      <c r="L133" s="31">
        <v>2765</v>
      </c>
      <c r="M133" s="31">
        <v>2.7842699999999998</v>
      </c>
      <c r="N133" s="1"/>
      <c r="O133" s="1"/>
    </row>
    <row r="134" spans="1:15" ht="12.75" customHeight="1">
      <c r="A134" s="33">
        <v>124</v>
      </c>
      <c r="B134" s="53" t="s">
        <v>366</v>
      </c>
      <c r="C134" s="31">
        <v>1956.2</v>
      </c>
      <c r="D134" s="36">
        <v>1975.7166666666665</v>
      </c>
      <c r="E134" s="36">
        <v>1926.4833333333329</v>
      </c>
      <c r="F134" s="36">
        <v>1896.7666666666664</v>
      </c>
      <c r="G134" s="36">
        <v>1847.5333333333328</v>
      </c>
      <c r="H134" s="36">
        <v>2005.4333333333329</v>
      </c>
      <c r="I134" s="36">
        <v>2054.6666666666665</v>
      </c>
      <c r="J134" s="36">
        <v>2084.3833333333332</v>
      </c>
      <c r="K134" s="31">
        <v>2024.95</v>
      </c>
      <c r="L134" s="31">
        <v>1946</v>
      </c>
      <c r="M134" s="31">
        <v>1.2928200000000001</v>
      </c>
      <c r="N134" s="1"/>
      <c r="O134" s="1"/>
    </row>
    <row r="135" spans="1:15" ht="12.75" customHeight="1">
      <c r="A135" s="33">
        <v>125</v>
      </c>
      <c r="B135" s="53" t="s">
        <v>367</v>
      </c>
      <c r="C135" s="31">
        <v>960.35</v>
      </c>
      <c r="D135" s="36">
        <v>962.20000000000016</v>
      </c>
      <c r="E135" s="36">
        <v>949.35000000000036</v>
      </c>
      <c r="F135" s="36">
        <v>938.35000000000025</v>
      </c>
      <c r="G135" s="36">
        <v>925.50000000000045</v>
      </c>
      <c r="H135" s="36">
        <v>973.20000000000027</v>
      </c>
      <c r="I135" s="36">
        <v>986.05</v>
      </c>
      <c r="J135" s="36">
        <v>997.05000000000018</v>
      </c>
      <c r="K135" s="31">
        <v>975.05</v>
      </c>
      <c r="L135" s="31">
        <v>951.2</v>
      </c>
      <c r="M135" s="31">
        <v>0.36459000000000003</v>
      </c>
      <c r="N135" s="1"/>
      <c r="O135" s="1"/>
    </row>
    <row r="136" spans="1:15" ht="12.75" customHeight="1">
      <c r="A136" s="33">
        <v>126</v>
      </c>
      <c r="B136" s="53" t="s">
        <v>109</v>
      </c>
      <c r="C136" s="31">
        <v>932.05</v>
      </c>
      <c r="D136" s="36">
        <v>932.48333333333323</v>
      </c>
      <c r="E136" s="36">
        <v>925.56666666666649</v>
      </c>
      <c r="F136" s="36">
        <v>919.08333333333326</v>
      </c>
      <c r="G136" s="36">
        <v>912.16666666666652</v>
      </c>
      <c r="H136" s="36">
        <v>938.96666666666647</v>
      </c>
      <c r="I136" s="36">
        <v>945.88333333333321</v>
      </c>
      <c r="J136" s="36">
        <v>952.36666666666645</v>
      </c>
      <c r="K136" s="31">
        <v>939.4</v>
      </c>
      <c r="L136" s="31">
        <v>926</v>
      </c>
      <c r="M136" s="31">
        <v>28.461880000000001</v>
      </c>
      <c r="N136" s="1"/>
      <c r="O136" s="1"/>
    </row>
    <row r="137" spans="1:15" ht="12.75" customHeight="1">
      <c r="A137" s="33">
        <v>127</v>
      </c>
      <c r="B137" s="53" t="s">
        <v>102</v>
      </c>
      <c r="C137" s="31">
        <v>534.75</v>
      </c>
      <c r="D137" s="36">
        <v>534.86666666666667</v>
      </c>
      <c r="E137" s="36">
        <v>532.93333333333339</v>
      </c>
      <c r="F137" s="36">
        <v>531.11666666666667</v>
      </c>
      <c r="G137" s="36">
        <v>529.18333333333339</v>
      </c>
      <c r="H137" s="36">
        <v>536.68333333333339</v>
      </c>
      <c r="I137" s="36">
        <v>538.61666666666656</v>
      </c>
      <c r="J137" s="36">
        <v>540.43333333333339</v>
      </c>
      <c r="K137" s="31">
        <v>536.79999999999995</v>
      </c>
      <c r="L137" s="31">
        <v>533.04999999999995</v>
      </c>
      <c r="M137" s="31">
        <v>14.647679999999999</v>
      </c>
      <c r="N137" s="1"/>
      <c r="O137" s="1"/>
    </row>
    <row r="138" spans="1:15" ht="12.75" customHeight="1">
      <c r="A138" s="33">
        <v>128</v>
      </c>
      <c r="B138" s="53" t="s">
        <v>103</v>
      </c>
      <c r="C138" s="31">
        <v>1995.95</v>
      </c>
      <c r="D138" s="36">
        <v>2010.3</v>
      </c>
      <c r="E138" s="36">
        <v>1970.65</v>
      </c>
      <c r="F138" s="36">
        <v>1945.3500000000001</v>
      </c>
      <c r="G138" s="36">
        <v>1905.7000000000003</v>
      </c>
      <c r="H138" s="36">
        <v>2035.6</v>
      </c>
      <c r="I138" s="36">
        <v>2075.25</v>
      </c>
      <c r="J138" s="36">
        <v>2100.5499999999997</v>
      </c>
      <c r="K138" s="31">
        <v>2049.9499999999998</v>
      </c>
      <c r="L138" s="31">
        <v>1985</v>
      </c>
      <c r="M138" s="31">
        <v>1.9894499999999999</v>
      </c>
      <c r="N138" s="1"/>
      <c r="O138" s="1"/>
    </row>
    <row r="139" spans="1:15" ht="12.75" customHeight="1">
      <c r="A139" s="33">
        <v>129</v>
      </c>
      <c r="B139" s="53" t="s">
        <v>832</v>
      </c>
      <c r="C139" s="31">
        <v>2669.9</v>
      </c>
      <c r="D139" s="36">
        <v>2748.2833333333333</v>
      </c>
      <c r="E139" s="36">
        <v>2556.7166666666667</v>
      </c>
      <c r="F139" s="36">
        <v>2443.5333333333333</v>
      </c>
      <c r="G139" s="36">
        <v>2251.9666666666667</v>
      </c>
      <c r="H139" s="36">
        <v>2861.4666666666667</v>
      </c>
      <c r="I139" s="36">
        <v>3053.0333333333333</v>
      </c>
      <c r="J139" s="36">
        <v>3166.2166666666667</v>
      </c>
      <c r="K139" s="31">
        <v>2939.85</v>
      </c>
      <c r="L139" s="31">
        <v>2635.1</v>
      </c>
      <c r="M139" s="31">
        <v>6.9480700000000004</v>
      </c>
      <c r="N139" s="1"/>
      <c r="O139" s="1"/>
    </row>
    <row r="140" spans="1:15" ht="12.75" customHeight="1">
      <c r="A140" s="33">
        <v>130</v>
      </c>
      <c r="B140" s="53" t="s">
        <v>368</v>
      </c>
      <c r="C140" s="31">
        <v>521.95000000000005</v>
      </c>
      <c r="D140" s="36">
        <v>518.58333333333337</v>
      </c>
      <c r="E140" s="36">
        <v>508.36666666666679</v>
      </c>
      <c r="F140" s="36">
        <v>494.78333333333342</v>
      </c>
      <c r="G140" s="36">
        <v>484.56666666666683</v>
      </c>
      <c r="H140" s="36">
        <v>532.16666666666674</v>
      </c>
      <c r="I140" s="36">
        <v>542.38333333333321</v>
      </c>
      <c r="J140" s="36">
        <v>555.9666666666667</v>
      </c>
      <c r="K140" s="31">
        <v>528.79999999999995</v>
      </c>
      <c r="L140" s="31">
        <v>505</v>
      </c>
      <c r="M140" s="31">
        <v>9.8283400000000007</v>
      </c>
      <c r="N140" s="1"/>
      <c r="O140" s="1"/>
    </row>
    <row r="141" spans="1:15" ht="12.75" customHeight="1">
      <c r="A141" s="33">
        <v>131</v>
      </c>
      <c r="B141" s="53" t="s">
        <v>104</v>
      </c>
      <c r="C141" s="31">
        <v>2201.4</v>
      </c>
      <c r="D141" s="36">
        <v>2201.4833333333331</v>
      </c>
      <c r="E141" s="36">
        <v>2175.9666666666662</v>
      </c>
      <c r="F141" s="36">
        <v>2150.5333333333333</v>
      </c>
      <c r="G141" s="36">
        <v>2125.0166666666664</v>
      </c>
      <c r="H141" s="36">
        <v>2226.9166666666661</v>
      </c>
      <c r="I141" s="36">
        <v>2252.4333333333334</v>
      </c>
      <c r="J141" s="36">
        <v>2277.8666666666659</v>
      </c>
      <c r="K141" s="31">
        <v>2227</v>
      </c>
      <c r="L141" s="31">
        <v>2176.0500000000002</v>
      </c>
      <c r="M141" s="31">
        <v>2.15185</v>
      </c>
      <c r="N141" s="1"/>
      <c r="O141" s="1"/>
    </row>
    <row r="142" spans="1:15" ht="12.75" customHeight="1">
      <c r="A142" s="33">
        <v>132</v>
      </c>
      <c r="B142" s="53" t="s">
        <v>273</v>
      </c>
      <c r="C142" s="31">
        <v>465.55</v>
      </c>
      <c r="D142" s="36">
        <v>461.9666666666667</v>
      </c>
      <c r="E142" s="36">
        <v>456.43333333333339</v>
      </c>
      <c r="F142" s="36">
        <v>447.31666666666672</v>
      </c>
      <c r="G142" s="36">
        <v>441.78333333333342</v>
      </c>
      <c r="H142" s="36">
        <v>471.08333333333337</v>
      </c>
      <c r="I142" s="36">
        <v>476.61666666666667</v>
      </c>
      <c r="J142" s="36">
        <v>485.73333333333335</v>
      </c>
      <c r="K142" s="31">
        <v>467.5</v>
      </c>
      <c r="L142" s="31">
        <v>452.85</v>
      </c>
      <c r="M142" s="31">
        <v>18.354579999999999</v>
      </c>
      <c r="N142" s="1"/>
      <c r="O142" s="1"/>
    </row>
    <row r="143" spans="1:15" ht="12.75" customHeight="1">
      <c r="A143" s="33">
        <v>133</v>
      </c>
      <c r="B143" s="53" t="s">
        <v>105</v>
      </c>
      <c r="C143" s="31">
        <v>138.75</v>
      </c>
      <c r="D143" s="36">
        <v>138.63333333333333</v>
      </c>
      <c r="E143" s="36">
        <v>137.26666666666665</v>
      </c>
      <c r="F143" s="36">
        <v>135.78333333333333</v>
      </c>
      <c r="G143" s="36">
        <v>134.41666666666666</v>
      </c>
      <c r="H143" s="36">
        <v>140.11666666666665</v>
      </c>
      <c r="I143" s="36">
        <v>141.48333333333332</v>
      </c>
      <c r="J143" s="36">
        <v>142.96666666666664</v>
      </c>
      <c r="K143" s="31">
        <v>140</v>
      </c>
      <c r="L143" s="31">
        <v>137.15</v>
      </c>
      <c r="M143" s="31">
        <v>19.836960000000001</v>
      </c>
      <c r="N143" s="1"/>
      <c r="O143" s="1"/>
    </row>
    <row r="144" spans="1:15" ht="12.75" customHeight="1">
      <c r="A144" s="33">
        <v>134</v>
      </c>
      <c r="B144" s="53" t="s">
        <v>369</v>
      </c>
      <c r="C144" s="31">
        <v>154.6</v>
      </c>
      <c r="D144" s="36">
        <v>154.20000000000002</v>
      </c>
      <c r="E144" s="36">
        <v>152.90000000000003</v>
      </c>
      <c r="F144" s="36">
        <v>151.20000000000002</v>
      </c>
      <c r="G144" s="36">
        <v>149.90000000000003</v>
      </c>
      <c r="H144" s="36">
        <v>155.90000000000003</v>
      </c>
      <c r="I144" s="36">
        <v>157.20000000000005</v>
      </c>
      <c r="J144" s="36">
        <v>158.90000000000003</v>
      </c>
      <c r="K144" s="31">
        <v>155.5</v>
      </c>
      <c r="L144" s="31">
        <v>152.5</v>
      </c>
      <c r="M144" s="31">
        <v>29.09412</v>
      </c>
      <c r="N144" s="1"/>
      <c r="O144" s="1"/>
    </row>
    <row r="145" spans="1:15" ht="12.75" customHeight="1">
      <c r="A145" s="33">
        <v>135</v>
      </c>
      <c r="B145" s="53" t="s">
        <v>106</v>
      </c>
      <c r="C145" s="31">
        <v>3484.45</v>
      </c>
      <c r="D145" s="36">
        <v>3477.65</v>
      </c>
      <c r="E145" s="36">
        <v>3458.8</v>
      </c>
      <c r="F145" s="36">
        <v>3433.15</v>
      </c>
      <c r="G145" s="36">
        <v>3414.3</v>
      </c>
      <c r="H145" s="36">
        <v>3503.3</v>
      </c>
      <c r="I145" s="36">
        <v>3522.1499999999996</v>
      </c>
      <c r="J145" s="36">
        <v>3547.8</v>
      </c>
      <c r="K145" s="31">
        <v>3496.5</v>
      </c>
      <c r="L145" s="31">
        <v>3452</v>
      </c>
      <c r="M145" s="31">
        <v>4.8505599999999998</v>
      </c>
      <c r="N145" s="1"/>
      <c r="O145" s="1"/>
    </row>
    <row r="146" spans="1:15" ht="12.75" customHeight="1">
      <c r="A146" s="33">
        <v>136</v>
      </c>
      <c r="B146" s="53" t="s">
        <v>107</v>
      </c>
      <c r="C146" s="31">
        <v>7057.9</v>
      </c>
      <c r="D146" s="36">
        <v>7072.5999999999995</v>
      </c>
      <c r="E146" s="36">
        <v>7000.2999999999993</v>
      </c>
      <c r="F146" s="36">
        <v>6942.7</v>
      </c>
      <c r="G146" s="36">
        <v>6870.4</v>
      </c>
      <c r="H146" s="36">
        <v>7130.1999999999989</v>
      </c>
      <c r="I146" s="36">
        <v>7202.5</v>
      </c>
      <c r="J146" s="36">
        <v>7260.0999999999985</v>
      </c>
      <c r="K146" s="31">
        <v>7144.9</v>
      </c>
      <c r="L146" s="31">
        <v>7015</v>
      </c>
      <c r="M146" s="31">
        <v>2.0647700000000002</v>
      </c>
      <c r="N146" s="1"/>
      <c r="O146" s="1"/>
    </row>
    <row r="147" spans="1:15" ht="12.75" customHeight="1">
      <c r="A147" s="33">
        <v>137</v>
      </c>
      <c r="B147" s="53" t="s">
        <v>164</v>
      </c>
      <c r="C147" s="31">
        <v>2237.75</v>
      </c>
      <c r="D147" s="36">
        <v>2250.6333333333332</v>
      </c>
      <c r="E147" s="36">
        <v>2209.3166666666666</v>
      </c>
      <c r="F147" s="36">
        <v>2180.8833333333332</v>
      </c>
      <c r="G147" s="36">
        <v>2139.5666666666666</v>
      </c>
      <c r="H147" s="36">
        <v>2279.0666666666666</v>
      </c>
      <c r="I147" s="36">
        <v>2320.3833333333332</v>
      </c>
      <c r="J147" s="36">
        <v>2348.8166666666666</v>
      </c>
      <c r="K147" s="31">
        <v>2291.9499999999998</v>
      </c>
      <c r="L147" s="31">
        <v>2222.1999999999998</v>
      </c>
      <c r="M147" s="31">
        <v>2.05369</v>
      </c>
      <c r="N147" s="1"/>
      <c r="O147" s="1"/>
    </row>
    <row r="148" spans="1:15" ht="12.75" customHeight="1">
      <c r="A148" s="33">
        <v>138</v>
      </c>
      <c r="B148" s="53" t="s">
        <v>110</v>
      </c>
      <c r="C148" s="31">
        <v>6303.3</v>
      </c>
      <c r="D148" s="36">
        <v>6297.4833333333336</v>
      </c>
      <c r="E148" s="36">
        <v>6252.8166666666675</v>
      </c>
      <c r="F148" s="36">
        <v>6202.3333333333339</v>
      </c>
      <c r="G148" s="36">
        <v>6157.6666666666679</v>
      </c>
      <c r="H148" s="36">
        <v>6347.9666666666672</v>
      </c>
      <c r="I148" s="36">
        <v>6392.6333333333332</v>
      </c>
      <c r="J148" s="36">
        <v>6443.1166666666668</v>
      </c>
      <c r="K148" s="31">
        <v>6342.15</v>
      </c>
      <c r="L148" s="31">
        <v>6247</v>
      </c>
      <c r="M148" s="31">
        <v>2.0803600000000002</v>
      </c>
      <c r="N148" s="1"/>
      <c r="O148" s="1"/>
    </row>
    <row r="149" spans="1:15" ht="12.75" customHeight="1">
      <c r="A149" s="33">
        <v>139</v>
      </c>
      <c r="B149" s="53" t="s">
        <v>370</v>
      </c>
      <c r="C149" s="31">
        <v>618.45000000000005</v>
      </c>
      <c r="D149" s="36">
        <v>617.81666666666672</v>
      </c>
      <c r="E149" s="36">
        <v>613.63333333333344</v>
      </c>
      <c r="F149" s="36">
        <v>608.81666666666672</v>
      </c>
      <c r="G149" s="36">
        <v>604.63333333333344</v>
      </c>
      <c r="H149" s="36">
        <v>622.63333333333344</v>
      </c>
      <c r="I149" s="36">
        <v>626.81666666666661</v>
      </c>
      <c r="J149" s="36">
        <v>631.63333333333344</v>
      </c>
      <c r="K149" s="31">
        <v>622</v>
      </c>
      <c r="L149" s="31">
        <v>613</v>
      </c>
      <c r="M149" s="31">
        <v>1.3103100000000001</v>
      </c>
      <c r="N149" s="1"/>
      <c r="O149" s="1"/>
    </row>
    <row r="150" spans="1:15" ht="12.75" customHeight="1">
      <c r="A150" s="33">
        <v>140</v>
      </c>
      <c r="B150" s="53" t="s">
        <v>371</v>
      </c>
      <c r="C150" s="31">
        <v>426.9</v>
      </c>
      <c r="D150" s="36">
        <v>423.84999999999997</v>
      </c>
      <c r="E150" s="36">
        <v>416.69999999999993</v>
      </c>
      <c r="F150" s="36">
        <v>406.49999999999994</v>
      </c>
      <c r="G150" s="36">
        <v>399.34999999999991</v>
      </c>
      <c r="H150" s="36">
        <v>434.04999999999995</v>
      </c>
      <c r="I150" s="36">
        <v>441.19999999999993</v>
      </c>
      <c r="J150" s="36">
        <v>451.4</v>
      </c>
      <c r="K150" s="31">
        <v>431</v>
      </c>
      <c r="L150" s="31">
        <v>413.65</v>
      </c>
      <c r="M150" s="31">
        <v>14.76862</v>
      </c>
      <c r="N150" s="1"/>
      <c r="O150" s="1"/>
    </row>
    <row r="151" spans="1:15" ht="12.75" customHeight="1">
      <c r="A151" s="33">
        <v>141</v>
      </c>
      <c r="B151" s="53" t="s">
        <v>372</v>
      </c>
      <c r="C151" s="31">
        <v>189.45</v>
      </c>
      <c r="D151" s="36">
        <v>189.30000000000004</v>
      </c>
      <c r="E151" s="36">
        <v>188.20000000000007</v>
      </c>
      <c r="F151" s="36">
        <v>186.95000000000005</v>
      </c>
      <c r="G151" s="36">
        <v>185.85000000000008</v>
      </c>
      <c r="H151" s="36">
        <v>190.55000000000007</v>
      </c>
      <c r="I151" s="36">
        <v>191.65000000000003</v>
      </c>
      <c r="J151" s="36">
        <v>192.90000000000006</v>
      </c>
      <c r="K151" s="31">
        <v>190.4</v>
      </c>
      <c r="L151" s="31">
        <v>188.05</v>
      </c>
      <c r="M151" s="31">
        <v>4.1514699999999998</v>
      </c>
      <c r="N151" s="1"/>
      <c r="O151" s="1"/>
    </row>
    <row r="152" spans="1:15" ht="12.75" customHeight="1">
      <c r="A152" s="33">
        <v>142</v>
      </c>
      <c r="B152" s="53" t="s">
        <v>373</v>
      </c>
      <c r="C152" s="31">
        <v>47</v>
      </c>
      <c r="D152" s="36">
        <v>47.366666666666667</v>
      </c>
      <c r="E152" s="36">
        <v>46.433333333333337</v>
      </c>
      <c r="F152" s="36">
        <v>45.866666666666667</v>
      </c>
      <c r="G152" s="36">
        <v>44.933333333333337</v>
      </c>
      <c r="H152" s="36">
        <v>47.933333333333337</v>
      </c>
      <c r="I152" s="36">
        <v>48.86666666666666</v>
      </c>
      <c r="J152" s="36">
        <v>49.433333333333337</v>
      </c>
      <c r="K152" s="31">
        <v>48.3</v>
      </c>
      <c r="L152" s="31">
        <v>46.8</v>
      </c>
      <c r="M152" s="31">
        <v>200.58559</v>
      </c>
      <c r="N152" s="1"/>
      <c r="O152" s="1"/>
    </row>
    <row r="153" spans="1:15" ht="12.75" customHeight="1">
      <c r="A153" s="33">
        <v>143</v>
      </c>
      <c r="B153" s="53" t="s">
        <v>111</v>
      </c>
      <c r="C153" s="31">
        <v>3791.9</v>
      </c>
      <c r="D153" s="36">
        <v>3778.8000000000006</v>
      </c>
      <c r="E153" s="36">
        <v>3755.6500000000015</v>
      </c>
      <c r="F153" s="36">
        <v>3719.400000000001</v>
      </c>
      <c r="G153" s="36">
        <v>3696.2500000000018</v>
      </c>
      <c r="H153" s="36">
        <v>3815.0500000000011</v>
      </c>
      <c r="I153" s="36">
        <v>3838.2</v>
      </c>
      <c r="J153" s="36">
        <v>3874.4500000000007</v>
      </c>
      <c r="K153" s="31">
        <v>3801.95</v>
      </c>
      <c r="L153" s="31">
        <v>3742.55</v>
      </c>
      <c r="M153" s="31">
        <v>5.9129300000000002</v>
      </c>
      <c r="N153" s="1"/>
      <c r="O153" s="1"/>
    </row>
    <row r="154" spans="1:15" ht="12.75" customHeight="1">
      <c r="A154" s="33">
        <v>144</v>
      </c>
      <c r="B154" s="53" t="s">
        <v>374</v>
      </c>
      <c r="C154" s="31">
        <v>703.05</v>
      </c>
      <c r="D154" s="36">
        <v>696.31666666666661</v>
      </c>
      <c r="E154" s="36">
        <v>678.73333333333323</v>
      </c>
      <c r="F154" s="36">
        <v>654.41666666666663</v>
      </c>
      <c r="G154" s="36">
        <v>636.83333333333326</v>
      </c>
      <c r="H154" s="36">
        <v>720.63333333333321</v>
      </c>
      <c r="I154" s="36">
        <v>738.2166666666667</v>
      </c>
      <c r="J154" s="36">
        <v>762.53333333333319</v>
      </c>
      <c r="K154" s="31">
        <v>713.9</v>
      </c>
      <c r="L154" s="31">
        <v>672</v>
      </c>
      <c r="M154" s="31">
        <v>8.8053500000000007</v>
      </c>
      <c r="N154" s="1"/>
      <c r="O154" s="1"/>
    </row>
    <row r="155" spans="1:15" ht="12.75" customHeight="1">
      <c r="A155" s="33">
        <v>145</v>
      </c>
      <c r="B155" s="53" t="s">
        <v>274</v>
      </c>
      <c r="C155" s="31">
        <v>458.95</v>
      </c>
      <c r="D155" s="36">
        <v>458.68333333333334</v>
      </c>
      <c r="E155" s="36">
        <v>454.31666666666666</v>
      </c>
      <c r="F155" s="36">
        <v>449.68333333333334</v>
      </c>
      <c r="G155" s="36">
        <v>445.31666666666666</v>
      </c>
      <c r="H155" s="36">
        <v>463.31666666666666</v>
      </c>
      <c r="I155" s="36">
        <v>467.68333333333334</v>
      </c>
      <c r="J155" s="36">
        <v>472.31666666666666</v>
      </c>
      <c r="K155" s="31">
        <v>463.05</v>
      </c>
      <c r="L155" s="31">
        <v>454.05</v>
      </c>
      <c r="M155" s="31">
        <v>9.0293600000000005</v>
      </c>
      <c r="N155" s="1"/>
      <c r="O155" s="1"/>
    </row>
    <row r="156" spans="1:15" ht="12.75" customHeight="1">
      <c r="A156" s="33">
        <v>146</v>
      </c>
      <c r="B156" s="53" t="s">
        <v>375</v>
      </c>
      <c r="C156" s="31">
        <v>1794.9</v>
      </c>
      <c r="D156" s="36">
        <v>1809.8999999999999</v>
      </c>
      <c r="E156" s="36">
        <v>1770.6999999999998</v>
      </c>
      <c r="F156" s="36">
        <v>1746.5</v>
      </c>
      <c r="G156" s="36">
        <v>1707.3</v>
      </c>
      <c r="H156" s="36">
        <v>1834.0999999999997</v>
      </c>
      <c r="I156" s="36">
        <v>1873.3</v>
      </c>
      <c r="J156" s="36">
        <v>1897.4999999999995</v>
      </c>
      <c r="K156" s="31">
        <v>1849.1</v>
      </c>
      <c r="L156" s="31">
        <v>1785.7</v>
      </c>
      <c r="M156" s="31">
        <v>1.10684</v>
      </c>
      <c r="N156" s="1"/>
      <c r="O156" s="1"/>
    </row>
    <row r="157" spans="1:15" ht="12.75" customHeight="1">
      <c r="A157" s="33">
        <v>147</v>
      </c>
      <c r="B157" s="53" t="s">
        <v>376</v>
      </c>
      <c r="C157" s="31">
        <v>233.15</v>
      </c>
      <c r="D157" s="36">
        <v>230.78333333333333</v>
      </c>
      <c r="E157" s="36">
        <v>223.66666666666666</v>
      </c>
      <c r="F157" s="36">
        <v>214.18333333333334</v>
      </c>
      <c r="G157" s="36">
        <v>207.06666666666666</v>
      </c>
      <c r="H157" s="36">
        <v>240.26666666666665</v>
      </c>
      <c r="I157" s="36">
        <v>247.38333333333333</v>
      </c>
      <c r="J157" s="36">
        <v>256.86666666666667</v>
      </c>
      <c r="K157" s="31">
        <v>237.9</v>
      </c>
      <c r="L157" s="31">
        <v>221.3</v>
      </c>
      <c r="M157" s="31">
        <v>258.70659999999998</v>
      </c>
      <c r="N157" s="1"/>
      <c r="O157" s="1"/>
    </row>
    <row r="158" spans="1:15" ht="12.75" customHeight="1">
      <c r="A158" s="33">
        <v>148</v>
      </c>
      <c r="B158" s="53" t="s">
        <v>849</v>
      </c>
      <c r="C158" s="31">
        <v>1187.9000000000001</v>
      </c>
      <c r="D158" s="36">
        <v>1193.3166666666668</v>
      </c>
      <c r="E158" s="36">
        <v>1173.4833333333336</v>
      </c>
      <c r="F158" s="36">
        <v>1159.0666666666668</v>
      </c>
      <c r="G158" s="36">
        <v>1139.2333333333336</v>
      </c>
      <c r="H158" s="36">
        <v>1207.7333333333336</v>
      </c>
      <c r="I158" s="36">
        <v>1227.5666666666671</v>
      </c>
      <c r="J158" s="36">
        <v>1241.9833333333336</v>
      </c>
      <c r="K158" s="31">
        <v>1213.1500000000001</v>
      </c>
      <c r="L158" s="31">
        <v>1178.9000000000001</v>
      </c>
      <c r="M158" s="31">
        <v>0.4284</v>
      </c>
      <c r="N158" s="1"/>
      <c r="O158" s="1"/>
    </row>
    <row r="159" spans="1:15" ht="12.75" customHeight="1">
      <c r="A159" s="33">
        <v>149</v>
      </c>
      <c r="B159" s="53" t="s">
        <v>377</v>
      </c>
      <c r="C159" s="31">
        <v>100.45</v>
      </c>
      <c r="D159" s="36">
        <v>100.51666666666667</v>
      </c>
      <c r="E159" s="36">
        <v>99.733333333333334</v>
      </c>
      <c r="F159" s="36">
        <v>99.016666666666666</v>
      </c>
      <c r="G159" s="36">
        <v>98.233333333333334</v>
      </c>
      <c r="H159" s="36">
        <v>101.23333333333333</v>
      </c>
      <c r="I159" s="36">
        <v>102.01666666666667</v>
      </c>
      <c r="J159" s="36">
        <v>102.73333333333333</v>
      </c>
      <c r="K159" s="31">
        <v>101.3</v>
      </c>
      <c r="L159" s="31">
        <v>99.8</v>
      </c>
      <c r="M159" s="31">
        <v>21.39733</v>
      </c>
      <c r="N159" s="1"/>
      <c r="O159" s="1"/>
    </row>
    <row r="160" spans="1:15" ht="12.75" customHeight="1">
      <c r="A160" s="33">
        <v>150</v>
      </c>
      <c r="B160" s="53" t="s">
        <v>833</v>
      </c>
      <c r="C160" s="31">
        <v>888.7</v>
      </c>
      <c r="D160" s="36">
        <v>887.88333333333333</v>
      </c>
      <c r="E160" s="36">
        <v>880.81666666666661</v>
      </c>
      <c r="F160" s="36">
        <v>872.93333333333328</v>
      </c>
      <c r="G160" s="36">
        <v>865.86666666666656</v>
      </c>
      <c r="H160" s="36">
        <v>895.76666666666665</v>
      </c>
      <c r="I160" s="36">
        <v>902.83333333333348</v>
      </c>
      <c r="J160" s="36">
        <v>910.7166666666667</v>
      </c>
      <c r="K160" s="31">
        <v>894.95</v>
      </c>
      <c r="L160" s="31">
        <v>880</v>
      </c>
      <c r="M160" s="31">
        <v>0.39868999999999999</v>
      </c>
      <c r="N160" s="1"/>
      <c r="O160" s="1"/>
    </row>
    <row r="161" spans="1:15" ht="12.75" customHeight="1">
      <c r="A161" s="33">
        <v>151</v>
      </c>
      <c r="B161" s="53" t="s">
        <v>112</v>
      </c>
      <c r="C161" s="31">
        <v>2865.75</v>
      </c>
      <c r="D161" s="36">
        <v>2897.0500000000006</v>
      </c>
      <c r="E161" s="36">
        <v>2827.7500000000014</v>
      </c>
      <c r="F161" s="36">
        <v>2789.7500000000009</v>
      </c>
      <c r="G161" s="36">
        <v>2720.4500000000016</v>
      </c>
      <c r="H161" s="36">
        <v>2935.0500000000011</v>
      </c>
      <c r="I161" s="36">
        <v>3004.3500000000004</v>
      </c>
      <c r="J161" s="36">
        <v>3042.3500000000008</v>
      </c>
      <c r="K161" s="31">
        <v>2966.35</v>
      </c>
      <c r="L161" s="31">
        <v>2859.05</v>
      </c>
      <c r="M161" s="31">
        <v>2.2399499999999999</v>
      </c>
      <c r="N161" s="1"/>
      <c r="O161" s="1"/>
    </row>
    <row r="162" spans="1:15" ht="12.75" customHeight="1">
      <c r="A162" s="33">
        <v>152</v>
      </c>
      <c r="B162" s="53" t="s">
        <v>113</v>
      </c>
      <c r="C162" s="31">
        <v>325.55</v>
      </c>
      <c r="D162" s="36">
        <v>326.81666666666666</v>
      </c>
      <c r="E162" s="36">
        <v>322.48333333333335</v>
      </c>
      <c r="F162" s="36">
        <v>319.41666666666669</v>
      </c>
      <c r="G162" s="36">
        <v>315.08333333333337</v>
      </c>
      <c r="H162" s="36">
        <v>329.88333333333333</v>
      </c>
      <c r="I162" s="36">
        <v>334.2166666666667</v>
      </c>
      <c r="J162" s="36">
        <v>337.2833333333333</v>
      </c>
      <c r="K162" s="31">
        <v>331.15</v>
      </c>
      <c r="L162" s="31">
        <v>323.75</v>
      </c>
      <c r="M162" s="31">
        <v>11.77352</v>
      </c>
      <c r="N162" s="1"/>
      <c r="O162" s="1"/>
    </row>
    <row r="163" spans="1:15" ht="12.75" customHeight="1">
      <c r="A163" s="33">
        <v>153</v>
      </c>
      <c r="B163" s="53" t="s">
        <v>378</v>
      </c>
      <c r="C163" s="31">
        <v>459.55</v>
      </c>
      <c r="D163" s="36">
        <v>459.13333333333338</v>
      </c>
      <c r="E163" s="36">
        <v>454.91666666666674</v>
      </c>
      <c r="F163" s="36">
        <v>450.28333333333336</v>
      </c>
      <c r="G163" s="36">
        <v>446.06666666666672</v>
      </c>
      <c r="H163" s="36">
        <v>463.76666666666677</v>
      </c>
      <c r="I163" s="36">
        <v>467.98333333333335</v>
      </c>
      <c r="J163" s="36">
        <v>472.61666666666679</v>
      </c>
      <c r="K163" s="31">
        <v>463.35</v>
      </c>
      <c r="L163" s="31">
        <v>454.5</v>
      </c>
      <c r="M163" s="31">
        <v>1.9723299999999999</v>
      </c>
      <c r="N163" s="1"/>
      <c r="O163" s="1"/>
    </row>
    <row r="164" spans="1:15" ht="12.75" customHeight="1">
      <c r="A164" s="33">
        <v>154</v>
      </c>
      <c r="B164" s="53" t="s">
        <v>275</v>
      </c>
      <c r="C164" s="31">
        <v>159.9</v>
      </c>
      <c r="D164" s="36">
        <v>159.58333333333334</v>
      </c>
      <c r="E164" s="36">
        <v>157.9666666666667</v>
      </c>
      <c r="F164" s="36">
        <v>156.03333333333336</v>
      </c>
      <c r="G164" s="36">
        <v>154.41666666666671</v>
      </c>
      <c r="H164" s="36">
        <v>161.51666666666668</v>
      </c>
      <c r="I164" s="36">
        <v>163.1333333333333</v>
      </c>
      <c r="J164" s="36">
        <v>165.06666666666666</v>
      </c>
      <c r="K164" s="31">
        <v>161.19999999999999</v>
      </c>
      <c r="L164" s="31">
        <v>157.65</v>
      </c>
      <c r="M164" s="31">
        <v>31.859719999999999</v>
      </c>
      <c r="N164" s="1"/>
      <c r="O164" s="1"/>
    </row>
    <row r="165" spans="1:15" ht="12.75" customHeight="1">
      <c r="A165" s="33">
        <v>155</v>
      </c>
      <c r="B165" s="53" t="s">
        <v>114</v>
      </c>
      <c r="C165" s="31">
        <v>155.19999999999999</v>
      </c>
      <c r="D165" s="36">
        <v>155.16666666666666</v>
      </c>
      <c r="E165" s="36">
        <v>153.13333333333333</v>
      </c>
      <c r="F165" s="36">
        <v>151.06666666666666</v>
      </c>
      <c r="G165" s="36">
        <v>149.03333333333333</v>
      </c>
      <c r="H165" s="36">
        <v>157.23333333333332</v>
      </c>
      <c r="I165" s="36">
        <v>159.26666666666668</v>
      </c>
      <c r="J165" s="36">
        <v>161.33333333333331</v>
      </c>
      <c r="K165" s="31">
        <v>157.19999999999999</v>
      </c>
      <c r="L165" s="31">
        <v>153.1</v>
      </c>
      <c r="M165" s="31">
        <v>150.97161</v>
      </c>
      <c r="N165" s="1"/>
      <c r="O165" s="1"/>
    </row>
    <row r="166" spans="1:15" ht="12.75" customHeight="1">
      <c r="A166" s="33">
        <v>156</v>
      </c>
      <c r="B166" s="53" t="s">
        <v>379</v>
      </c>
      <c r="C166" s="31">
        <v>716.95</v>
      </c>
      <c r="D166" s="36">
        <v>720.36666666666667</v>
      </c>
      <c r="E166" s="36">
        <v>711.58333333333337</v>
      </c>
      <c r="F166" s="36">
        <v>706.2166666666667</v>
      </c>
      <c r="G166" s="36">
        <v>697.43333333333339</v>
      </c>
      <c r="H166" s="36">
        <v>725.73333333333335</v>
      </c>
      <c r="I166" s="36">
        <v>734.51666666666665</v>
      </c>
      <c r="J166" s="36">
        <v>739.88333333333333</v>
      </c>
      <c r="K166" s="31">
        <v>729.15</v>
      </c>
      <c r="L166" s="31">
        <v>715</v>
      </c>
      <c r="M166" s="31">
        <v>2.1617299999999999</v>
      </c>
      <c r="N166" s="1"/>
      <c r="O166" s="1"/>
    </row>
    <row r="167" spans="1:15" ht="12.75" customHeight="1">
      <c r="A167" s="33">
        <v>157</v>
      </c>
      <c r="B167" s="53" t="s">
        <v>380</v>
      </c>
      <c r="C167" s="31">
        <v>4313.3500000000004</v>
      </c>
      <c r="D167" s="36">
        <v>4324.166666666667</v>
      </c>
      <c r="E167" s="36">
        <v>4288.3333333333339</v>
      </c>
      <c r="F167" s="36">
        <v>4263.3166666666666</v>
      </c>
      <c r="G167" s="36">
        <v>4227.4833333333336</v>
      </c>
      <c r="H167" s="36">
        <v>4349.1833333333343</v>
      </c>
      <c r="I167" s="36">
        <v>4385.0166666666682</v>
      </c>
      <c r="J167" s="36">
        <v>4410.0333333333347</v>
      </c>
      <c r="K167" s="31">
        <v>4360</v>
      </c>
      <c r="L167" s="31">
        <v>4299.1499999999996</v>
      </c>
      <c r="M167" s="31">
        <v>0.20549000000000001</v>
      </c>
      <c r="N167" s="1"/>
      <c r="O167" s="1"/>
    </row>
    <row r="168" spans="1:15" ht="12.75" customHeight="1">
      <c r="A168" s="33">
        <v>158</v>
      </c>
      <c r="B168" s="53" t="s">
        <v>381</v>
      </c>
      <c r="C168" s="31">
        <v>936.7</v>
      </c>
      <c r="D168" s="36">
        <v>938.5333333333333</v>
      </c>
      <c r="E168" s="36">
        <v>922.41666666666663</v>
      </c>
      <c r="F168" s="36">
        <v>908.13333333333333</v>
      </c>
      <c r="G168" s="36">
        <v>892.01666666666665</v>
      </c>
      <c r="H168" s="36">
        <v>952.81666666666661</v>
      </c>
      <c r="I168" s="36">
        <v>968.93333333333339</v>
      </c>
      <c r="J168" s="36">
        <v>983.21666666666658</v>
      </c>
      <c r="K168" s="31">
        <v>954.65</v>
      </c>
      <c r="L168" s="31">
        <v>924.25</v>
      </c>
      <c r="M168" s="31">
        <v>1.7821400000000001</v>
      </c>
      <c r="N168" s="1"/>
      <c r="O168" s="1"/>
    </row>
    <row r="169" spans="1:15" ht="12.75" customHeight="1">
      <c r="A169" s="33">
        <v>159</v>
      </c>
      <c r="B169" s="53" t="s">
        <v>382</v>
      </c>
      <c r="C169" s="31">
        <v>223.9</v>
      </c>
      <c r="D169" s="36">
        <v>222.85</v>
      </c>
      <c r="E169" s="36">
        <v>220.7</v>
      </c>
      <c r="F169" s="36">
        <v>217.5</v>
      </c>
      <c r="G169" s="36">
        <v>215.35</v>
      </c>
      <c r="H169" s="36">
        <v>226.04999999999998</v>
      </c>
      <c r="I169" s="36">
        <v>228.20000000000002</v>
      </c>
      <c r="J169" s="36">
        <v>231.39999999999998</v>
      </c>
      <c r="K169" s="31">
        <v>225</v>
      </c>
      <c r="L169" s="31">
        <v>219.65</v>
      </c>
      <c r="M169" s="31">
        <v>11.52847</v>
      </c>
      <c r="N169" s="1"/>
      <c r="O169" s="1"/>
    </row>
    <row r="170" spans="1:15" ht="12.75" customHeight="1">
      <c r="A170" s="33">
        <v>160</v>
      </c>
      <c r="B170" s="53" t="s">
        <v>383</v>
      </c>
      <c r="C170" s="31">
        <v>202.25</v>
      </c>
      <c r="D170" s="36">
        <v>203.53333333333333</v>
      </c>
      <c r="E170" s="36">
        <v>200.26666666666665</v>
      </c>
      <c r="F170" s="36">
        <v>198.28333333333333</v>
      </c>
      <c r="G170" s="36">
        <v>195.01666666666665</v>
      </c>
      <c r="H170" s="36">
        <v>205.51666666666665</v>
      </c>
      <c r="I170" s="36">
        <v>208.78333333333336</v>
      </c>
      <c r="J170" s="36">
        <v>210.76666666666665</v>
      </c>
      <c r="K170" s="31">
        <v>206.8</v>
      </c>
      <c r="L170" s="31">
        <v>201.55</v>
      </c>
      <c r="M170" s="31">
        <v>6.3512199999999996</v>
      </c>
      <c r="N170" s="1"/>
      <c r="O170" s="1"/>
    </row>
    <row r="171" spans="1:15" ht="12.75" customHeight="1">
      <c r="A171" s="33">
        <v>161</v>
      </c>
      <c r="B171" s="53" t="s">
        <v>834</v>
      </c>
      <c r="C171" s="31">
        <v>672.2</v>
      </c>
      <c r="D171" s="36">
        <v>677.63333333333333</v>
      </c>
      <c r="E171" s="36">
        <v>663.61666666666667</v>
      </c>
      <c r="F171" s="36">
        <v>655.0333333333333</v>
      </c>
      <c r="G171" s="36">
        <v>641.01666666666665</v>
      </c>
      <c r="H171" s="36">
        <v>686.2166666666667</v>
      </c>
      <c r="I171" s="36">
        <v>700.23333333333335</v>
      </c>
      <c r="J171" s="36">
        <v>708.81666666666672</v>
      </c>
      <c r="K171" s="31">
        <v>691.65</v>
      </c>
      <c r="L171" s="31">
        <v>669.05</v>
      </c>
      <c r="M171" s="31">
        <v>7.7137200000000004</v>
      </c>
      <c r="N171" s="1"/>
      <c r="O171" s="1"/>
    </row>
    <row r="172" spans="1:15" ht="12.75" customHeight="1">
      <c r="A172" s="33">
        <v>162</v>
      </c>
      <c r="B172" s="53" t="s">
        <v>276</v>
      </c>
      <c r="C172" s="31">
        <v>383.1</v>
      </c>
      <c r="D172" s="36">
        <v>383.75</v>
      </c>
      <c r="E172" s="36">
        <v>378.7</v>
      </c>
      <c r="F172" s="36">
        <v>374.3</v>
      </c>
      <c r="G172" s="36">
        <v>369.25</v>
      </c>
      <c r="H172" s="36">
        <v>388.15</v>
      </c>
      <c r="I172" s="36">
        <v>393.19999999999993</v>
      </c>
      <c r="J172" s="36">
        <v>397.59999999999997</v>
      </c>
      <c r="K172" s="31">
        <v>388.8</v>
      </c>
      <c r="L172" s="31">
        <v>379.35</v>
      </c>
      <c r="M172" s="31">
        <v>40.761769999999999</v>
      </c>
      <c r="N172" s="1"/>
      <c r="O172" s="1"/>
    </row>
    <row r="173" spans="1:15" ht="12.75" customHeight="1">
      <c r="A173" s="33">
        <v>163</v>
      </c>
      <c r="B173" s="53" t="s">
        <v>384</v>
      </c>
      <c r="C173" s="31">
        <v>1220.2</v>
      </c>
      <c r="D173" s="36">
        <v>1228.3666666666668</v>
      </c>
      <c r="E173" s="36">
        <v>1206.8333333333335</v>
      </c>
      <c r="F173" s="36">
        <v>1193.4666666666667</v>
      </c>
      <c r="G173" s="36">
        <v>1171.9333333333334</v>
      </c>
      <c r="H173" s="36">
        <v>1241.7333333333336</v>
      </c>
      <c r="I173" s="36">
        <v>1263.2666666666669</v>
      </c>
      <c r="J173" s="36">
        <v>1276.6333333333337</v>
      </c>
      <c r="K173" s="31">
        <v>1249.9000000000001</v>
      </c>
      <c r="L173" s="31">
        <v>1215</v>
      </c>
      <c r="M173" s="31">
        <v>0.18990000000000001</v>
      </c>
      <c r="N173" s="1"/>
      <c r="O173" s="1"/>
    </row>
    <row r="174" spans="1:15" ht="12.75" customHeight="1">
      <c r="A174" s="33">
        <v>164</v>
      </c>
      <c r="B174" s="53" t="s">
        <v>115</v>
      </c>
      <c r="C174" s="31">
        <v>194.1</v>
      </c>
      <c r="D174" s="36">
        <v>193.91666666666666</v>
      </c>
      <c r="E174" s="36">
        <v>191.48333333333332</v>
      </c>
      <c r="F174" s="36">
        <v>188.86666666666667</v>
      </c>
      <c r="G174" s="36">
        <v>186.43333333333334</v>
      </c>
      <c r="H174" s="36">
        <v>196.5333333333333</v>
      </c>
      <c r="I174" s="36">
        <v>198.96666666666664</v>
      </c>
      <c r="J174" s="36">
        <v>201.58333333333329</v>
      </c>
      <c r="K174" s="31">
        <v>196.35</v>
      </c>
      <c r="L174" s="31">
        <v>191.3</v>
      </c>
      <c r="M174" s="31">
        <v>268.49239</v>
      </c>
      <c r="N174" s="1"/>
      <c r="O174" s="1"/>
    </row>
    <row r="175" spans="1:15" ht="12.75" customHeight="1">
      <c r="A175" s="33">
        <v>165</v>
      </c>
      <c r="B175" s="53" t="s">
        <v>385</v>
      </c>
      <c r="C175" s="31">
        <v>1351.9</v>
      </c>
      <c r="D175" s="36">
        <v>1345.2666666666667</v>
      </c>
      <c r="E175" s="36">
        <v>1334.6333333333332</v>
      </c>
      <c r="F175" s="36">
        <v>1317.3666666666666</v>
      </c>
      <c r="G175" s="36">
        <v>1306.7333333333331</v>
      </c>
      <c r="H175" s="36">
        <v>1362.5333333333333</v>
      </c>
      <c r="I175" s="36">
        <v>1373.166666666667</v>
      </c>
      <c r="J175" s="36">
        <v>1390.4333333333334</v>
      </c>
      <c r="K175" s="31">
        <v>1355.9</v>
      </c>
      <c r="L175" s="31">
        <v>1328</v>
      </c>
      <c r="M175" s="31">
        <v>1.3757900000000001</v>
      </c>
      <c r="N175" s="1"/>
      <c r="O175" s="1"/>
    </row>
    <row r="176" spans="1:15" ht="12.75" customHeight="1">
      <c r="A176" s="33">
        <v>166</v>
      </c>
      <c r="B176" s="53" t="s">
        <v>118</v>
      </c>
      <c r="C176" s="31">
        <v>86.75</v>
      </c>
      <c r="D176" s="36">
        <v>86.8</v>
      </c>
      <c r="E176" s="36">
        <v>85.949999999999989</v>
      </c>
      <c r="F176" s="36">
        <v>85.149999999999991</v>
      </c>
      <c r="G176" s="36">
        <v>84.299999999999983</v>
      </c>
      <c r="H176" s="36">
        <v>87.6</v>
      </c>
      <c r="I176" s="36">
        <v>88.449999999999989</v>
      </c>
      <c r="J176" s="36">
        <v>89.25</v>
      </c>
      <c r="K176" s="31">
        <v>87.65</v>
      </c>
      <c r="L176" s="31">
        <v>86</v>
      </c>
      <c r="M176" s="31">
        <v>169.13399999999999</v>
      </c>
      <c r="N176" s="1"/>
      <c r="O176" s="1"/>
    </row>
    <row r="177" spans="1:15" ht="12.75" customHeight="1">
      <c r="A177" s="33">
        <v>167</v>
      </c>
      <c r="B177" s="53" t="s">
        <v>386</v>
      </c>
      <c r="C177" s="31">
        <v>2507.15</v>
      </c>
      <c r="D177" s="36">
        <v>2504.0499999999997</v>
      </c>
      <c r="E177" s="36">
        <v>2473.9499999999994</v>
      </c>
      <c r="F177" s="36">
        <v>2440.7499999999995</v>
      </c>
      <c r="G177" s="36">
        <v>2410.6499999999992</v>
      </c>
      <c r="H177" s="36">
        <v>2537.2499999999995</v>
      </c>
      <c r="I177" s="36">
        <v>2567.35</v>
      </c>
      <c r="J177" s="36">
        <v>2600.5499999999997</v>
      </c>
      <c r="K177" s="31">
        <v>2534.15</v>
      </c>
      <c r="L177" s="31">
        <v>2470.85</v>
      </c>
      <c r="M177" s="31">
        <v>0.3286</v>
      </c>
      <c r="N177" s="1"/>
      <c r="O177" s="1"/>
    </row>
    <row r="178" spans="1:15" ht="12.75" customHeight="1">
      <c r="A178" s="33">
        <v>168</v>
      </c>
      <c r="B178" s="53" t="s">
        <v>387</v>
      </c>
      <c r="C178" s="31">
        <v>392.1</v>
      </c>
      <c r="D178" s="36">
        <v>393.2166666666667</v>
      </c>
      <c r="E178" s="36">
        <v>387.43333333333339</v>
      </c>
      <c r="F178" s="36">
        <v>382.76666666666671</v>
      </c>
      <c r="G178" s="36">
        <v>376.98333333333341</v>
      </c>
      <c r="H178" s="36">
        <v>397.88333333333338</v>
      </c>
      <c r="I178" s="36">
        <v>403.66666666666669</v>
      </c>
      <c r="J178" s="36">
        <v>408.33333333333337</v>
      </c>
      <c r="K178" s="31">
        <v>399</v>
      </c>
      <c r="L178" s="31">
        <v>388.55</v>
      </c>
      <c r="M178" s="31">
        <v>12.452830000000001</v>
      </c>
      <c r="N178" s="1"/>
      <c r="O178" s="1"/>
    </row>
    <row r="179" spans="1:15" ht="12.75" customHeight="1">
      <c r="A179" s="33">
        <v>169</v>
      </c>
      <c r="B179" s="53" t="s">
        <v>889</v>
      </c>
      <c r="C179" s="31">
        <v>6509.45</v>
      </c>
      <c r="D179" s="36">
        <v>6532.7</v>
      </c>
      <c r="E179" s="36">
        <v>6455.4</v>
      </c>
      <c r="F179" s="36">
        <v>6401.3499999999995</v>
      </c>
      <c r="G179" s="36">
        <v>6324.0499999999993</v>
      </c>
      <c r="H179" s="36">
        <v>6586.75</v>
      </c>
      <c r="I179" s="36">
        <v>6664.0500000000011</v>
      </c>
      <c r="J179" s="36">
        <v>6718.1</v>
      </c>
      <c r="K179" s="31">
        <v>6610</v>
      </c>
      <c r="L179" s="31">
        <v>6478.65</v>
      </c>
      <c r="M179" s="31">
        <v>9.2270000000000005E-2</v>
      </c>
      <c r="N179" s="1"/>
      <c r="O179" s="1"/>
    </row>
    <row r="180" spans="1:15" ht="12.75" customHeight="1">
      <c r="A180" s="33">
        <v>170</v>
      </c>
      <c r="B180" s="53" t="s">
        <v>277</v>
      </c>
      <c r="C180" s="31">
        <v>1755.85</v>
      </c>
      <c r="D180" s="36">
        <v>1748.7333333333333</v>
      </c>
      <c r="E180" s="36">
        <v>1715.0666666666666</v>
      </c>
      <c r="F180" s="36">
        <v>1674.2833333333333</v>
      </c>
      <c r="G180" s="36">
        <v>1640.6166666666666</v>
      </c>
      <c r="H180" s="36">
        <v>1789.5166666666667</v>
      </c>
      <c r="I180" s="36">
        <v>1823.1833333333332</v>
      </c>
      <c r="J180" s="36">
        <v>1863.9666666666667</v>
      </c>
      <c r="K180" s="31">
        <v>1782.4</v>
      </c>
      <c r="L180" s="31">
        <v>1707.95</v>
      </c>
      <c r="M180" s="31">
        <v>4.5726899999999997</v>
      </c>
      <c r="N180" s="1"/>
      <c r="O180" s="1"/>
    </row>
    <row r="181" spans="1:15" ht="12.75" customHeight="1">
      <c r="A181" s="33">
        <v>171</v>
      </c>
      <c r="B181" s="53" t="s">
        <v>388</v>
      </c>
      <c r="C181" s="31">
        <v>2130.5</v>
      </c>
      <c r="D181" s="36">
        <v>2130.7666666666669</v>
      </c>
      <c r="E181" s="36">
        <v>2102.9333333333338</v>
      </c>
      <c r="F181" s="36">
        <v>2075.3666666666668</v>
      </c>
      <c r="G181" s="36">
        <v>2047.5333333333338</v>
      </c>
      <c r="H181" s="36">
        <v>2158.3333333333339</v>
      </c>
      <c r="I181" s="36">
        <v>2186.166666666667</v>
      </c>
      <c r="J181" s="36">
        <v>2213.733333333334</v>
      </c>
      <c r="K181" s="31">
        <v>2158.6</v>
      </c>
      <c r="L181" s="31">
        <v>2103.1999999999998</v>
      </c>
      <c r="M181" s="31">
        <v>0.82718000000000003</v>
      </c>
      <c r="N181" s="1"/>
      <c r="O181" s="1"/>
    </row>
    <row r="182" spans="1:15" ht="12.75" customHeight="1">
      <c r="A182" s="33">
        <v>172</v>
      </c>
      <c r="B182" s="53" t="s">
        <v>890</v>
      </c>
      <c r="C182" s="31">
        <v>770.1</v>
      </c>
      <c r="D182" s="36">
        <v>774.9666666666667</v>
      </c>
      <c r="E182" s="36">
        <v>742.58333333333337</v>
      </c>
      <c r="F182" s="36">
        <v>715.06666666666672</v>
      </c>
      <c r="G182" s="36">
        <v>682.68333333333339</v>
      </c>
      <c r="H182" s="36">
        <v>802.48333333333335</v>
      </c>
      <c r="I182" s="36">
        <v>834.86666666666656</v>
      </c>
      <c r="J182" s="36">
        <v>862.38333333333333</v>
      </c>
      <c r="K182" s="31">
        <v>807.35</v>
      </c>
      <c r="L182" s="31">
        <v>747.45</v>
      </c>
      <c r="M182" s="31">
        <v>4.7715300000000003</v>
      </c>
      <c r="N182" s="1"/>
      <c r="O182" s="1"/>
    </row>
    <row r="183" spans="1:15" ht="12.75" customHeight="1">
      <c r="A183" s="33">
        <v>173</v>
      </c>
      <c r="B183" s="53" t="s">
        <v>116</v>
      </c>
      <c r="C183" s="31">
        <v>917.2</v>
      </c>
      <c r="D183" s="36">
        <v>914.69999999999993</v>
      </c>
      <c r="E183" s="36">
        <v>907.84999999999991</v>
      </c>
      <c r="F183" s="36">
        <v>898.5</v>
      </c>
      <c r="G183" s="36">
        <v>891.65</v>
      </c>
      <c r="H183" s="36">
        <v>924.04999999999984</v>
      </c>
      <c r="I183" s="36">
        <v>930.9</v>
      </c>
      <c r="J183" s="36">
        <v>940.24999999999977</v>
      </c>
      <c r="K183" s="31">
        <v>921.55</v>
      </c>
      <c r="L183" s="31">
        <v>905.35</v>
      </c>
      <c r="M183" s="31">
        <v>6.6007699999999998</v>
      </c>
      <c r="N183" s="1"/>
      <c r="O183" s="1"/>
    </row>
    <row r="184" spans="1:15" ht="12.75" customHeight="1">
      <c r="A184" s="33">
        <v>174</v>
      </c>
      <c r="B184" s="53" t="s">
        <v>838</v>
      </c>
      <c r="C184" s="31">
        <v>1246.75</v>
      </c>
      <c r="D184" s="36">
        <v>1253.8</v>
      </c>
      <c r="E184" s="36">
        <v>1225.55</v>
      </c>
      <c r="F184" s="36">
        <v>1204.3499999999999</v>
      </c>
      <c r="G184" s="36">
        <v>1176.0999999999999</v>
      </c>
      <c r="H184" s="36">
        <v>1275</v>
      </c>
      <c r="I184" s="36">
        <v>1303.25</v>
      </c>
      <c r="J184" s="36">
        <v>1324.45</v>
      </c>
      <c r="K184" s="31">
        <v>1282.05</v>
      </c>
      <c r="L184" s="31">
        <v>1232.5999999999999</v>
      </c>
      <c r="M184" s="31">
        <v>6.7174199999999997</v>
      </c>
      <c r="N184" s="1"/>
      <c r="O184" s="1"/>
    </row>
    <row r="185" spans="1:15" ht="12.75" customHeight="1">
      <c r="A185" s="33">
        <v>175</v>
      </c>
      <c r="B185" s="53" t="s">
        <v>389</v>
      </c>
      <c r="C185" s="31">
        <v>1126.4000000000001</v>
      </c>
      <c r="D185" s="36">
        <v>1126.8333333333335</v>
      </c>
      <c r="E185" s="36">
        <v>1112.9666666666669</v>
      </c>
      <c r="F185" s="36">
        <v>1099.5333333333335</v>
      </c>
      <c r="G185" s="36">
        <v>1085.666666666667</v>
      </c>
      <c r="H185" s="36">
        <v>1140.2666666666669</v>
      </c>
      <c r="I185" s="36">
        <v>1154.1333333333337</v>
      </c>
      <c r="J185" s="36">
        <v>1167.5666666666668</v>
      </c>
      <c r="K185" s="31">
        <v>1140.7</v>
      </c>
      <c r="L185" s="31">
        <v>1113.4000000000001</v>
      </c>
      <c r="M185" s="31">
        <v>0.52939999999999998</v>
      </c>
      <c r="N185" s="1"/>
      <c r="O185" s="1"/>
    </row>
    <row r="186" spans="1:15" ht="12.75" customHeight="1">
      <c r="A186" s="33">
        <v>176</v>
      </c>
      <c r="B186" s="53" t="s">
        <v>891</v>
      </c>
      <c r="C186" s="31">
        <v>758</v>
      </c>
      <c r="D186" s="36">
        <v>759.36666666666667</v>
      </c>
      <c r="E186" s="36">
        <v>750.13333333333333</v>
      </c>
      <c r="F186" s="36">
        <v>742.26666666666665</v>
      </c>
      <c r="G186" s="36">
        <v>733.0333333333333</v>
      </c>
      <c r="H186" s="36">
        <v>767.23333333333335</v>
      </c>
      <c r="I186" s="36">
        <v>776.4666666666667</v>
      </c>
      <c r="J186" s="36">
        <v>784.33333333333337</v>
      </c>
      <c r="K186" s="31">
        <v>768.6</v>
      </c>
      <c r="L186" s="31">
        <v>751.5</v>
      </c>
      <c r="M186" s="31">
        <v>1.9113599999999999</v>
      </c>
      <c r="N186" s="1"/>
      <c r="O186" s="1"/>
    </row>
    <row r="187" spans="1:15" ht="12.75" customHeight="1">
      <c r="A187" s="33">
        <v>177</v>
      </c>
      <c r="B187" s="53" t="s">
        <v>390</v>
      </c>
      <c r="C187" s="31">
        <v>3087</v>
      </c>
      <c r="D187" s="36">
        <v>3062.0166666666664</v>
      </c>
      <c r="E187" s="36">
        <v>3022.0333333333328</v>
      </c>
      <c r="F187" s="36">
        <v>2957.0666666666666</v>
      </c>
      <c r="G187" s="36">
        <v>2917.083333333333</v>
      </c>
      <c r="H187" s="36">
        <v>3126.9833333333327</v>
      </c>
      <c r="I187" s="36">
        <v>3166.9666666666662</v>
      </c>
      <c r="J187" s="36">
        <v>3231.9333333333325</v>
      </c>
      <c r="K187" s="31">
        <v>3102</v>
      </c>
      <c r="L187" s="31">
        <v>2997.05</v>
      </c>
      <c r="M187" s="31">
        <v>0.80059999999999998</v>
      </c>
      <c r="N187" s="1"/>
      <c r="O187" s="1"/>
    </row>
    <row r="188" spans="1:15" ht="12.75" customHeight="1">
      <c r="A188" s="33">
        <v>178</v>
      </c>
      <c r="B188" s="53" t="s">
        <v>120</v>
      </c>
      <c r="C188" s="31">
        <v>1244.7</v>
      </c>
      <c r="D188" s="36">
        <v>1250.3500000000001</v>
      </c>
      <c r="E188" s="36">
        <v>1235.6500000000003</v>
      </c>
      <c r="F188" s="36">
        <v>1226.6000000000001</v>
      </c>
      <c r="G188" s="36">
        <v>1211.9000000000003</v>
      </c>
      <c r="H188" s="36">
        <v>1259.4000000000003</v>
      </c>
      <c r="I188" s="36">
        <v>1274.1000000000001</v>
      </c>
      <c r="J188" s="36">
        <v>1283.1500000000003</v>
      </c>
      <c r="K188" s="31">
        <v>1265.05</v>
      </c>
      <c r="L188" s="31">
        <v>1241.3</v>
      </c>
      <c r="M188" s="31">
        <v>3.9167399999999999</v>
      </c>
      <c r="N188" s="1"/>
      <c r="O188" s="1"/>
    </row>
    <row r="189" spans="1:15" ht="12.75" customHeight="1">
      <c r="A189" s="33">
        <v>179</v>
      </c>
      <c r="B189" s="53" t="s">
        <v>391</v>
      </c>
      <c r="C189" s="31">
        <v>800</v>
      </c>
      <c r="D189" s="36">
        <v>799.1</v>
      </c>
      <c r="E189" s="36">
        <v>783.7</v>
      </c>
      <c r="F189" s="36">
        <v>767.4</v>
      </c>
      <c r="G189" s="36">
        <v>752</v>
      </c>
      <c r="H189" s="36">
        <v>815.40000000000009</v>
      </c>
      <c r="I189" s="36">
        <v>830.8</v>
      </c>
      <c r="J189" s="36">
        <v>847.10000000000014</v>
      </c>
      <c r="K189" s="31">
        <v>814.5</v>
      </c>
      <c r="L189" s="31">
        <v>782.8</v>
      </c>
      <c r="M189" s="31">
        <v>1.40025</v>
      </c>
      <c r="N189" s="1"/>
      <c r="O189" s="1"/>
    </row>
    <row r="190" spans="1:15" ht="12.75" customHeight="1">
      <c r="A190" s="33">
        <v>180</v>
      </c>
      <c r="B190" s="53" t="s">
        <v>121</v>
      </c>
      <c r="C190" s="31">
        <v>2485.85</v>
      </c>
      <c r="D190" s="36">
        <v>2495.9333333333329</v>
      </c>
      <c r="E190" s="36">
        <v>2467.516666666666</v>
      </c>
      <c r="F190" s="36">
        <v>2449.1833333333329</v>
      </c>
      <c r="G190" s="36">
        <v>2420.766666666666</v>
      </c>
      <c r="H190" s="36">
        <v>2514.266666666666</v>
      </c>
      <c r="I190" s="36">
        <v>2542.6833333333329</v>
      </c>
      <c r="J190" s="36">
        <v>2561.016666666666</v>
      </c>
      <c r="K190" s="31">
        <v>2524.35</v>
      </c>
      <c r="L190" s="31">
        <v>2477.6</v>
      </c>
      <c r="M190" s="31">
        <v>3.4330599999999998</v>
      </c>
      <c r="N190" s="1"/>
      <c r="O190" s="1"/>
    </row>
    <row r="191" spans="1:15" ht="12.75" customHeight="1">
      <c r="A191" s="33">
        <v>181</v>
      </c>
      <c r="B191" s="53" t="s">
        <v>122</v>
      </c>
      <c r="C191" s="31">
        <v>467.15</v>
      </c>
      <c r="D191" s="36">
        <v>467.33333333333331</v>
      </c>
      <c r="E191" s="36">
        <v>463.81666666666661</v>
      </c>
      <c r="F191" s="36">
        <v>460.48333333333329</v>
      </c>
      <c r="G191" s="36">
        <v>456.96666666666658</v>
      </c>
      <c r="H191" s="36">
        <v>470.66666666666663</v>
      </c>
      <c r="I191" s="36">
        <v>474.18333333333339</v>
      </c>
      <c r="J191" s="36">
        <v>477.51666666666665</v>
      </c>
      <c r="K191" s="31">
        <v>470.85</v>
      </c>
      <c r="L191" s="31">
        <v>464</v>
      </c>
      <c r="M191" s="31">
        <v>13.979329999999999</v>
      </c>
      <c r="N191" s="1"/>
      <c r="O191" s="1"/>
    </row>
    <row r="192" spans="1:15" ht="12.75" customHeight="1">
      <c r="A192" s="33">
        <v>182</v>
      </c>
      <c r="B192" s="53" t="s">
        <v>392</v>
      </c>
      <c r="C192" s="31">
        <v>621.35</v>
      </c>
      <c r="D192" s="36">
        <v>624.68333333333339</v>
      </c>
      <c r="E192" s="36">
        <v>613.16666666666674</v>
      </c>
      <c r="F192" s="36">
        <v>604.98333333333335</v>
      </c>
      <c r="G192" s="36">
        <v>593.4666666666667</v>
      </c>
      <c r="H192" s="36">
        <v>632.86666666666679</v>
      </c>
      <c r="I192" s="36">
        <v>644.38333333333344</v>
      </c>
      <c r="J192" s="36">
        <v>652.56666666666683</v>
      </c>
      <c r="K192" s="31">
        <v>636.20000000000005</v>
      </c>
      <c r="L192" s="31">
        <v>616.5</v>
      </c>
      <c r="M192" s="31">
        <v>14.832079999999999</v>
      </c>
      <c r="N192" s="1"/>
      <c r="O192" s="1"/>
    </row>
    <row r="193" spans="1:15" ht="12.75" customHeight="1">
      <c r="A193" s="33">
        <v>183</v>
      </c>
      <c r="B193" s="53" t="s">
        <v>123</v>
      </c>
      <c r="C193" s="31">
        <v>2231.5</v>
      </c>
      <c r="D193" s="36">
        <v>2234.6166666666663</v>
      </c>
      <c r="E193" s="36">
        <v>2217.3333333333326</v>
      </c>
      <c r="F193" s="36">
        <v>2203.1666666666661</v>
      </c>
      <c r="G193" s="36">
        <v>2185.8833333333323</v>
      </c>
      <c r="H193" s="36">
        <v>2248.7833333333328</v>
      </c>
      <c r="I193" s="36">
        <v>2266.0666666666666</v>
      </c>
      <c r="J193" s="36">
        <v>2280.2333333333331</v>
      </c>
      <c r="K193" s="31">
        <v>2251.9</v>
      </c>
      <c r="L193" s="31">
        <v>2220.4499999999998</v>
      </c>
      <c r="M193" s="31">
        <v>4.0125999999999999</v>
      </c>
      <c r="N193" s="1"/>
      <c r="O193" s="1"/>
    </row>
    <row r="194" spans="1:15" ht="12.75" customHeight="1">
      <c r="A194" s="33">
        <v>184</v>
      </c>
      <c r="B194" s="53" t="s">
        <v>393</v>
      </c>
      <c r="C194" s="31">
        <v>1021</v>
      </c>
      <c r="D194" s="36">
        <v>1023.3333333333334</v>
      </c>
      <c r="E194" s="36">
        <v>994.66666666666674</v>
      </c>
      <c r="F194" s="36">
        <v>968.33333333333337</v>
      </c>
      <c r="G194" s="36">
        <v>939.66666666666674</v>
      </c>
      <c r="H194" s="36">
        <v>1049.6666666666667</v>
      </c>
      <c r="I194" s="36">
        <v>1078.3333333333335</v>
      </c>
      <c r="J194" s="36">
        <v>1104.6666666666667</v>
      </c>
      <c r="K194" s="31">
        <v>1052</v>
      </c>
      <c r="L194" s="31">
        <v>997</v>
      </c>
      <c r="M194" s="31">
        <v>9.1549099999999992</v>
      </c>
      <c r="N194" s="1"/>
      <c r="O194" s="1"/>
    </row>
    <row r="195" spans="1:15" ht="12.75" customHeight="1">
      <c r="A195" s="33">
        <v>185</v>
      </c>
      <c r="B195" s="53" t="s">
        <v>394</v>
      </c>
      <c r="C195" s="31">
        <v>2079.5</v>
      </c>
      <c r="D195" s="36">
        <v>2069.4666666666667</v>
      </c>
      <c r="E195" s="36">
        <v>2045.1333333333332</v>
      </c>
      <c r="F195" s="36">
        <v>2010.7666666666664</v>
      </c>
      <c r="G195" s="36">
        <v>1986.4333333333329</v>
      </c>
      <c r="H195" s="36">
        <v>2103.8333333333335</v>
      </c>
      <c r="I195" s="36">
        <v>2128.1666666666665</v>
      </c>
      <c r="J195" s="36">
        <v>2162.5333333333338</v>
      </c>
      <c r="K195" s="31">
        <v>2093.8000000000002</v>
      </c>
      <c r="L195" s="31">
        <v>2035.1</v>
      </c>
      <c r="M195" s="31">
        <v>1.0386599999999999</v>
      </c>
      <c r="N195" s="1"/>
      <c r="O195" s="1"/>
    </row>
    <row r="196" spans="1:15" ht="12.75" customHeight="1">
      <c r="A196" s="33">
        <v>186</v>
      </c>
      <c r="B196" s="53" t="s">
        <v>395</v>
      </c>
      <c r="C196" s="31">
        <v>796.5</v>
      </c>
      <c r="D196" s="36">
        <v>793.69999999999993</v>
      </c>
      <c r="E196" s="36">
        <v>787.19999999999982</v>
      </c>
      <c r="F196" s="36">
        <v>777.89999999999986</v>
      </c>
      <c r="G196" s="36">
        <v>771.39999999999975</v>
      </c>
      <c r="H196" s="36">
        <v>802.99999999999989</v>
      </c>
      <c r="I196" s="36">
        <v>809.50000000000011</v>
      </c>
      <c r="J196" s="36">
        <v>818.8</v>
      </c>
      <c r="K196" s="31">
        <v>800.2</v>
      </c>
      <c r="L196" s="31">
        <v>784.4</v>
      </c>
      <c r="M196" s="31">
        <v>0.66554000000000002</v>
      </c>
      <c r="N196" s="1"/>
      <c r="O196" s="1"/>
    </row>
    <row r="197" spans="1:15" ht="12.75" customHeight="1">
      <c r="A197" s="33">
        <v>187</v>
      </c>
      <c r="B197" s="53" t="s">
        <v>396</v>
      </c>
      <c r="C197" s="31">
        <v>405.05</v>
      </c>
      <c r="D197" s="36">
        <v>403.48333333333335</v>
      </c>
      <c r="E197" s="36">
        <v>399.56666666666672</v>
      </c>
      <c r="F197" s="36">
        <v>394.08333333333337</v>
      </c>
      <c r="G197" s="36">
        <v>390.16666666666674</v>
      </c>
      <c r="H197" s="36">
        <v>408.9666666666667</v>
      </c>
      <c r="I197" s="36">
        <v>412.88333333333333</v>
      </c>
      <c r="J197" s="36">
        <v>418.36666666666667</v>
      </c>
      <c r="K197" s="31">
        <v>407.4</v>
      </c>
      <c r="L197" s="31">
        <v>398</v>
      </c>
      <c r="M197" s="31">
        <v>3.1855699999999998</v>
      </c>
      <c r="N197" s="1"/>
      <c r="O197" s="1"/>
    </row>
    <row r="198" spans="1:15" ht="12.75" customHeight="1">
      <c r="A198" s="33">
        <v>188</v>
      </c>
      <c r="B198" s="53" t="s">
        <v>397</v>
      </c>
      <c r="C198" s="31">
        <v>3600.55</v>
      </c>
      <c r="D198" s="36">
        <v>3564.2999999999997</v>
      </c>
      <c r="E198" s="36">
        <v>3518.5999999999995</v>
      </c>
      <c r="F198" s="36">
        <v>3436.6499999999996</v>
      </c>
      <c r="G198" s="36">
        <v>3390.9499999999994</v>
      </c>
      <c r="H198" s="36">
        <v>3646.2499999999995</v>
      </c>
      <c r="I198" s="36">
        <v>3691.9499999999994</v>
      </c>
      <c r="J198" s="36">
        <v>3773.8999999999996</v>
      </c>
      <c r="K198" s="31">
        <v>3610</v>
      </c>
      <c r="L198" s="31">
        <v>3482.35</v>
      </c>
      <c r="M198" s="31">
        <v>1.383</v>
      </c>
      <c r="N198" s="1"/>
      <c r="O198" s="1"/>
    </row>
    <row r="199" spans="1:15" ht="12.75" customHeight="1">
      <c r="A199" s="33">
        <v>189</v>
      </c>
      <c r="B199" s="53" t="s">
        <v>124</v>
      </c>
      <c r="C199" s="31">
        <v>593.45000000000005</v>
      </c>
      <c r="D199" s="36">
        <v>591.56666666666672</v>
      </c>
      <c r="E199" s="36">
        <v>588.28333333333342</v>
      </c>
      <c r="F199" s="36">
        <v>583.11666666666667</v>
      </c>
      <c r="G199" s="36">
        <v>579.83333333333337</v>
      </c>
      <c r="H199" s="36">
        <v>596.73333333333346</v>
      </c>
      <c r="I199" s="36">
        <v>600.01666666666677</v>
      </c>
      <c r="J199" s="36">
        <v>605.18333333333351</v>
      </c>
      <c r="K199" s="31">
        <v>594.85</v>
      </c>
      <c r="L199" s="31">
        <v>586.4</v>
      </c>
      <c r="M199" s="31">
        <v>6.7711199999999998</v>
      </c>
      <c r="N199" s="1"/>
      <c r="O199" s="1"/>
    </row>
    <row r="200" spans="1:15" ht="12.75" customHeight="1">
      <c r="A200" s="33">
        <v>190</v>
      </c>
      <c r="B200" s="53" t="s">
        <v>119</v>
      </c>
      <c r="C200" s="31">
        <v>631.29999999999995</v>
      </c>
      <c r="D200" s="36">
        <v>635.9</v>
      </c>
      <c r="E200" s="36">
        <v>625.09999999999991</v>
      </c>
      <c r="F200" s="36">
        <v>618.9</v>
      </c>
      <c r="G200" s="36">
        <v>608.09999999999991</v>
      </c>
      <c r="H200" s="36">
        <v>642.09999999999991</v>
      </c>
      <c r="I200" s="36">
        <v>652.89999999999986</v>
      </c>
      <c r="J200" s="36">
        <v>659.09999999999991</v>
      </c>
      <c r="K200" s="31">
        <v>646.70000000000005</v>
      </c>
      <c r="L200" s="31">
        <v>629.70000000000005</v>
      </c>
      <c r="M200" s="31">
        <v>10.190239999999999</v>
      </c>
      <c r="N200" s="1"/>
      <c r="O200" s="1"/>
    </row>
    <row r="201" spans="1:15" ht="12.75" customHeight="1">
      <c r="A201" s="33">
        <v>191</v>
      </c>
      <c r="B201" s="53" t="s">
        <v>398</v>
      </c>
      <c r="C201" s="31">
        <v>208.3</v>
      </c>
      <c r="D201" s="36">
        <v>208.9666666666667</v>
      </c>
      <c r="E201" s="36">
        <v>206.13333333333338</v>
      </c>
      <c r="F201" s="36">
        <v>203.9666666666667</v>
      </c>
      <c r="G201" s="36">
        <v>201.13333333333338</v>
      </c>
      <c r="H201" s="36">
        <v>211.13333333333338</v>
      </c>
      <c r="I201" s="36">
        <v>213.9666666666667</v>
      </c>
      <c r="J201" s="36">
        <v>216.13333333333338</v>
      </c>
      <c r="K201" s="31">
        <v>211.8</v>
      </c>
      <c r="L201" s="31">
        <v>206.8</v>
      </c>
      <c r="M201" s="31">
        <v>38.809220000000003</v>
      </c>
      <c r="N201" s="1"/>
      <c r="O201" s="1"/>
    </row>
    <row r="202" spans="1:15" ht="12.75" customHeight="1">
      <c r="A202" s="33">
        <v>192</v>
      </c>
      <c r="B202" s="53" t="s">
        <v>399</v>
      </c>
      <c r="C202" s="31">
        <v>217.5</v>
      </c>
      <c r="D202" s="36">
        <v>218.78333333333333</v>
      </c>
      <c r="E202" s="36">
        <v>215.71666666666667</v>
      </c>
      <c r="F202" s="36">
        <v>213.93333333333334</v>
      </c>
      <c r="G202" s="36">
        <v>210.86666666666667</v>
      </c>
      <c r="H202" s="36">
        <v>220.56666666666666</v>
      </c>
      <c r="I202" s="36">
        <v>223.63333333333333</v>
      </c>
      <c r="J202" s="36">
        <v>225.41666666666666</v>
      </c>
      <c r="K202" s="31">
        <v>221.85</v>
      </c>
      <c r="L202" s="31">
        <v>217</v>
      </c>
      <c r="M202" s="31">
        <v>18.20091</v>
      </c>
      <c r="N202" s="1"/>
      <c r="O202" s="1"/>
    </row>
    <row r="203" spans="1:15" ht="12.75" customHeight="1">
      <c r="A203" s="33">
        <v>193</v>
      </c>
      <c r="B203" s="53" t="s">
        <v>278</v>
      </c>
      <c r="C203" s="31">
        <v>371.9</v>
      </c>
      <c r="D203" s="36">
        <v>371.91666666666669</v>
      </c>
      <c r="E203" s="36">
        <v>367.08333333333337</v>
      </c>
      <c r="F203" s="36">
        <v>362.26666666666671</v>
      </c>
      <c r="G203" s="36">
        <v>357.43333333333339</v>
      </c>
      <c r="H203" s="36">
        <v>376.73333333333335</v>
      </c>
      <c r="I203" s="36">
        <v>381.56666666666672</v>
      </c>
      <c r="J203" s="36">
        <v>386.38333333333333</v>
      </c>
      <c r="K203" s="31">
        <v>376.75</v>
      </c>
      <c r="L203" s="31">
        <v>367.1</v>
      </c>
      <c r="M203" s="31">
        <v>9.9581599999999995</v>
      </c>
      <c r="N203" s="1"/>
      <c r="O203" s="1"/>
    </row>
    <row r="204" spans="1:15" ht="12.75" customHeight="1">
      <c r="A204" s="33">
        <v>194</v>
      </c>
      <c r="B204" s="53" t="s">
        <v>400</v>
      </c>
      <c r="C204" s="31">
        <v>1698.15</v>
      </c>
      <c r="D204" s="36">
        <v>1693.9833333333333</v>
      </c>
      <c r="E204" s="36">
        <v>1673.1666666666667</v>
      </c>
      <c r="F204" s="36">
        <v>1648.1833333333334</v>
      </c>
      <c r="G204" s="36">
        <v>1627.3666666666668</v>
      </c>
      <c r="H204" s="36">
        <v>1718.9666666666667</v>
      </c>
      <c r="I204" s="36">
        <v>1739.7833333333333</v>
      </c>
      <c r="J204" s="36">
        <v>1764.7666666666667</v>
      </c>
      <c r="K204" s="31">
        <v>1714.8</v>
      </c>
      <c r="L204" s="31">
        <v>1669</v>
      </c>
      <c r="M204" s="31">
        <v>3.5089100000000002</v>
      </c>
      <c r="N204" s="1"/>
      <c r="O204" s="1"/>
    </row>
    <row r="205" spans="1:15" ht="12.75" customHeight="1">
      <c r="A205" s="33">
        <v>195</v>
      </c>
      <c r="B205" s="53" t="s">
        <v>127</v>
      </c>
      <c r="C205" s="31">
        <v>1619.35</v>
      </c>
      <c r="D205" s="36">
        <v>1618.7833333333335</v>
      </c>
      <c r="E205" s="36">
        <v>1607.616666666667</v>
      </c>
      <c r="F205" s="36">
        <v>1595.8833333333334</v>
      </c>
      <c r="G205" s="36">
        <v>1584.7166666666669</v>
      </c>
      <c r="H205" s="36">
        <v>1630.5166666666671</v>
      </c>
      <c r="I205" s="36">
        <v>1641.6833333333336</v>
      </c>
      <c r="J205" s="36">
        <v>1653.4166666666672</v>
      </c>
      <c r="K205" s="31">
        <v>1629.95</v>
      </c>
      <c r="L205" s="31">
        <v>1607.05</v>
      </c>
      <c r="M205" s="31">
        <v>33.39546</v>
      </c>
      <c r="N205" s="1"/>
      <c r="O205" s="1"/>
    </row>
    <row r="206" spans="1:15" ht="12.75" customHeight="1">
      <c r="A206" s="33">
        <v>196</v>
      </c>
      <c r="B206" s="53" t="s">
        <v>128</v>
      </c>
      <c r="C206" s="31">
        <v>3794.7</v>
      </c>
      <c r="D206" s="36">
        <v>3806.7666666666664</v>
      </c>
      <c r="E206" s="36">
        <v>3757.9333333333329</v>
      </c>
      <c r="F206" s="36">
        <v>3721.1666666666665</v>
      </c>
      <c r="G206" s="36">
        <v>3672.333333333333</v>
      </c>
      <c r="H206" s="36">
        <v>3843.5333333333328</v>
      </c>
      <c r="I206" s="36">
        <v>3892.3666666666668</v>
      </c>
      <c r="J206" s="36">
        <v>3929.1333333333328</v>
      </c>
      <c r="K206" s="31">
        <v>3855.6</v>
      </c>
      <c r="L206" s="31">
        <v>3770</v>
      </c>
      <c r="M206" s="31">
        <v>2.5847099999999998</v>
      </c>
      <c r="N206" s="1"/>
      <c r="O206" s="1"/>
    </row>
    <row r="207" spans="1:15" ht="12.75" customHeight="1">
      <c r="A207" s="33">
        <v>197</v>
      </c>
      <c r="B207" s="53" t="s">
        <v>129</v>
      </c>
      <c r="C207" s="31">
        <v>1440.85</v>
      </c>
      <c r="D207" s="36">
        <v>1435.1666666666667</v>
      </c>
      <c r="E207" s="36">
        <v>1427.3333333333335</v>
      </c>
      <c r="F207" s="36">
        <v>1413.8166666666668</v>
      </c>
      <c r="G207" s="36">
        <v>1405.9833333333336</v>
      </c>
      <c r="H207" s="36">
        <v>1448.6833333333334</v>
      </c>
      <c r="I207" s="36">
        <v>1456.5166666666669</v>
      </c>
      <c r="J207" s="36">
        <v>1470.0333333333333</v>
      </c>
      <c r="K207" s="31">
        <v>1443</v>
      </c>
      <c r="L207" s="31">
        <v>1421.65</v>
      </c>
      <c r="M207" s="31">
        <v>189.95836</v>
      </c>
      <c r="N207" s="1"/>
      <c r="O207" s="1"/>
    </row>
    <row r="208" spans="1:15" ht="12.75" customHeight="1">
      <c r="A208" s="33">
        <v>198</v>
      </c>
      <c r="B208" s="53" t="s">
        <v>130</v>
      </c>
      <c r="C208" s="31">
        <v>607.70000000000005</v>
      </c>
      <c r="D208" s="36">
        <v>609.01666666666677</v>
      </c>
      <c r="E208" s="36">
        <v>602.43333333333351</v>
      </c>
      <c r="F208" s="36">
        <v>597.16666666666674</v>
      </c>
      <c r="G208" s="36">
        <v>590.58333333333348</v>
      </c>
      <c r="H208" s="36">
        <v>614.28333333333353</v>
      </c>
      <c r="I208" s="36">
        <v>620.86666666666679</v>
      </c>
      <c r="J208" s="36">
        <v>626.13333333333355</v>
      </c>
      <c r="K208" s="31">
        <v>615.6</v>
      </c>
      <c r="L208" s="31">
        <v>603.75</v>
      </c>
      <c r="M208" s="31">
        <v>43.423099999999998</v>
      </c>
      <c r="N208" s="1"/>
      <c r="O208" s="1"/>
    </row>
    <row r="209" spans="1:15" ht="12.75" customHeight="1">
      <c r="A209" s="33">
        <v>199</v>
      </c>
      <c r="B209" s="53" t="s">
        <v>401</v>
      </c>
      <c r="C209" s="31">
        <v>108.1</v>
      </c>
      <c r="D209" s="36">
        <v>109.08333333333333</v>
      </c>
      <c r="E209" s="36">
        <v>106.16666666666666</v>
      </c>
      <c r="F209" s="36">
        <v>104.23333333333333</v>
      </c>
      <c r="G209" s="36">
        <v>101.31666666666666</v>
      </c>
      <c r="H209" s="36">
        <v>111.01666666666665</v>
      </c>
      <c r="I209" s="36">
        <v>113.93333333333331</v>
      </c>
      <c r="J209" s="36">
        <v>115.86666666666665</v>
      </c>
      <c r="K209" s="31">
        <v>112</v>
      </c>
      <c r="L209" s="31">
        <v>107.15</v>
      </c>
      <c r="M209" s="31">
        <v>261.94031999999999</v>
      </c>
      <c r="N209" s="1"/>
      <c r="O209" s="1"/>
    </row>
    <row r="210" spans="1:15" ht="12.75" customHeight="1">
      <c r="A210" s="33">
        <v>200</v>
      </c>
      <c r="B210" s="53" t="s">
        <v>402</v>
      </c>
      <c r="C210" s="31">
        <v>498.75</v>
      </c>
      <c r="D210" s="36">
        <v>497.5333333333333</v>
      </c>
      <c r="E210" s="36">
        <v>491.21666666666658</v>
      </c>
      <c r="F210" s="36">
        <v>483.68333333333328</v>
      </c>
      <c r="G210" s="36">
        <v>477.36666666666656</v>
      </c>
      <c r="H210" s="36">
        <v>505.06666666666661</v>
      </c>
      <c r="I210" s="36">
        <v>511.38333333333333</v>
      </c>
      <c r="J210" s="36">
        <v>518.91666666666663</v>
      </c>
      <c r="K210" s="31">
        <v>503.85</v>
      </c>
      <c r="L210" s="31">
        <v>490</v>
      </c>
      <c r="M210" s="31">
        <v>0.54622000000000004</v>
      </c>
      <c r="N210" s="1"/>
      <c r="O210" s="1"/>
    </row>
    <row r="211" spans="1:15" ht="12.75" customHeight="1">
      <c r="A211" s="33">
        <v>201</v>
      </c>
      <c r="B211" s="53" t="s">
        <v>403</v>
      </c>
      <c r="C211" s="31">
        <v>827.9</v>
      </c>
      <c r="D211" s="36">
        <v>831.61666666666667</v>
      </c>
      <c r="E211" s="36">
        <v>821.2833333333333</v>
      </c>
      <c r="F211" s="36">
        <v>814.66666666666663</v>
      </c>
      <c r="G211" s="36">
        <v>804.33333333333326</v>
      </c>
      <c r="H211" s="36">
        <v>838.23333333333335</v>
      </c>
      <c r="I211" s="36">
        <v>848.56666666666661</v>
      </c>
      <c r="J211" s="36">
        <v>855.18333333333339</v>
      </c>
      <c r="K211" s="31">
        <v>841.95</v>
      </c>
      <c r="L211" s="31">
        <v>825</v>
      </c>
      <c r="M211" s="31">
        <v>2.6520100000000002</v>
      </c>
      <c r="N211" s="1"/>
      <c r="O211" s="1"/>
    </row>
    <row r="212" spans="1:15" ht="12.75" customHeight="1">
      <c r="A212" s="33">
        <v>202</v>
      </c>
      <c r="B212" s="53" t="s">
        <v>126</v>
      </c>
      <c r="C212" s="31">
        <v>1540.15</v>
      </c>
      <c r="D212" s="36">
        <v>1541.3833333333332</v>
      </c>
      <c r="E212" s="36">
        <v>1524.7666666666664</v>
      </c>
      <c r="F212" s="36">
        <v>1509.3833333333332</v>
      </c>
      <c r="G212" s="36">
        <v>1492.7666666666664</v>
      </c>
      <c r="H212" s="36">
        <v>1556.7666666666664</v>
      </c>
      <c r="I212" s="36">
        <v>1573.3833333333332</v>
      </c>
      <c r="J212" s="36">
        <v>1588.7666666666664</v>
      </c>
      <c r="K212" s="31">
        <v>1558</v>
      </c>
      <c r="L212" s="31">
        <v>1526</v>
      </c>
      <c r="M212" s="31">
        <v>12.437889999999999</v>
      </c>
      <c r="N212" s="1"/>
      <c r="O212" s="1"/>
    </row>
    <row r="213" spans="1:15" ht="12.75" customHeight="1">
      <c r="A213" s="33">
        <v>203</v>
      </c>
      <c r="B213" s="53" t="s">
        <v>131</v>
      </c>
      <c r="C213" s="31">
        <v>4590</v>
      </c>
      <c r="D213" s="36">
        <v>4602.2</v>
      </c>
      <c r="E213" s="36">
        <v>4559.6499999999996</v>
      </c>
      <c r="F213" s="36">
        <v>4529.3</v>
      </c>
      <c r="G213" s="36">
        <v>4486.75</v>
      </c>
      <c r="H213" s="36">
        <v>4632.5499999999993</v>
      </c>
      <c r="I213" s="36">
        <v>4675.1000000000004</v>
      </c>
      <c r="J213" s="36">
        <v>4705.4499999999989</v>
      </c>
      <c r="K213" s="31">
        <v>4644.75</v>
      </c>
      <c r="L213" s="31">
        <v>4571.8500000000004</v>
      </c>
      <c r="M213" s="31">
        <v>4.4251899999999997</v>
      </c>
      <c r="N213" s="1"/>
      <c r="O213" s="1"/>
    </row>
    <row r="214" spans="1:15" ht="12.75" customHeight="1">
      <c r="A214" s="33">
        <v>204</v>
      </c>
      <c r="B214" s="53" t="s">
        <v>133</v>
      </c>
      <c r="C214" s="31">
        <v>522.1</v>
      </c>
      <c r="D214" s="36">
        <v>523.53333333333342</v>
      </c>
      <c r="E214" s="36">
        <v>518.76666666666688</v>
      </c>
      <c r="F214" s="36">
        <v>515.43333333333351</v>
      </c>
      <c r="G214" s="36">
        <v>510.66666666666697</v>
      </c>
      <c r="H214" s="36">
        <v>526.86666666666679</v>
      </c>
      <c r="I214" s="36">
        <v>531.63333333333344</v>
      </c>
      <c r="J214" s="36">
        <v>534.9666666666667</v>
      </c>
      <c r="K214" s="31">
        <v>528.29999999999995</v>
      </c>
      <c r="L214" s="31">
        <v>520.20000000000005</v>
      </c>
      <c r="M214" s="31">
        <v>57.299259999999997</v>
      </c>
      <c r="N214" s="1"/>
      <c r="O214" s="1"/>
    </row>
    <row r="215" spans="1:15" ht="12.75" customHeight="1">
      <c r="A215" s="33">
        <v>205</v>
      </c>
      <c r="B215" s="53" t="s">
        <v>125</v>
      </c>
      <c r="C215" s="31">
        <v>3237</v>
      </c>
      <c r="D215" s="36">
        <v>3234.9166666666665</v>
      </c>
      <c r="E215" s="36">
        <v>3203.083333333333</v>
      </c>
      <c r="F215" s="36">
        <v>3169.1666666666665</v>
      </c>
      <c r="G215" s="36">
        <v>3137.333333333333</v>
      </c>
      <c r="H215" s="36">
        <v>3268.833333333333</v>
      </c>
      <c r="I215" s="36">
        <v>3300.6666666666661</v>
      </c>
      <c r="J215" s="36">
        <v>3334.583333333333</v>
      </c>
      <c r="K215" s="31">
        <v>3266.75</v>
      </c>
      <c r="L215" s="31">
        <v>3201</v>
      </c>
      <c r="M215" s="31">
        <v>15.024979999999999</v>
      </c>
      <c r="N215" s="1"/>
      <c r="O215" s="1"/>
    </row>
    <row r="216" spans="1:15" ht="12.75" customHeight="1">
      <c r="A216" s="33">
        <v>206</v>
      </c>
      <c r="B216" s="53" t="s">
        <v>134</v>
      </c>
      <c r="C216" s="31">
        <v>285.25</v>
      </c>
      <c r="D216" s="36">
        <v>285.91666666666669</v>
      </c>
      <c r="E216" s="36">
        <v>282.53333333333336</v>
      </c>
      <c r="F216" s="36">
        <v>279.81666666666666</v>
      </c>
      <c r="G216" s="36">
        <v>276.43333333333334</v>
      </c>
      <c r="H216" s="36">
        <v>288.63333333333338</v>
      </c>
      <c r="I216" s="36">
        <v>292.01666666666671</v>
      </c>
      <c r="J216" s="36">
        <v>294.73333333333341</v>
      </c>
      <c r="K216" s="31">
        <v>289.3</v>
      </c>
      <c r="L216" s="31">
        <v>283.2</v>
      </c>
      <c r="M216" s="31">
        <v>61.097720000000002</v>
      </c>
      <c r="N216" s="1"/>
      <c r="O216" s="1"/>
    </row>
    <row r="217" spans="1:15" ht="12.75" customHeight="1">
      <c r="A217" s="33">
        <v>207</v>
      </c>
      <c r="B217" s="53" t="s">
        <v>135</v>
      </c>
      <c r="C217" s="31">
        <v>528.04999999999995</v>
      </c>
      <c r="D217" s="36">
        <v>527.01666666666665</v>
      </c>
      <c r="E217" s="36">
        <v>522.58333333333326</v>
      </c>
      <c r="F217" s="36">
        <v>517.11666666666656</v>
      </c>
      <c r="G217" s="36">
        <v>512.68333333333317</v>
      </c>
      <c r="H217" s="36">
        <v>532.48333333333335</v>
      </c>
      <c r="I217" s="36">
        <v>536.91666666666674</v>
      </c>
      <c r="J217" s="36">
        <v>542.38333333333344</v>
      </c>
      <c r="K217" s="31">
        <v>531.45000000000005</v>
      </c>
      <c r="L217" s="31">
        <v>521.54999999999995</v>
      </c>
      <c r="M217" s="31">
        <v>47.692300000000003</v>
      </c>
      <c r="N217" s="1"/>
      <c r="O217" s="1"/>
    </row>
    <row r="218" spans="1:15" ht="12.75" customHeight="1">
      <c r="A218" s="33">
        <v>208</v>
      </c>
      <c r="B218" s="53" t="s">
        <v>136</v>
      </c>
      <c r="C218" s="31">
        <v>2399.85</v>
      </c>
      <c r="D218" s="36">
        <v>2403.65</v>
      </c>
      <c r="E218" s="36">
        <v>2387.3000000000002</v>
      </c>
      <c r="F218" s="36">
        <v>2374.75</v>
      </c>
      <c r="G218" s="36">
        <v>2358.4</v>
      </c>
      <c r="H218" s="36">
        <v>2416.2000000000003</v>
      </c>
      <c r="I218" s="36">
        <v>2432.5499999999997</v>
      </c>
      <c r="J218" s="36">
        <v>2445.1000000000004</v>
      </c>
      <c r="K218" s="31">
        <v>2420</v>
      </c>
      <c r="L218" s="31">
        <v>2391.1</v>
      </c>
      <c r="M218" s="31">
        <v>15.87199</v>
      </c>
      <c r="N218" s="1"/>
      <c r="O218" s="1"/>
    </row>
    <row r="219" spans="1:15" ht="12.75" customHeight="1">
      <c r="A219" s="33">
        <v>209</v>
      </c>
      <c r="B219" s="53" t="s">
        <v>279</v>
      </c>
      <c r="C219" s="31">
        <v>308.14999999999998</v>
      </c>
      <c r="D219" s="36">
        <v>309.51666666666665</v>
      </c>
      <c r="E219" s="36">
        <v>305.63333333333333</v>
      </c>
      <c r="F219" s="36">
        <v>303.11666666666667</v>
      </c>
      <c r="G219" s="36">
        <v>299.23333333333335</v>
      </c>
      <c r="H219" s="36">
        <v>312.0333333333333</v>
      </c>
      <c r="I219" s="36">
        <v>315.91666666666663</v>
      </c>
      <c r="J219" s="36">
        <v>318.43333333333328</v>
      </c>
      <c r="K219" s="31">
        <v>313.39999999999998</v>
      </c>
      <c r="L219" s="31">
        <v>307</v>
      </c>
      <c r="M219" s="31">
        <v>4.1867700000000001</v>
      </c>
      <c r="N219" s="1"/>
      <c r="O219" s="1"/>
    </row>
    <row r="220" spans="1:15" ht="12.75" customHeight="1">
      <c r="A220" s="33">
        <v>210</v>
      </c>
      <c r="B220" s="53" t="s">
        <v>405</v>
      </c>
      <c r="C220" s="31">
        <v>6327.3</v>
      </c>
      <c r="D220" s="36">
        <v>6285.416666666667</v>
      </c>
      <c r="E220" s="36">
        <v>6157.9833333333336</v>
      </c>
      <c r="F220" s="36">
        <v>5988.666666666667</v>
      </c>
      <c r="G220" s="36">
        <v>5861.2333333333336</v>
      </c>
      <c r="H220" s="36">
        <v>6454.7333333333336</v>
      </c>
      <c r="I220" s="36">
        <v>6582.1666666666661</v>
      </c>
      <c r="J220" s="36">
        <v>6751.4833333333336</v>
      </c>
      <c r="K220" s="31">
        <v>6412.85</v>
      </c>
      <c r="L220" s="31">
        <v>6116.1</v>
      </c>
      <c r="M220" s="31">
        <v>2.4273099999999999</v>
      </c>
      <c r="N220" s="1"/>
      <c r="O220" s="1"/>
    </row>
    <row r="221" spans="1:15" ht="12.75" customHeight="1">
      <c r="A221" s="33">
        <v>211</v>
      </c>
      <c r="B221" s="53" t="s">
        <v>406</v>
      </c>
      <c r="C221" s="31">
        <v>866.4</v>
      </c>
      <c r="D221" s="36">
        <v>873.98333333333323</v>
      </c>
      <c r="E221" s="36">
        <v>854.41666666666652</v>
      </c>
      <c r="F221" s="36">
        <v>842.43333333333328</v>
      </c>
      <c r="G221" s="36">
        <v>822.86666666666656</v>
      </c>
      <c r="H221" s="36">
        <v>885.96666666666647</v>
      </c>
      <c r="I221" s="36">
        <v>905.5333333333333</v>
      </c>
      <c r="J221" s="36">
        <v>917.51666666666642</v>
      </c>
      <c r="K221" s="31">
        <v>893.55</v>
      </c>
      <c r="L221" s="31">
        <v>862</v>
      </c>
      <c r="M221" s="31">
        <v>1.5872999999999999</v>
      </c>
      <c r="N221" s="1"/>
      <c r="O221" s="1"/>
    </row>
    <row r="222" spans="1:15" ht="12.75" customHeight="1">
      <c r="A222" s="33">
        <v>212</v>
      </c>
      <c r="B222" s="53" t="s">
        <v>280</v>
      </c>
      <c r="C222" s="31">
        <v>38000.400000000001</v>
      </c>
      <c r="D222" s="36">
        <v>38108.683333333334</v>
      </c>
      <c r="E222" s="36">
        <v>37710.966666666667</v>
      </c>
      <c r="F222" s="36">
        <v>37421.533333333333</v>
      </c>
      <c r="G222" s="36">
        <v>37023.816666666666</v>
      </c>
      <c r="H222" s="36">
        <v>38398.116666666669</v>
      </c>
      <c r="I222" s="36">
        <v>38795.833333333343</v>
      </c>
      <c r="J222" s="36">
        <v>39085.26666666667</v>
      </c>
      <c r="K222" s="31">
        <v>38506.400000000001</v>
      </c>
      <c r="L222" s="31">
        <v>37819.25</v>
      </c>
      <c r="M222" s="31">
        <v>8.3979999999999999E-2</v>
      </c>
      <c r="N222" s="1"/>
      <c r="O222" s="1"/>
    </row>
    <row r="223" spans="1:15" ht="12.75" customHeight="1">
      <c r="A223" s="33">
        <v>213</v>
      </c>
      <c r="B223" s="53" t="s">
        <v>407</v>
      </c>
      <c r="C223" s="31">
        <v>200.15</v>
      </c>
      <c r="D223" s="36">
        <v>200.26666666666665</v>
      </c>
      <c r="E223" s="36">
        <v>194.93333333333331</v>
      </c>
      <c r="F223" s="36">
        <v>189.71666666666667</v>
      </c>
      <c r="G223" s="36">
        <v>184.38333333333333</v>
      </c>
      <c r="H223" s="36">
        <v>205.48333333333329</v>
      </c>
      <c r="I223" s="36">
        <v>210.81666666666666</v>
      </c>
      <c r="J223" s="36">
        <v>216.03333333333327</v>
      </c>
      <c r="K223" s="31">
        <v>205.6</v>
      </c>
      <c r="L223" s="31">
        <v>195.05</v>
      </c>
      <c r="M223" s="31">
        <v>175.53782000000001</v>
      </c>
      <c r="N223" s="1"/>
      <c r="O223" s="1"/>
    </row>
    <row r="224" spans="1:15" ht="12.75" customHeight="1">
      <c r="A224" s="33">
        <v>214</v>
      </c>
      <c r="B224" s="53" t="s">
        <v>138</v>
      </c>
      <c r="C224" s="31">
        <v>1088.05</v>
      </c>
      <c r="D224" s="36">
        <v>1088.0166666666667</v>
      </c>
      <c r="E224" s="36">
        <v>1076.5333333333333</v>
      </c>
      <c r="F224" s="36">
        <v>1065.0166666666667</v>
      </c>
      <c r="G224" s="36">
        <v>1053.5333333333333</v>
      </c>
      <c r="H224" s="36">
        <v>1099.5333333333333</v>
      </c>
      <c r="I224" s="36">
        <v>1111.0166666666664</v>
      </c>
      <c r="J224" s="36">
        <v>1122.5333333333333</v>
      </c>
      <c r="K224" s="31">
        <v>1099.5</v>
      </c>
      <c r="L224" s="31">
        <v>1076.5</v>
      </c>
      <c r="M224" s="31">
        <v>92.225440000000006</v>
      </c>
      <c r="N224" s="1"/>
      <c r="O224" s="1"/>
    </row>
    <row r="225" spans="1:15" ht="12.75" customHeight="1">
      <c r="A225" s="33">
        <v>215</v>
      </c>
      <c r="B225" s="53" t="s">
        <v>139</v>
      </c>
      <c r="C225" s="31">
        <v>1652.45</v>
      </c>
      <c r="D225" s="36">
        <v>1651.4833333333333</v>
      </c>
      <c r="E225" s="36">
        <v>1642.9666666666667</v>
      </c>
      <c r="F225" s="36">
        <v>1633.4833333333333</v>
      </c>
      <c r="G225" s="36">
        <v>1624.9666666666667</v>
      </c>
      <c r="H225" s="36">
        <v>1660.9666666666667</v>
      </c>
      <c r="I225" s="36">
        <v>1669.4833333333336</v>
      </c>
      <c r="J225" s="36">
        <v>1678.9666666666667</v>
      </c>
      <c r="K225" s="31">
        <v>1660</v>
      </c>
      <c r="L225" s="31">
        <v>1642</v>
      </c>
      <c r="M225" s="31">
        <v>6.6516999999999999</v>
      </c>
      <c r="N225" s="1"/>
      <c r="O225" s="1"/>
    </row>
    <row r="226" spans="1:15" ht="12.75" customHeight="1">
      <c r="A226" s="33">
        <v>216</v>
      </c>
      <c r="B226" s="53" t="s">
        <v>140</v>
      </c>
      <c r="C226" s="31">
        <v>553.70000000000005</v>
      </c>
      <c r="D226" s="36">
        <v>550.55000000000007</v>
      </c>
      <c r="E226" s="36">
        <v>543.10000000000014</v>
      </c>
      <c r="F226" s="36">
        <v>532.50000000000011</v>
      </c>
      <c r="G226" s="36">
        <v>525.05000000000018</v>
      </c>
      <c r="H226" s="36">
        <v>561.15000000000009</v>
      </c>
      <c r="I226" s="36">
        <v>568.60000000000014</v>
      </c>
      <c r="J226" s="36">
        <v>579.20000000000005</v>
      </c>
      <c r="K226" s="31">
        <v>558</v>
      </c>
      <c r="L226" s="31">
        <v>539.95000000000005</v>
      </c>
      <c r="M226" s="31">
        <v>38.762</v>
      </c>
      <c r="N226" s="1"/>
      <c r="O226" s="1"/>
    </row>
    <row r="227" spans="1:15" ht="12.75" customHeight="1">
      <c r="A227" s="33">
        <v>217</v>
      </c>
      <c r="B227" s="53" t="s">
        <v>281</v>
      </c>
      <c r="C227" s="31">
        <v>824.8</v>
      </c>
      <c r="D227" s="36">
        <v>830.13333333333333</v>
      </c>
      <c r="E227" s="36">
        <v>813.26666666666665</v>
      </c>
      <c r="F227" s="36">
        <v>801.73333333333335</v>
      </c>
      <c r="G227" s="36">
        <v>784.86666666666667</v>
      </c>
      <c r="H227" s="36">
        <v>841.66666666666663</v>
      </c>
      <c r="I227" s="36">
        <v>858.53333333333319</v>
      </c>
      <c r="J227" s="36">
        <v>870.06666666666661</v>
      </c>
      <c r="K227" s="31">
        <v>847</v>
      </c>
      <c r="L227" s="31">
        <v>818.6</v>
      </c>
      <c r="M227" s="31">
        <v>3.5024899999999999</v>
      </c>
      <c r="N227" s="1"/>
      <c r="O227" s="1"/>
    </row>
    <row r="228" spans="1:15" ht="12.75" customHeight="1">
      <c r="A228" s="33">
        <v>218</v>
      </c>
      <c r="B228" s="53" t="s">
        <v>408</v>
      </c>
      <c r="C228" s="31">
        <v>89.1</v>
      </c>
      <c r="D228" s="36">
        <v>88.483333333333334</v>
      </c>
      <c r="E228" s="36">
        <v>87.066666666666663</v>
      </c>
      <c r="F228" s="36">
        <v>85.033333333333331</v>
      </c>
      <c r="G228" s="36">
        <v>83.61666666666666</v>
      </c>
      <c r="H228" s="36">
        <v>90.516666666666666</v>
      </c>
      <c r="I228" s="36">
        <v>91.933333333333323</v>
      </c>
      <c r="J228" s="36">
        <v>93.966666666666669</v>
      </c>
      <c r="K228" s="31">
        <v>89.9</v>
      </c>
      <c r="L228" s="31">
        <v>86.45</v>
      </c>
      <c r="M228" s="31">
        <v>134.43223</v>
      </c>
      <c r="N228" s="1"/>
      <c r="O228" s="1"/>
    </row>
    <row r="229" spans="1:15" ht="12.75" customHeight="1">
      <c r="A229" s="33">
        <v>219</v>
      </c>
      <c r="B229" s="53" t="s">
        <v>143</v>
      </c>
      <c r="C229" s="31">
        <v>81.55</v>
      </c>
      <c r="D229" s="36">
        <v>81.733333333333334</v>
      </c>
      <c r="E229" s="36">
        <v>80.966666666666669</v>
      </c>
      <c r="F229" s="36">
        <v>80.38333333333334</v>
      </c>
      <c r="G229" s="36">
        <v>79.616666666666674</v>
      </c>
      <c r="H229" s="36">
        <v>82.316666666666663</v>
      </c>
      <c r="I229" s="36">
        <v>83.083333333333343</v>
      </c>
      <c r="J229" s="36">
        <v>83.666666666666657</v>
      </c>
      <c r="K229" s="31">
        <v>82.5</v>
      </c>
      <c r="L229" s="31">
        <v>81.150000000000006</v>
      </c>
      <c r="M229" s="31">
        <v>189.04629</v>
      </c>
      <c r="N229" s="1"/>
      <c r="O229" s="1"/>
    </row>
    <row r="230" spans="1:15" ht="12.75" customHeight="1">
      <c r="A230" s="33">
        <v>220</v>
      </c>
      <c r="B230" s="53" t="s">
        <v>142</v>
      </c>
      <c r="C230" s="31">
        <v>117.55</v>
      </c>
      <c r="D230" s="36">
        <v>117.76666666666667</v>
      </c>
      <c r="E230" s="36">
        <v>116.83333333333333</v>
      </c>
      <c r="F230" s="36">
        <v>116.11666666666666</v>
      </c>
      <c r="G230" s="36">
        <v>115.18333333333332</v>
      </c>
      <c r="H230" s="36">
        <v>118.48333333333333</v>
      </c>
      <c r="I230" s="36">
        <v>119.41666666666667</v>
      </c>
      <c r="J230" s="36">
        <v>120.13333333333334</v>
      </c>
      <c r="K230" s="31">
        <v>118.7</v>
      </c>
      <c r="L230" s="31">
        <v>117.05</v>
      </c>
      <c r="M230" s="31">
        <v>49.651730000000001</v>
      </c>
      <c r="N230" s="1"/>
      <c r="O230" s="1"/>
    </row>
    <row r="231" spans="1:15" ht="12.75" customHeight="1">
      <c r="A231" s="33">
        <v>221</v>
      </c>
      <c r="B231" s="53" t="s">
        <v>410</v>
      </c>
      <c r="C231" s="31">
        <v>477.75</v>
      </c>
      <c r="D231" s="36">
        <v>477.75</v>
      </c>
      <c r="E231" s="36">
        <v>477.75</v>
      </c>
      <c r="F231" s="36">
        <v>477.75</v>
      </c>
      <c r="G231" s="36">
        <v>477.75</v>
      </c>
      <c r="H231" s="36">
        <v>477.75</v>
      </c>
      <c r="I231" s="36">
        <v>477.75</v>
      </c>
      <c r="J231" s="36">
        <v>477.75</v>
      </c>
      <c r="K231" s="31">
        <v>477.75</v>
      </c>
      <c r="L231" s="31">
        <v>477.75</v>
      </c>
      <c r="M231" s="31">
        <v>4.9983300000000002</v>
      </c>
      <c r="N231" s="1"/>
      <c r="O231" s="1"/>
    </row>
    <row r="232" spans="1:15" ht="12.75" customHeight="1">
      <c r="A232" s="33">
        <v>222</v>
      </c>
      <c r="B232" s="53" t="s">
        <v>411</v>
      </c>
      <c r="C232" s="31">
        <v>62</v>
      </c>
      <c r="D232" s="36">
        <v>62.266666666666673</v>
      </c>
      <c r="E232" s="36">
        <v>61.433333333333344</v>
      </c>
      <c r="F232" s="36">
        <v>60.866666666666674</v>
      </c>
      <c r="G232" s="36">
        <v>60.033333333333346</v>
      </c>
      <c r="H232" s="36">
        <v>62.833333333333343</v>
      </c>
      <c r="I232" s="36">
        <v>63.666666666666671</v>
      </c>
      <c r="J232" s="36">
        <v>64.233333333333348</v>
      </c>
      <c r="K232" s="31">
        <v>63.1</v>
      </c>
      <c r="L232" s="31">
        <v>61.7</v>
      </c>
      <c r="M232" s="31">
        <v>75.189599999999999</v>
      </c>
      <c r="N232" s="1"/>
      <c r="O232" s="1"/>
    </row>
    <row r="233" spans="1:15" ht="12.75" customHeight="1">
      <c r="A233" s="33">
        <v>223</v>
      </c>
      <c r="B233" s="53" t="s">
        <v>815</v>
      </c>
      <c r="C233" s="31">
        <v>224.4</v>
      </c>
      <c r="D233" s="36">
        <v>225.68333333333331</v>
      </c>
      <c r="E233" s="36">
        <v>221.11666666666662</v>
      </c>
      <c r="F233" s="36">
        <v>217.83333333333331</v>
      </c>
      <c r="G233" s="36">
        <v>213.26666666666662</v>
      </c>
      <c r="H233" s="36">
        <v>228.96666666666661</v>
      </c>
      <c r="I233" s="36">
        <v>233.53333333333327</v>
      </c>
      <c r="J233" s="36">
        <v>236.81666666666661</v>
      </c>
      <c r="K233" s="31">
        <v>230.25</v>
      </c>
      <c r="L233" s="31">
        <v>222.4</v>
      </c>
      <c r="M233" s="31">
        <v>52.392989999999998</v>
      </c>
      <c r="N233" s="1"/>
      <c r="O233" s="1"/>
    </row>
    <row r="234" spans="1:15" ht="12.75" customHeight="1">
      <c r="A234" s="33">
        <v>224</v>
      </c>
      <c r="B234" s="53" t="s">
        <v>157</v>
      </c>
      <c r="C234" s="31">
        <v>406.15</v>
      </c>
      <c r="D234" s="36">
        <v>407.16666666666669</v>
      </c>
      <c r="E234" s="36">
        <v>402.93333333333339</v>
      </c>
      <c r="F234" s="36">
        <v>399.7166666666667</v>
      </c>
      <c r="G234" s="36">
        <v>395.48333333333341</v>
      </c>
      <c r="H234" s="36">
        <v>410.38333333333338</v>
      </c>
      <c r="I234" s="36">
        <v>414.61666666666662</v>
      </c>
      <c r="J234" s="36">
        <v>417.83333333333337</v>
      </c>
      <c r="K234" s="31">
        <v>411.4</v>
      </c>
      <c r="L234" s="31">
        <v>403.95</v>
      </c>
      <c r="M234" s="31">
        <v>97.335070000000002</v>
      </c>
      <c r="N234" s="1"/>
      <c r="O234" s="1"/>
    </row>
    <row r="235" spans="1:15" ht="12.75" customHeight="1">
      <c r="A235" s="33">
        <v>225</v>
      </c>
      <c r="B235" s="53" t="s">
        <v>412</v>
      </c>
      <c r="C235" s="31">
        <v>289.55</v>
      </c>
      <c r="D235" s="36">
        <v>291.2166666666667</v>
      </c>
      <c r="E235" s="36">
        <v>285.53333333333342</v>
      </c>
      <c r="F235" s="36">
        <v>281.51666666666671</v>
      </c>
      <c r="G235" s="36">
        <v>275.83333333333343</v>
      </c>
      <c r="H235" s="36">
        <v>295.23333333333341</v>
      </c>
      <c r="I235" s="36">
        <v>300.91666666666669</v>
      </c>
      <c r="J235" s="36">
        <v>304.93333333333339</v>
      </c>
      <c r="K235" s="31">
        <v>296.89999999999998</v>
      </c>
      <c r="L235" s="31">
        <v>287.2</v>
      </c>
      <c r="M235" s="31">
        <v>10.320460000000001</v>
      </c>
      <c r="N235" s="1"/>
      <c r="O235" s="1"/>
    </row>
    <row r="236" spans="1:15" ht="12.75" customHeight="1">
      <c r="A236" s="33">
        <v>226</v>
      </c>
      <c r="B236" s="53" t="s">
        <v>147</v>
      </c>
      <c r="C236" s="31">
        <v>228.3</v>
      </c>
      <c r="D236" s="36">
        <v>230.13333333333335</v>
      </c>
      <c r="E236" s="36">
        <v>225.8666666666667</v>
      </c>
      <c r="F236" s="36">
        <v>223.43333333333334</v>
      </c>
      <c r="G236" s="36">
        <v>219.16666666666669</v>
      </c>
      <c r="H236" s="36">
        <v>232.56666666666672</v>
      </c>
      <c r="I236" s="36">
        <v>236.83333333333337</v>
      </c>
      <c r="J236" s="36">
        <v>239.26666666666674</v>
      </c>
      <c r="K236" s="31">
        <v>234.4</v>
      </c>
      <c r="L236" s="31">
        <v>227.7</v>
      </c>
      <c r="M236" s="31">
        <v>11.083080000000001</v>
      </c>
      <c r="N236" s="1"/>
      <c r="O236" s="1"/>
    </row>
    <row r="237" spans="1:15" ht="12.75" customHeight="1">
      <c r="A237" s="33">
        <v>227</v>
      </c>
      <c r="B237" s="53" t="s">
        <v>137</v>
      </c>
      <c r="C237" s="31">
        <v>187.2</v>
      </c>
      <c r="D237" s="36">
        <v>188.08333333333334</v>
      </c>
      <c r="E237" s="36">
        <v>185.26666666666668</v>
      </c>
      <c r="F237" s="36">
        <v>183.33333333333334</v>
      </c>
      <c r="G237" s="36">
        <v>180.51666666666668</v>
      </c>
      <c r="H237" s="36">
        <v>190.01666666666668</v>
      </c>
      <c r="I237" s="36">
        <v>192.83333333333334</v>
      </c>
      <c r="J237" s="36">
        <v>194.76666666666668</v>
      </c>
      <c r="K237" s="31">
        <v>190.9</v>
      </c>
      <c r="L237" s="31">
        <v>186.15</v>
      </c>
      <c r="M237" s="31">
        <v>62.200510000000001</v>
      </c>
      <c r="N237" s="1"/>
      <c r="O237" s="1"/>
    </row>
    <row r="238" spans="1:15" ht="12.75" customHeight="1">
      <c r="A238" s="33">
        <v>228</v>
      </c>
      <c r="B238" s="53" t="s">
        <v>148</v>
      </c>
      <c r="C238" s="31">
        <v>2639.8</v>
      </c>
      <c r="D238" s="36">
        <v>2635.9833333333331</v>
      </c>
      <c r="E238" s="36">
        <v>2612.2666666666664</v>
      </c>
      <c r="F238" s="36">
        <v>2584.7333333333331</v>
      </c>
      <c r="G238" s="36">
        <v>2561.0166666666664</v>
      </c>
      <c r="H238" s="36">
        <v>2663.5166666666664</v>
      </c>
      <c r="I238" s="36">
        <v>2687.2333333333327</v>
      </c>
      <c r="J238" s="36">
        <v>2714.7666666666664</v>
      </c>
      <c r="K238" s="31">
        <v>2659.7</v>
      </c>
      <c r="L238" s="31">
        <v>2608.4499999999998</v>
      </c>
      <c r="M238" s="31">
        <v>0.89344000000000001</v>
      </c>
      <c r="N238" s="1"/>
      <c r="O238" s="1"/>
    </row>
    <row r="239" spans="1:15" ht="12.75" customHeight="1">
      <c r="A239" s="33">
        <v>229</v>
      </c>
      <c r="B239" s="53" t="s">
        <v>282</v>
      </c>
      <c r="C239" s="31">
        <v>530.25</v>
      </c>
      <c r="D239" s="36">
        <v>529.18333333333339</v>
      </c>
      <c r="E239" s="36">
        <v>522.96666666666681</v>
      </c>
      <c r="F239" s="36">
        <v>515.68333333333339</v>
      </c>
      <c r="G239" s="36">
        <v>509.46666666666681</v>
      </c>
      <c r="H239" s="36">
        <v>536.46666666666681</v>
      </c>
      <c r="I239" s="36">
        <v>542.68333333333351</v>
      </c>
      <c r="J239" s="36">
        <v>549.96666666666681</v>
      </c>
      <c r="K239" s="31">
        <v>535.4</v>
      </c>
      <c r="L239" s="31">
        <v>521.9</v>
      </c>
      <c r="M239" s="31">
        <v>26.937830000000002</v>
      </c>
      <c r="N239" s="1"/>
      <c r="O239" s="1"/>
    </row>
    <row r="240" spans="1:15" ht="12.75" customHeight="1">
      <c r="A240" s="33">
        <v>230</v>
      </c>
      <c r="B240" s="53" t="s">
        <v>144</v>
      </c>
      <c r="C240" s="31">
        <v>149.75</v>
      </c>
      <c r="D240" s="36">
        <v>151.28333333333333</v>
      </c>
      <c r="E240" s="36">
        <v>147.56666666666666</v>
      </c>
      <c r="F240" s="36">
        <v>145.38333333333333</v>
      </c>
      <c r="G240" s="36">
        <v>141.66666666666666</v>
      </c>
      <c r="H240" s="36">
        <v>153.46666666666667</v>
      </c>
      <c r="I240" s="36">
        <v>157.18333333333331</v>
      </c>
      <c r="J240" s="36">
        <v>159.36666666666667</v>
      </c>
      <c r="K240" s="31">
        <v>155</v>
      </c>
      <c r="L240" s="31">
        <v>149.1</v>
      </c>
      <c r="M240" s="31">
        <v>121.67686</v>
      </c>
      <c r="N240" s="1"/>
      <c r="O240" s="1"/>
    </row>
    <row r="241" spans="1:15" ht="12.75" customHeight="1">
      <c r="A241" s="33">
        <v>231</v>
      </c>
      <c r="B241" s="53" t="s">
        <v>146</v>
      </c>
      <c r="C241" s="31">
        <v>584.85</v>
      </c>
      <c r="D241" s="36">
        <v>587.73333333333335</v>
      </c>
      <c r="E241" s="36">
        <v>580.66666666666674</v>
      </c>
      <c r="F241" s="36">
        <v>576.48333333333335</v>
      </c>
      <c r="G241" s="36">
        <v>569.41666666666674</v>
      </c>
      <c r="H241" s="36">
        <v>591.91666666666674</v>
      </c>
      <c r="I241" s="36">
        <v>598.98333333333335</v>
      </c>
      <c r="J241" s="36">
        <v>603.16666666666674</v>
      </c>
      <c r="K241" s="31">
        <v>594.79999999999995</v>
      </c>
      <c r="L241" s="31">
        <v>583.54999999999995</v>
      </c>
      <c r="M241" s="31">
        <v>23.074280000000002</v>
      </c>
      <c r="N241" s="1"/>
      <c r="O241" s="1"/>
    </row>
    <row r="242" spans="1:15" ht="12.75" customHeight="1">
      <c r="A242" s="33">
        <v>232</v>
      </c>
      <c r="B242" s="53" t="s">
        <v>154</v>
      </c>
      <c r="C242" s="31">
        <v>175.85</v>
      </c>
      <c r="D242" s="36">
        <v>175.9</v>
      </c>
      <c r="E242" s="36">
        <v>174.5</v>
      </c>
      <c r="F242" s="36">
        <v>173.15</v>
      </c>
      <c r="G242" s="36">
        <v>171.75</v>
      </c>
      <c r="H242" s="36">
        <v>177.25</v>
      </c>
      <c r="I242" s="36">
        <v>178.65000000000003</v>
      </c>
      <c r="J242" s="36">
        <v>180</v>
      </c>
      <c r="K242" s="31">
        <v>177.3</v>
      </c>
      <c r="L242" s="31">
        <v>174.55</v>
      </c>
      <c r="M242" s="31">
        <v>217.19198</v>
      </c>
      <c r="N242" s="1"/>
      <c r="O242" s="1"/>
    </row>
    <row r="243" spans="1:15" ht="12.75" customHeight="1">
      <c r="A243" s="33">
        <v>233</v>
      </c>
      <c r="B243" s="53" t="s">
        <v>413</v>
      </c>
      <c r="C243" s="31">
        <v>69.25</v>
      </c>
      <c r="D243" s="36">
        <v>67.083333333333329</v>
      </c>
      <c r="E243" s="36">
        <v>64.716666666666654</v>
      </c>
      <c r="F243" s="36">
        <v>60.183333333333323</v>
      </c>
      <c r="G243" s="36">
        <v>57.816666666666649</v>
      </c>
      <c r="H243" s="36">
        <v>71.61666666666666</v>
      </c>
      <c r="I243" s="36">
        <v>73.983333333333334</v>
      </c>
      <c r="J243" s="36">
        <v>78.516666666666666</v>
      </c>
      <c r="K243" s="31">
        <v>69.45</v>
      </c>
      <c r="L243" s="31">
        <v>62.55</v>
      </c>
      <c r="M243" s="31">
        <v>524.34387000000004</v>
      </c>
      <c r="N243" s="1"/>
      <c r="O243" s="1"/>
    </row>
    <row r="244" spans="1:15" ht="12.75" customHeight="1">
      <c r="A244" s="33">
        <v>234</v>
      </c>
      <c r="B244" s="53" t="s">
        <v>156</v>
      </c>
      <c r="C244" s="31">
        <v>935.8</v>
      </c>
      <c r="D244" s="36">
        <v>935.23333333333323</v>
      </c>
      <c r="E244" s="36">
        <v>929.21666666666647</v>
      </c>
      <c r="F244" s="36">
        <v>922.63333333333321</v>
      </c>
      <c r="G244" s="36">
        <v>916.61666666666645</v>
      </c>
      <c r="H244" s="36">
        <v>941.81666666666649</v>
      </c>
      <c r="I244" s="36">
        <v>947.83333333333314</v>
      </c>
      <c r="J244" s="36">
        <v>954.41666666666652</v>
      </c>
      <c r="K244" s="31">
        <v>941.25</v>
      </c>
      <c r="L244" s="31">
        <v>928.65</v>
      </c>
      <c r="M244" s="31">
        <v>11.67131</v>
      </c>
      <c r="N244" s="1"/>
      <c r="O244" s="1"/>
    </row>
    <row r="245" spans="1:15" ht="12.75" customHeight="1">
      <c r="A245" s="33">
        <v>235</v>
      </c>
      <c r="B245" s="53" t="s">
        <v>414</v>
      </c>
      <c r="C245" s="31">
        <v>145.05000000000001</v>
      </c>
      <c r="D245" s="36">
        <v>145.75000000000003</v>
      </c>
      <c r="E245" s="36">
        <v>143.10000000000005</v>
      </c>
      <c r="F245" s="36">
        <v>141.15000000000003</v>
      </c>
      <c r="G245" s="36">
        <v>138.50000000000006</v>
      </c>
      <c r="H245" s="36">
        <v>147.70000000000005</v>
      </c>
      <c r="I245" s="36">
        <v>150.35000000000002</v>
      </c>
      <c r="J245" s="36">
        <v>152.30000000000004</v>
      </c>
      <c r="K245" s="31">
        <v>148.4</v>
      </c>
      <c r="L245" s="31">
        <v>143.80000000000001</v>
      </c>
      <c r="M245" s="31">
        <v>230.46386000000001</v>
      </c>
      <c r="N245" s="1"/>
      <c r="O245" s="1"/>
    </row>
    <row r="246" spans="1:15" ht="12.75" customHeight="1">
      <c r="A246" s="33">
        <v>236</v>
      </c>
      <c r="B246" s="53" t="s">
        <v>415</v>
      </c>
      <c r="C246" s="31">
        <v>1388.45</v>
      </c>
      <c r="D246" s="36">
        <v>1386.4833333333333</v>
      </c>
      <c r="E246" s="36">
        <v>1372.9666666666667</v>
      </c>
      <c r="F246" s="36">
        <v>1357.4833333333333</v>
      </c>
      <c r="G246" s="36">
        <v>1343.9666666666667</v>
      </c>
      <c r="H246" s="36">
        <v>1401.9666666666667</v>
      </c>
      <c r="I246" s="36">
        <v>1415.4833333333336</v>
      </c>
      <c r="J246" s="36">
        <v>1430.9666666666667</v>
      </c>
      <c r="K246" s="31">
        <v>1400</v>
      </c>
      <c r="L246" s="31">
        <v>1371</v>
      </c>
      <c r="M246" s="31">
        <v>0.49567</v>
      </c>
      <c r="N246" s="1"/>
      <c r="O246" s="1"/>
    </row>
    <row r="247" spans="1:15" ht="12.75" customHeight="1">
      <c r="A247" s="33">
        <v>237</v>
      </c>
      <c r="B247" s="53" t="s">
        <v>145</v>
      </c>
      <c r="C247" s="31">
        <v>458.55</v>
      </c>
      <c r="D247" s="36">
        <v>455.26666666666665</v>
      </c>
      <c r="E247" s="36">
        <v>450.5333333333333</v>
      </c>
      <c r="F247" s="36">
        <v>442.51666666666665</v>
      </c>
      <c r="G247" s="36">
        <v>437.7833333333333</v>
      </c>
      <c r="H247" s="36">
        <v>463.2833333333333</v>
      </c>
      <c r="I247" s="36">
        <v>468.01666666666665</v>
      </c>
      <c r="J247" s="36">
        <v>476.0333333333333</v>
      </c>
      <c r="K247" s="31">
        <v>460</v>
      </c>
      <c r="L247" s="31">
        <v>447.25</v>
      </c>
      <c r="M247" s="31">
        <v>36.441769999999998</v>
      </c>
      <c r="N247" s="1"/>
      <c r="O247" s="1"/>
    </row>
    <row r="248" spans="1:15" ht="12.75" customHeight="1">
      <c r="A248" s="33">
        <v>238</v>
      </c>
      <c r="B248" s="53" t="s">
        <v>151</v>
      </c>
      <c r="C248" s="31">
        <v>261.45</v>
      </c>
      <c r="D248" s="36">
        <v>264.39999999999998</v>
      </c>
      <c r="E248" s="36">
        <v>257.44999999999993</v>
      </c>
      <c r="F248" s="36">
        <v>253.44999999999993</v>
      </c>
      <c r="G248" s="36">
        <v>246.49999999999989</v>
      </c>
      <c r="H248" s="36">
        <v>268.39999999999998</v>
      </c>
      <c r="I248" s="36">
        <v>275.35000000000002</v>
      </c>
      <c r="J248" s="36">
        <v>279.35000000000002</v>
      </c>
      <c r="K248" s="31">
        <v>271.35000000000002</v>
      </c>
      <c r="L248" s="31">
        <v>260.39999999999998</v>
      </c>
      <c r="M248" s="31">
        <v>160.10730000000001</v>
      </c>
      <c r="N248" s="1"/>
      <c r="O248" s="1"/>
    </row>
    <row r="249" spans="1:15" ht="12.75" customHeight="1">
      <c r="A249" s="33">
        <v>239</v>
      </c>
      <c r="B249" s="53" t="s">
        <v>150</v>
      </c>
      <c r="C249" s="31">
        <v>1542.45</v>
      </c>
      <c r="D249" s="36">
        <v>1537.8166666666666</v>
      </c>
      <c r="E249" s="36">
        <v>1528.6333333333332</v>
      </c>
      <c r="F249" s="36">
        <v>1514.8166666666666</v>
      </c>
      <c r="G249" s="36">
        <v>1505.6333333333332</v>
      </c>
      <c r="H249" s="36">
        <v>1551.6333333333332</v>
      </c>
      <c r="I249" s="36">
        <v>1560.8166666666666</v>
      </c>
      <c r="J249" s="36">
        <v>1574.6333333333332</v>
      </c>
      <c r="K249" s="31">
        <v>1547</v>
      </c>
      <c r="L249" s="31">
        <v>1524</v>
      </c>
      <c r="M249" s="31">
        <v>26.941569999999999</v>
      </c>
      <c r="N249" s="1"/>
      <c r="O249" s="1"/>
    </row>
    <row r="250" spans="1:15" ht="12.75" customHeight="1">
      <c r="A250" s="33">
        <v>240</v>
      </c>
      <c r="B250" s="53" t="s">
        <v>416</v>
      </c>
      <c r="C250" s="31">
        <v>37.049999999999997</v>
      </c>
      <c r="D250" s="36">
        <v>37.366666666666667</v>
      </c>
      <c r="E250" s="36">
        <v>36.233333333333334</v>
      </c>
      <c r="F250" s="36">
        <v>35.416666666666664</v>
      </c>
      <c r="G250" s="36">
        <v>34.283333333333331</v>
      </c>
      <c r="H250" s="36">
        <v>38.183333333333337</v>
      </c>
      <c r="I250" s="36">
        <v>39.316666666666677</v>
      </c>
      <c r="J250" s="36">
        <v>40.13333333333334</v>
      </c>
      <c r="K250" s="31">
        <v>38.5</v>
      </c>
      <c r="L250" s="31">
        <v>36.549999999999997</v>
      </c>
      <c r="M250" s="31">
        <v>1209.8380199999999</v>
      </c>
      <c r="N250" s="1"/>
      <c r="O250" s="1"/>
    </row>
    <row r="251" spans="1:15" ht="12.75" customHeight="1">
      <c r="A251" s="33">
        <v>241</v>
      </c>
      <c r="B251" s="53" t="s">
        <v>186</v>
      </c>
      <c r="C251" s="31">
        <v>5022.55</v>
      </c>
      <c r="D251" s="36">
        <v>5068.4833333333327</v>
      </c>
      <c r="E251" s="36">
        <v>4966.9666666666653</v>
      </c>
      <c r="F251" s="36">
        <v>4911.3833333333323</v>
      </c>
      <c r="G251" s="36">
        <v>4809.866666666665</v>
      </c>
      <c r="H251" s="36">
        <v>5124.0666666666657</v>
      </c>
      <c r="I251" s="36">
        <v>5225.5833333333339</v>
      </c>
      <c r="J251" s="36">
        <v>5281.1666666666661</v>
      </c>
      <c r="K251" s="31">
        <v>5170</v>
      </c>
      <c r="L251" s="31">
        <v>5012.8999999999996</v>
      </c>
      <c r="M251" s="31">
        <v>2.86538</v>
      </c>
      <c r="N251" s="1"/>
      <c r="O251" s="1"/>
    </row>
    <row r="252" spans="1:15" ht="12.75" customHeight="1">
      <c r="A252" s="33">
        <v>242</v>
      </c>
      <c r="B252" s="53" t="s">
        <v>152</v>
      </c>
      <c r="C252" s="31">
        <v>1606.5</v>
      </c>
      <c r="D252" s="36">
        <v>1615.2833333333335</v>
      </c>
      <c r="E252" s="36">
        <v>1593.2166666666672</v>
      </c>
      <c r="F252" s="36">
        <v>1579.9333333333336</v>
      </c>
      <c r="G252" s="36">
        <v>1557.8666666666672</v>
      </c>
      <c r="H252" s="36">
        <v>1628.5666666666671</v>
      </c>
      <c r="I252" s="36">
        <v>1650.6333333333332</v>
      </c>
      <c r="J252" s="36">
        <v>1663.916666666667</v>
      </c>
      <c r="K252" s="31">
        <v>1637.35</v>
      </c>
      <c r="L252" s="31">
        <v>1602</v>
      </c>
      <c r="M252" s="31">
        <v>45.965789999999998</v>
      </c>
      <c r="N252" s="1"/>
      <c r="O252" s="1"/>
    </row>
    <row r="253" spans="1:15" ht="12.75" customHeight="1">
      <c r="A253" s="33">
        <v>243</v>
      </c>
      <c r="B253" s="53" t="s">
        <v>835</v>
      </c>
      <c r="C253" s="31">
        <v>3595.7</v>
      </c>
      <c r="D253" s="36">
        <v>3650.9666666666672</v>
      </c>
      <c r="E253" s="36">
        <v>3521.2833333333342</v>
      </c>
      <c r="F253" s="36">
        <v>3446.8666666666672</v>
      </c>
      <c r="G253" s="36">
        <v>3317.1833333333343</v>
      </c>
      <c r="H253" s="36">
        <v>3725.3833333333341</v>
      </c>
      <c r="I253" s="36">
        <v>3855.0666666666666</v>
      </c>
      <c r="J253" s="36">
        <v>3929.483333333334</v>
      </c>
      <c r="K253" s="31">
        <v>3780.65</v>
      </c>
      <c r="L253" s="31">
        <v>3576.55</v>
      </c>
      <c r="M253" s="31">
        <v>0.35797000000000001</v>
      </c>
      <c r="N253" s="1"/>
      <c r="O253" s="1"/>
    </row>
    <row r="254" spans="1:15" ht="12.75" customHeight="1">
      <c r="A254" s="33">
        <v>244</v>
      </c>
      <c r="B254" s="53" t="s">
        <v>153</v>
      </c>
      <c r="C254" s="31">
        <v>1089.75</v>
      </c>
      <c r="D254" s="36">
        <v>1096.3500000000001</v>
      </c>
      <c r="E254" s="36">
        <v>1077.4000000000003</v>
      </c>
      <c r="F254" s="36">
        <v>1065.0500000000002</v>
      </c>
      <c r="G254" s="36">
        <v>1046.1000000000004</v>
      </c>
      <c r="H254" s="36">
        <v>1108.7000000000003</v>
      </c>
      <c r="I254" s="36">
        <v>1127.6500000000001</v>
      </c>
      <c r="J254" s="36">
        <v>1140.0000000000002</v>
      </c>
      <c r="K254" s="31">
        <v>1115.3</v>
      </c>
      <c r="L254" s="31">
        <v>1084</v>
      </c>
      <c r="M254" s="31">
        <v>3.37669</v>
      </c>
      <c r="N254" s="1"/>
      <c r="O254" s="1"/>
    </row>
    <row r="255" spans="1:15" ht="12.75" customHeight="1">
      <c r="A255" s="33">
        <v>245</v>
      </c>
      <c r="B255" s="53" t="s">
        <v>149</v>
      </c>
      <c r="C255" s="31">
        <v>3186.4</v>
      </c>
      <c r="D255" s="36">
        <v>3184.5166666666664</v>
      </c>
      <c r="E255" s="36">
        <v>3154.0333333333328</v>
      </c>
      <c r="F255" s="36">
        <v>3121.6666666666665</v>
      </c>
      <c r="G255" s="36">
        <v>3091.1833333333329</v>
      </c>
      <c r="H255" s="36">
        <v>3216.8833333333328</v>
      </c>
      <c r="I255" s="36">
        <v>3247.3666666666663</v>
      </c>
      <c r="J255" s="36">
        <v>3279.7333333333327</v>
      </c>
      <c r="K255" s="31">
        <v>3215</v>
      </c>
      <c r="L255" s="31">
        <v>3152.15</v>
      </c>
      <c r="M255" s="31">
        <v>3.4113600000000002</v>
      </c>
      <c r="N255" s="1"/>
      <c r="O255" s="1"/>
    </row>
    <row r="256" spans="1:15" ht="12.75" customHeight="1">
      <c r="A256" s="33">
        <v>246</v>
      </c>
      <c r="B256" s="53" t="s">
        <v>155</v>
      </c>
      <c r="C256" s="31">
        <v>1189.7</v>
      </c>
      <c r="D256" s="36">
        <v>1193.2</v>
      </c>
      <c r="E256" s="36">
        <v>1178.6500000000001</v>
      </c>
      <c r="F256" s="36">
        <v>1167.6000000000001</v>
      </c>
      <c r="G256" s="36">
        <v>1153.0500000000002</v>
      </c>
      <c r="H256" s="36">
        <v>1204.25</v>
      </c>
      <c r="I256" s="36">
        <v>1218.7999999999997</v>
      </c>
      <c r="J256" s="36">
        <v>1229.8499999999999</v>
      </c>
      <c r="K256" s="31">
        <v>1207.75</v>
      </c>
      <c r="L256" s="31">
        <v>1182.1500000000001</v>
      </c>
      <c r="M256" s="31">
        <v>1.12283</v>
      </c>
      <c r="N256" s="1"/>
      <c r="O256" s="1"/>
    </row>
    <row r="257" spans="1:15" ht="12.75" customHeight="1">
      <c r="A257" s="33">
        <v>247</v>
      </c>
      <c r="B257" s="53" t="s">
        <v>417</v>
      </c>
      <c r="C257" s="31">
        <v>1568.75</v>
      </c>
      <c r="D257" s="36">
        <v>1566.2333333333333</v>
      </c>
      <c r="E257" s="36">
        <v>1552.4666666666667</v>
      </c>
      <c r="F257" s="36">
        <v>1536.1833333333334</v>
      </c>
      <c r="G257" s="36">
        <v>1522.4166666666667</v>
      </c>
      <c r="H257" s="36">
        <v>1582.5166666666667</v>
      </c>
      <c r="I257" s="36">
        <v>1596.2833333333335</v>
      </c>
      <c r="J257" s="36">
        <v>1612.5666666666666</v>
      </c>
      <c r="K257" s="31">
        <v>1580</v>
      </c>
      <c r="L257" s="31">
        <v>1549.95</v>
      </c>
      <c r="M257" s="31">
        <v>0.83176000000000005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4400.8500000000004</v>
      </c>
      <c r="D258" s="36">
        <v>4426.8666666666668</v>
      </c>
      <c r="E258" s="36">
        <v>4359.1333333333332</v>
      </c>
      <c r="F258" s="36">
        <v>4317.4166666666661</v>
      </c>
      <c r="G258" s="36">
        <v>4249.6833333333325</v>
      </c>
      <c r="H258" s="36">
        <v>4468.5833333333339</v>
      </c>
      <c r="I258" s="36">
        <v>4536.3166666666675</v>
      </c>
      <c r="J258" s="36">
        <v>4578.0333333333347</v>
      </c>
      <c r="K258" s="31">
        <v>4494.6000000000004</v>
      </c>
      <c r="L258" s="31">
        <v>4385.1499999999996</v>
      </c>
      <c r="M258" s="31">
        <v>0.95696000000000003</v>
      </c>
      <c r="N258" s="1"/>
      <c r="O258" s="1"/>
    </row>
    <row r="259" spans="1:15" ht="12.75" customHeight="1">
      <c r="A259" s="33">
        <v>249</v>
      </c>
      <c r="B259" s="53" t="s">
        <v>418</v>
      </c>
      <c r="C259" s="31">
        <v>2002.4</v>
      </c>
      <c r="D259" s="36">
        <v>2035.7833333333335</v>
      </c>
      <c r="E259" s="36">
        <v>1957.6166666666672</v>
      </c>
      <c r="F259" s="36">
        <v>1912.8333333333337</v>
      </c>
      <c r="G259" s="36">
        <v>1834.6666666666674</v>
      </c>
      <c r="H259" s="36">
        <v>2080.5666666666671</v>
      </c>
      <c r="I259" s="36">
        <v>2158.7333333333336</v>
      </c>
      <c r="J259" s="36">
        <v>2203.5166666666669</v>
      </c>
      <c r="K259" s="31">
        <v>2113.9499999999998</v>
      </c>
      <c r="L259" s="31">
        <v>1991</v>
      </c>
      <c r="M259" s="31">
        <v>1.80694</v>
      </c>
      <c r="N259" s="1"/>
      <c r="O259" s="1"/>
    </row>
    <row r="260" spans="1:15" ht="12.75" customHeight="1">
      <c r="A260" s="33">
        <v>250</v>
      </c>
      <c r="B260" s="53" t="s">
        <v>419</v>
      </c>
      <c r="C260" s="31">
        <v>953.2</v>
      </c>
      <c r="D260" s="36">
        <v>948.58333333333337</v>
      </c>
      <c r="E260" s="36">
        <v>938.16666666666674</v>
      </c>
      <c r="F260" s="36">
        <v>923.13333333333333</v>
      </c>
      <c r="G260" s="36">
        <v>912.7166666666667</v>
      </c>
      <c r="H260" s="36">
        <v>963.61666666666679</v>
      </c>
      <c r="I260" s="36">
        <v>974.03333333333353</v>
      </c>
      <c r="J260" s="36">
        <v>989.06666666666683</v>
      </c>
      <c r="K260" s="31">
        <v>959</v>
      </c>
      <c r="L260" s="31">
        <v>933.55</v>
      </c>
      <c r="M260" s="31">
        <v>2.3628499999999999</v>
      </c>
      <c r="N260" s="1"/>
      <c r="O260" s="1"/>
    </row>
    <row r="261" spans="1:15" ht="12.75" customHeight="1">
      <c r="A261" s="33">
        <v>251</v>
      </c>
      <c r="B261" s="53" t="s">
        <v>420</v>
      </c>
      <c r="C261" s="31">
        <v>376.2</v>
      </c>
      <c r="D261" s="36">
        <v>374.91666666666669</v>
      </c>
      <c r="E261" s="36">
        <v>372.08333333333337</v>
      </c>
      <c r="F261" s="36">
        <v>367.9666666666667</v>
      </c>
      <c r="G261" s="36">
        <v>365.13333333333338</v>
      </c>
      <c r="H261" s="36">
        <v>379.03333333333336</v>
      </c>
      <c r="I261" s="36">
        <v>381.86666666666673</v>
      </c>
      <c r="J261" s="36">
        <v>385.98333333333335</v>
      </c>
      <c r="K261" s="31">
        <v>377.75</v>
      </c>
      <c r="L261" s="31">
        <v>370.8</v>
      </c>
      <c r="M261" s="31">
        <v>5.0572900000000001</v>
      </c>
      <c r="N261" s="1"/>
      <c r="O261" s="1"/>
    </row>
    <row r="262" spans="1:15" ht="12.75" customHeight="1">
      <c r="A262" s="33">
        <v>252</v>
      </c>
      <c r="B262" s="53" t="s">
        <v>421</v>
      </c>
      <c r="C262" s="31">
        <v>95.45</v>
      </c>
      <c r="D262" s="36">
        <v>96.066666666666677</v>
      </c>
      <c r="E262" s="36">
        <v>93.983333333333348</v>
      </c>
      <c r="F262" s="36">
        <v>92.516666666666666</v>
      </c>
      <c r="G262" s="36">
        <v>90.433333333333337</v>
      </c>
      <c r="H262" s="36">
        <v>97.53333333333336</v>
      </c>
      <c r="I262" s="36">
        <v>99.616666666666703</v>
      </c>
      <c r="J262" s="36">
        <v>101.08333333333337</v>
      </c>
      <c r="K262" s="31">
        <v>98.15</v>
      </c>
      <c r="L262" s="31">
        <v>94.6</v>
      </c>
      <c r="M262" s="31">
        <v>28.447939999999999</v>
      </c>
      <c r="N262" s="1"/>
      <c r="O262" s="1"/>
    </row>
    <row r="263" spans="1:15" ht="12.75" customHeight="1">
      <c r="A263" s="33">
        <v>253</v>
      </c>
      <c r="B263" s="53" t="s">
        <v>283</v>
      </c>
      <c r="C263" s="31">
        <v>509.5</v>
      </c>
      <c r="D263" s="36">
        <v>512.13333333333333</v>
      </c>
      <c r="E263" s="36">
        <v>504.4666666666667</v>
      </c>
      <c r="F263" s="36">
        <v>499.43333333333339</v>
      </c>
      <c r="G263" s="36">
        <v>491.76666666666677</v>
      </c>
      <c r="H263" s="36">
        <v>517.16666666666663</v>
      </c>
      <c r="I263" s="36">
        <v>524.83333333333337</v>
      </c>
      <c r="J263" s="36">
        <v>529.86666666666656</v>
      </c>
      <c r="K263" s="31">
        <v>519.79999999999995</v>
      </c>
      <c r="L263" s="31">
        <v>507.1</v>
      </c>
      <c r="M263" s="31">
        <v>12.650259999999999</v>
      </c>
      <c r="N263" s="1"/>
      <c r="O263" s="1"/>
    </row>
    <row r="264" spans="1:15" ht="12.75" customHeight="1">
      <c r="A264" s="33">
        <v>254</v>
      </c>
      <c r="B264" s="53" t="s">
        <v>160</v>
      </c>
      <c r="C264" s="31">
        <v>819.3</v>
      </c>
      <c r="D264" s="36">
        <v>818.98333333333323</v>
      </c>
      <c r="E264" s="36">
        <v>811.31666666666649</v>
      </c>
      <c r="F264" s="36">
        <v>803.33333333333326</v>
      </c>
      <c r="G264" s="36">
        <v>795.66666666666652</v>
      </c>
      <c r="H264" s="36">
        <v>826.96666666666647</v>
      </c>
      <c r="I264" s="36">
        <v>834.63333333333321</v>
      </c>
      <c r="J264" s="36">
        <v>842.61666666666645</v>
      </c>
      <c r="K264" s="31">
        <v>826.65</v>
      </c>
      <c r="L264" s="31">
        <v>811</v>
      </c>
      <c r="M264" s="31">
        <v>26.30517</v>
      </c>
      <c r="N264" s="1"/>
      <c r="O264" s="1"/>
    </row>
    <row r="265" spans="1:15" ht="12.75" customHeight="1">
      <c r="A265" s="33">
        <v>255</v>
      </c>
      <c r="B265" s="53" t="s">
        <v>422</v>
      </c>
      <c r="C265" s="31">
        <v>132.94999999999999</v>
      </c>
      <c r="D265" s="36">
        <v>134.63333333333333</v>
      </c>
      <c r="E265" s="36">
        <v>129.56666666666666</v>
      </c>
      <c r="F265" s="36">
        <v>126.18333333333334</v>
      </c>
      <c r="G265" s="36">
        <v>121.11666666666667</v>
      </c>
      <c r="H265" s="36">
        <v>138.01666666666665</v>
      </c>
      <c r="I265" s="36">
        <v>143.08333333333331</v>
      </c>
      <c r="J265" s="36">
        <v>146.46666666666664</v>
      </c>
      <c r="K265" s="31">
        <v>139.69999999999999</v>
      </c>
      <c r="L265" s="31">
        <v>131.25</v>
      </c>
      <c r="M265" s="31">
        <v>178.60048</v>
      </c>
      <c r="N265" s="1"/>
      <c r="O265" s="1"/>
    </row>
    <row r="266" spans="1:15" ht="12.75" customHeight="1">
      <c r="A266" s="33">
        <v>256</v>
      </c>
      <c r="B266" s="53" t="s">
        <v>892</v>
      </c>
      <c r="C266" s="31">
        <v>481.5</v>
      </c>
      <c r="D266" s="36">
        <v>483.56666666666666</v>
      </c>
      <c r="E266" s="36">
        <v>475.43333333333334</v>
      </c>
      <c r="F266" s="36">
        <v>469.36666666666667</v>
      </c>
      <c r="G266" s="36">
        <v>461.23333333333335</v>
      </c>
      <c r="H266" s="36">
        <v>489.63333333333333</v>
      </c>
      <c r="I266" s="36">
        <v>497.76666666666665</v>
      </c>
      <c r="J266" s="36">
        <v>503.83333333333331</v>
      </c>
      <c r="K266" s="31">
        <v>491.7</v>
      </c>
      <c r="L266" s="31">
        <v>477.5</v>
      </c>
      <c r="M266" s="31">
        <v>5.7525199999999996</v>
      </c>
      <c r="N266" s="1"/>
      <c r="O266" s="1"/>
    </row>
    <row r="267" spans="1:15" ht="12.75" customHeight="1">
      <c r="A267" s="33">
        <v>257</v>
      </c>
      <c r="B267" s="53" t="s">
        <v>423</v>
      </c>
      <c r="C267" s="31">
        <v>684.7</v>
      </c>
      <c r="D267" s="36">
        <v>684.63333333333321</v>
      </c>
      <c r="E267" s="36">
        <v>675.36666666666645</v>
      </c>
      <c r="F267" s="36">
        <v>666.03333333333319</v>
      </c>
      <c r="G267" s="36">
        <v>656.76666666666642</v>
      </c>
      <c r="H267" s="36">
        <v>693.96666666666647</v>
      </c>
      <c r="I267" s="36">
        <v>703.23333333333335</v>
      </c>
      <c r="J267" s="36">
        <v>712.56666666666649</v>
      </c>
      <c r="K267" s="31">
        <v>693.9</v>
      </c>
      <c r="L267" s="31">
        <v>675.3</v>
      </c>
      <c r="M267" s="31">
        <v>23.766639999999999</v>
      </c>
      <c r="N267" s="1"/>
      <c r="O267" s="1"/>
    </row>
    <row r="268" spans="1:15" ht="12.75" customHeight="1">
      <c r="A268" s="33">
        <v>258</v>
      </c>
      <c r="B268" s="53" t="s">
        <v>158</v>
      </c>
      <c r="C268" s="31">
        <v>824.45</v>
      </c>
      <c r="D268" s="36">
        <v>829</v>
      </c>
      <c r="E268" s="36">
        <v>817.45</v>
      </c>
      <c r="F268" s="36">
        <v>810.45</v>
      </c>
      <c r="G268" s="36">
        <v>798.90000000000009</v>
      </c>
      <c r="H268" s="36">
        <v>836</v>
      </c>
      <c r="I268" s="36">
        <v>847.55</v>
      </c>
      <c r="J268" s="36">
        <v>854.55</v>
      </c>
      <c r="K268" s="31">
        <v>840.55</v>
      </c>
      <c r="L268" s="31">
        <v>822</v>
      </c>
      <c r="M268" s="31">
        <v>15.376099999999999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457.25</v>
      </c>
      <c r="D269" s="36">
        <v>460.41666666666669</v>
      </c>
      <c r="E269" s="36">
        <v>453.48333333333335</v>
      </c>
      <c r="F269" s="36">
        <v>449.71666666666664</v>
      </c>
      <c r="G269" s="36">
        <v>442.7833333333333</v>
      </c>
      <c r="H269" s="36">
        <v>464.18333333333339</v>
      </c>
      <c r="I269" s="36">
        <v>471.11666666666667</v>
      </c>
      <c r="J269" s="36">
        <v>474.88333333333344</v>
      </c>
      <c r="K269" s="31">
        <v>467.35</v>
      </c>
      <c r="L269" s="31">
        <v>456.65</v>
      </c>
      <c r="M269" s="31">
        <v>10.209569999999999</v>
      </c>
      <c r="N269" s="1"/>
      <c r="O269" s="1"/>
    </row>
    <row r="270" spans="1:15" ht="12.75" customHeight="1">
      <c r="A270" s="33">
        <v>260</v>
      </c>
      <c r="B270" s="53" t="s">
        <v>424</v>
      </c>
      <c r="C270" s="31">
        <v>477.15</v>
      </c>
      <c r="D270" s="36">
        <v>479.95</v>
      </c>
      <c r="E270" s="36">
        <v>472.2</v>
      </c>
      <c r="F270" s="36">
        <v>467.25</v>
      </c>
      <c r="G270" s="36">
        <v>459.5</v>
      </c>
      <c r="H270" s="36">
        <v>484.9</v>
      </c>
      <c r="I270" s="36">
        <v>492.65</v>
      </c>
      <c r="J270" s="36">
        <v>497.59999999999997</v>
      </c>
      <c r="K270" s="31">
        <v>487.7</v>
      </c>
      <c r="L270" s="31">
        <v>475</v>
      </c>
      <c r="M270" s="31">
        <v>2.4174199999999999</v>
      </c>
      <c r="N270" s="1"/>
      <c r="O270" s="1"/>
    </row>
    <row r="271" spans="1:15" ht="12.75" customHeight="1">
      <c r="A271" s="33">
        <v>261</v>
      </c>
      <c r="B271" s="53" t="s">
        <v>425</v>
      </c>
      <c r="C271" s="31">
        <v>588.95000000000005</v>
      </c>
      <c r="D271" s="36">
        <v>584.56666666666672</v>
      </c>
      <c r="E271" s="36">
        <v>570.13333333333344</v>
      </c>
      <c r="F271" s="36">
        <v>551.31666666666672</v>
      </c>
      <c r="G271" s="36">
        <v>536.88333333333344</v>
      </c>
      <c r="H271" s="36">
        <v>603.38333333333344</v>
      </c>
      <c r="I271" s="36">
        <v>617.81666666666661</v>
      </c>
      <c r="J271" s="36">
        <v>636.63333333333344</v>
      </c>
      <c r="K271" s="31">
        <v>599</v>
      </c>
      <c r="L271" s="31">
        <v>565.75</v>
      </c>
      <c r="M271" s="31">
        <v>2.8901400000000002</v>
      </c>
      <c r="N271" s="1"/>
      <c r="O271" s="1"/>
    </row>
    <row r="272" spans="1:15" ht="12.75" customHeight="1">
      <c r="A272" s="33">
        <v>262</v>
      </c>
      <c r="B272" s="53" t="s">
        <v>426</v>
      </c>
      <c r="C272" s="31">
        <v>902.5</v>
      </c>
      <c r="D272" s="36">
        <v>907.4</v>
      </c>
      <c r="E272" s="36">
        <v>896.09999999999991</v>
      </c>
      <c r="F272" s="36">
        <v>889.69999999999993</v>
      </c>
      <c r="G272" s="36">
        <v>878.39999999999986</v>
      </c>
      <c r="H272" s="36">
        <v>913.8</v>
      </c>
      <c r="I272" s="36">
        <v>925.09999999999991</v>
      </c>
      <c r="J272" s="36">
        <v>931.5</v>
      </c>
      <c r="K272" s="31">
        <v>918.7</v>
      </c>
      <c r="L272" s="31">
        <v>901</v>
      </c>
      <c r="M272" s="31">
        <v>1.6766099999999999</v>
      </c>
      <c r="N272" s="1"/>
      <c r="O272" s="1"/>
    </row>
    <row r="273" spans="1:15" ht="12.75" customHeight="1">
      <c r="A273" s="33">
        <v>263</v>
      </c>
      <c r="B273" s="53" t="s">
        <v>427</v>
      </c>
      <c r="C273" s="31">
        <v>434.75</v>
      </c>
      <c r="D273" s="36">
        <v>436.31666666666666</v>
      </c>
      <c r="E273" s="36">
        <v>425.13333333333333</v>
      </c>
      <c r="F273" s="36">
        <v>415.51666666666665</v>
      </c>
      <c r="G273" s="36">
        <v>404.33333333333331</v>
      </c>
      <c r="H273" s="36">
        <v>445.93333333333334</v>
      </c>
      <c r="I273" s="36">
        <v>457.11666666666662</v>
      </c>
      <c r="J273" s="36">
        <v>466.73333333333335</v>
      </c>
      <c r="K273" s="31">
        <v>447.5</v>
      </c>
      <c r="L273" s="31">
        <v>426.7</v>
      </c>
      <c r="M273" s="31">
        <v>11.227320000000001</v>
      </c>
      <c r="N273" s="1"/>
      <c r="O273" s="1"/>
    </row>
    <row r="274" spans="1:15" ht="12.75" customHeight="1">
      <c r="A274" s="33">
        <v>264</v>
      </c>
      <c r="B274" s="53" t="s">
        <v>428</v>
      </c>
      <c r="C274" s="31">
        <v>790.4</v>
      </c>
      <c r="D274" s="36">
        <v>783.76666666666677</v>
      </c>
      <c r="E274" s="36">
        <v>774.63333333333355</v>
      </c>
      <c r="F274" s="36">
        <v>758.86666666666679</v>
      </c>
      <c r="G274" s="36">
        <v>749.73333333333358</v>
      </c>
      <c r="H274" s="36">
        <v>799.53333333333353</v>
      </c>
      <c r="I274" s="36">
        <v>808.66666666666674</v>
      </c>
      <c r="J274" s="36">
        <v>824.43333333333351</v>
      </c>
      <c r="K274" s="31">
        <v>792.9</v>
      </c>
      <c r="L274" s="31">
        <v>768</v>
      </c>
      <c r="M274" s="31">
        <v>2.0079899999999999</v>
      </c>
      <c r="N274" s="1"/>
      <c r="O274" s="1"/>
    </row>
    <row r="275" spans="1:15" ht="12.75" customHeight="1">
      <c r="A275" s="33">
        <v>265</v>
      </c>
      <c r="B275" s="53" t="s">
        <v>429</v>
      </c>
      <c r="C275" s="31">
        <v>3382.25</v>
      </c>
      <c r="D275" s="36">
        <v>3393.2000000000003</v>
      </c>
      <c r="E275" s="36">
        <v>3347.6500000000005</v>
      </c>
      <c r="F275" s="36">
        <v>3313.05</v>
      </c>
      <c r="G275" s="36">
        <v>3267.5000000000005</v>
      </c>
      <c r="H275" s="36">
        <v>3427.8000000000006</v>
      </c>
      <c r="I275" s="36">
        <v>3473.3500000000008</v>
      </c>
      <c r="J275" s="36">
        <v>3507.9500000000007</v>
      </c>
      <c r="K275" s="31">
        <v>3438.75</v>
      </c>
      <c r="L275" s="31">
        <v>3358.6</v>
      </c>
      <c r="M275" s="31">
        <v>1.7097599999999999</v>
      </c>
      <c r="N275" s="1"/>
      <c r="O275" s="1"/>
    </row>
    <row r="276" spans="1:15" ht="12.75" customHeight="1">
      <c r="A276" s="33">
        <v>266</v>
      </c>
      <c r="B276" s="53" t="s">
        <v>430</v>
      </c>
      <c r="C276" s="31">
        <v>281.14999999999998</v>
      </c>
      <c r="D276" s="36">
        <v>280.81666666666666</v>
      </c>
      <c r="E276" s="36">
        <v>276.68333333333334</v>
      </c>
      <c r="F276" s="36">
        <v>272.2166666666667</v>
      </c>
      <c r="G276" s="36">
        <v>268.08333333333337</v>
      </c>
      <c r="H276" s="36">
        <v>285.2833333333333</v>
      </c>
      <c r="I276" s="36">
        <v>289.41666666666663</v>
      </c>
      <c r="J276" s="36">
        <v>293.88333333333327</v>
      </c>
      <c r="K276" s="31">
        <v>284.95</v>
      </c>
      <c r="L276" s="31">
        <v>276.35000000000002</v>
      </c>
      <c r="M276" s="31">
        <v>7.7381000000000002</v>
      </c>
      <c r="N276" s="1"/>
      <c r="O276" s="1"/>
    </row>
    <row r="277" spans="1:15" ht="12.75" customHeight="1">
      <c r="A277" s="33">
        <v>267</v>
      </c>
      <c r="B277" s="53" t="s">
        <v>431</v>
      </c>
      <c r="C277" s="31">
        <v>1493.35</v>
      </c>
      <c r="D277" s="36">
        <v>1500.8</v>
      </c>
      <c r="E277" s="36">
        <v>1473.6999999999998</v>
      </c>
      <c r="F277" s="36">
        <v>1454.05</v>
      </c>
      <c r="G277" s="36">
        <v>1426.9499999999998</v>
      </c>
      <c r="H277" s="36">
        <v>1520.4499999999998</v>
      </c>
      <c r="I277" s="36">
        <v>1547.5499999999997</v>
      </c>
      <c r="J277" s="36">
        <v>1567.1999999999998</v>
      </c>
      <c r="K277" s="31">
        <v>1527.9</v>
      </c>
      <c r="L277" s="31">
        <v>1481.15</v>
      </c>
      <c r="M277" s="31">
        <v>16.546230000000001</v>
      </c>
      <c r="N277" s="1"/>
      <c r="O277" s="1"/>
    </row>
    <row r="278" spans="1:15" ht="12.75" customHeight="1">
      <c r="A278" s="33">
        <v>268</v>
      </c>
      <c r="B278" s="53" t="s">
        <v>432</v>
      </c>
      <c r="C278" s="31">
        <v>302.60000000000002</v>
      </c>
      <c r="D278" s="36">
        <v>304.76666666666665</v>
      </c>
      <c r="E278" s="36">
        <v>299.0333333333333</v>
      </c>
      <c r="F278" s="36">
        <v>295.46666666666664</v>
      </c>
      <c r="G278" s="36">
        <v>289.73333333333329</v>
      </c>
      <c r="H278" s="36">
        <v>308.33333333333331</v>
      </c>
      <c r="I278" s="36">
        <v>314.06666666666666</v>
      </c>
      <c r="J278" s="36">
        <v>317.63333333333333</v>
      </c>
      <c r="K278" s="31">
        <v>310.5</v>
      </c>
      <c r="L278" s="31">
        <v>301.2</v>
      </c>
      <c r="M278" s="31">
        <v>5.89696</v>
      </c>
      <c r="N278" s="1"/>
      <c r="O278" s="1"/>
    </row>
    <row r="279" spans="1:15" ht="12.75" customHeight="1">
      <c r="A279" s="33">
        <v>269</v>
      </c>
      <c r="B279" s="53" t="s">
        <v>837</v>
      </c>
      <c r="C279" s="31">
        <v>3818.55</v>
      </c>
      <c r="D279" s="36">
        <v>3790.7166666666672</v>
      </c>
      <c r="E279" s="36">
        <v>3742.2833333333342</v>
      </c>
      <c r="F279" s="36">
        <v>3666.0166666666669</v>
      </c>
      <c r="G279" s="36">
        <v>3617.5833333333339</v>
      </c>
      <c r="H279" s="36">
        <v>3866.9833333333345</v>
      </c>
      <c r="I279" s="36">
        <v>3915.416666666667</v>
      </c>
      <c r="J279" s="36">
        <v>3991.6833333333348</v>
      </c>
      <c r="K279" s="31">
        <v>3839.15</v>
      </c>
      <c r="L279" s="31">
        <v>3714.45</v>
      </c>
      <c r="M279" s="31">
        <v>0.32218000000000002</v>
      </c>
      <c r="N279" s="1"/>
      <c r="O279" s="1"/>
    </row>
    <row r="280" spans="1:15" ht="12.75" customHeight="1">
      <c r="A280" s="33">
        <v>270</v>
      </c>
      <c r="B280" s="53" t="s">
        <v>433</v>
      </c>
      <c r="C280" s="31">
        <v>1276.55</v>
      </c>
      <c r="D280" s="36">
        <v>1279.3</v>
      </c>
      <c r="E280" s="36">
        <v>1265.25</v>
      </c>
      <c r="F280" s="36">
        <v>1253.95</v>
      </c>
      <c r="G280" s="36">
        <v>1239.9000000000001</v>
      </c>
      <c r="H280" s="36">
        <v>1290.5999999999999</v>
      </c>
      <c r="I280" s="36">
        <v>1304.6499999999996</v>
      </c>
      <c r="J280" s="36">
        <v>1315.9499999999998</v>
      </c>
      <c r="K280" s="31">
        <v>1293.3499999999999</v>
      </c>
      <c r="L280" s="31">
        <v>1268</v>
      </c>
      <c r="M280" s="31">
        <v>1.1712199999999999</v>
      </c>
      <c r="N280" s="1"/>
      <c r="O280" s="1"/>
    </row>
    <row r="281" spans="1:15" ht="12.75" customHeight="1">
      <c r="A281" s="33">
        <v>271</v>
      </c>
      <c r="B281" s="53" t="s">
        <v>824</v>
      </c>
      <c r="C281" s="31">
        <v>1003.35</v>
      </c>
      <c r="D281" s="36">
        <v>1014.0500000000001</v>
      </c>
      <c r="E281" s="36">
        <v>984.40000000000009</v>
      </c>
      <c r="F281" s="36">
        <v>965.45</v>
      </c>
      <c r="G281" s="36">
        <v>935.80000000000007</v>
      </c>
      <c r="H281" s="36">
        <v>1033</v>
      </c>
      <c r="I281" s="36">
        <v>1062.6500000000001</v>
      </c>
      <c r="J281" s="36">
        <v>1081.6000000000001</v>
      </c>
      <c r="K281" s="31">
        <v>1043.7</v>
      </c>
      <c r="L281" s="31">
        <v>995.1</v>
      </c>
      <c r="M281" s="31">
        <v>4.1099300000000003</v>
      </c>
      <c r="N281" s="1"/>
      <c r="O281" s="1"/>
    </row>
    <row r="282" spans="1:15" ht="12.75" customHeight="1">
      <c r="A282" s="33">
        <v>272</v>
      </c>
      <c r="B282" s="53" t="s">
        <v>434</v>
      </c>
      <c r="C282" s="31">
        <v>403.25</v>
      </c>
      <c r="D282" s="36">
        <v>404.84999999999997</v>
      </c>
      <c r="E282" s="36">
        <v>396.69999999999993</v>
      </c>
      <c r="F282" s="36">
        <v>390.15</v>
      </c>
      <c r="G282" s="36">
        <v>381.99999999999994</v>
      </c>
      <c r="H282" s="36">
        <v>411.39999999999992</v>
      </c>
      <c r="I282" s="36">
        <v>419.5499999999999</v>
      </c>
      <c r="J282" s="36">
        <v>426.09999999999991</v>
      </c>
      <c r="K282" s="31">
        <v>413</v>
      </c>
      <c r="L282" s="31">
        <v>398.3</v>
      </c>
      <c r="M282" s="31">
        <v>19.93796</v>
      </c>
      <c r="N282" s="1"/>
      <c r="O282" s="1"/>
    </row>
    <row r="283" spans="1:15" ht="12.75" customHeight="1">
      <c r="A283" s="33">
        <v>273</v>
      </c>
      <c r="B283" s="53" t="s">
        <v>435</v>
      </c>
      <c r="C283" s="31">
        <v>287.45</v>
      </c>
      <c r="D283" s="36">
        <v>288.2</v>
      </c>
      <c r="E283" s="36">
        <v>285.75</v>
      </c>
      <c r="F283" s="36">
        <v>284.05</v>
      </c>
      <c r="G283" s="36">
        <v>281.60000000000002</v>
      </c>
      <c r="H283" s="36">
        <v>289.89999999999998</v>
      </c>
      <c r="I283" s="36">
        <v>292.34999999999991</v>
      </c>
      <c r="J283" s="36">
        <v>294.04999999999995</v>
      </c>
      <c r="K283" s="31">
        <v>290.64999999999998</v>
      </c>
      <c r="L283" s="31">
        <v>286.5</v>
      </c>
      <c r="M283" s="31">
        <v>1.60778</v>
      </c>
      <c r="N283" s="1"/>
      <c r="O283" s="1"/>
    </row>
    <row r="284" spans="1:15" ht="12.75" customHeight="1">
      <c r="A284" s="33">
        <v>274</v>
      </c>
      <c r="B284" s="53" t="s">
        <v>436</v>
      </c>
      <c r="C284" s="31">
        <v>184.85</v>
      </c>
      <c r="D284" s="36">
        <v>184.01666666666665</v>
      </c>
      <c r="E284" s="36">
        <v>181.23333333333329</v>
      </c>
      <c r="F284" s="36">
        <v>177.61666666666665</v>
      </c>
      <c r="G284" s="36">
        <v>174.83333333333329</v>
      </c>
      <c r="H284" s="36">
        <v>187.6333333333333</v>
      </c>
      <c r="I284" s="36">
        <v>190.41666666666666</v>
      </c>
      <c r="J284" s="36">
        <v>194.0333333333333</v>
      </c>
      <c r="K284" s="31">
        <v>186.8</v>
      </c>
      <c r="L284" s="31">
        <v>180.4</v>
      </c>
      <c r="M284" s="31">
        <v>31.753579999999999</v>
      </c>
      <c r="N284" s="1"/>
      <c r="O284" s="1"/>
    </row>
    <row r="285" spans="1:15" ht="12.75" customHeight="1">
      <c r="A285" s="33">
        <v>275</v>
      </c>
      <c r="B285" s="53" t="s">
        <v>893</v>
      </c>
      <c r="C285" s="31">
        <v>3215</v>
      </c>
      <c r="D285" s="36">
        <v>3181.4500000000003</v>
      </c>
      <c r="E285" s="36">
        <v>3114.0500000000006</v>
      </c>
      <c r="F285" s="36">
        <v>3013.1000000000004</v>
      </c>
      <c r="G285" s="36">
        <v>2945.7000000000007</v>
      </c>
      <c r="H285" s="36">
        <v>3282.4000000000005</v>
      </c>
      <c r="I285" s="36">
        <v>3349.8</v>
      </c>
      <c r="J285" s="36">
        <v>3450.7500000000005</v>
      </c>
      <c r="K285" s="31">
        <v>3248.85</v>
      </c>
      <c r="L285" s="31">
        <v>3080.5</v>
      </c>
      <c r="M285" s="31">
        <v>5.8362499999999997</v>
      </c>
      <c r="N285" s="1"/>
      <c r="O285" s="1"/>
    </row>
    <row r="286" spans="1:15" ht="12.75" customHeight="1">
      <c r="A286" s="33">
        <v>276</v>
      </c>
      <c r="B286" s="53" t="s">
        <v>437</v>
      </c>
      <c r="C286" s="31">
        <v>723.95</v>
      </c>
      <c r="D286" s="36">
        <v>722.45000000000016</v>
      </c>
      <c r="E286" s="36">
        <v>714.8000000000003</v>
      </c>
      <c r="F286" s="36">
        <v>705.65000000000009</v>
      </c>
      <c r="G286" s="36">
        <v>698.00000000000023</v>
      </c>
      <c r="H286" s="36">
        <v>731.60000000000036</v>
      </c>
      <c r="I286" s="36">
        <v>739.25000000000023</v>
      </c>
      <c r="J286" s="36">
        <v>748.40000000000043</v>
      </c>
      <c r="K286" s="31">
        <v>730.1</v>
      </c>
      <c r="L286" s="31">
        <v>713.3</v>
      </c>
      <c r="M286" s="31">
        <v>1.63009</v>
      </c>
      <c r="N286" s="1"/>
      <c r="O286" s="1"/>
    </row>
    <row r="287" spans="1:15" ht="12.75" customHeight="1">
      <c r="A287" s="33">
        <v>277</v>
      </c>
      <c r="B287" s="53" t="s">
        <v>836</v>
      </c>
      <c r="C287" s="31">
        <v>679.15</v>
      </c>
      <c r="D287" s="36">
        <v>680.38333333333333</v>
      </c>
      <c r="E287" s="36">
        <v>666.76666666666665</v>
      </c>
      <c r="F287" s="36">
        <v>654.38333333333333</v>
      </c>
      <c r="G287" s="36">
        <v>640.76666666666665</v>
      </c>
      <c r="H287" s="36">
        <v>692.76666666666665</v>
      </c>
      <c r="I287" s="36">
        <v>706.38333333333321</v>
      </c>
      <c r="J287" s="36">
        <v>718.76666666666665</v>
      </c>
      <c r="K287" s="31">
        <v>694</v>
      </c>
      <c r="L287" s="31">
        <v>668</v>
      </c>
      <c r="M287" s="31">
        <v>2.8407100000000001</v>
      </c>
      <c r="N287" s="1"/>
      <c r="O287" s="1"/>
    </row>
    <row r="288" spans="1:15" ht="12.75" customHeight="1">
      <c r="A288" s="33">
        <v>278</v>
      </c>
      <c r="B288" s="53" t="s">
        <v>162</v>
      </c>
      <c r="C288" s="31">
        <v>1715.7</v>
      </c>
      <c r="D288" s="36">
        <v>1717.2833333333335</v>
      </c>
      <c r="E288" s="36">
        <v>1707.366666666667</v>
      </c>
      <c r="F288" s="36">
        <v>1699.0333333333335</v>
      </c>
      <c r="G288" s="36">
        <v>1689.116666666667</v>
      </c>
      <c r="H288" s="36">
        <v>1725.616666666667</v>
      </c>
      <c r="I288" s="36">
        <v>1735.5333333333335</v>
      </c>
      <c r="J288" s="36">
        <v>1743.866666666667</v>
      </c>
      <c r="K288" s="31">
        <v>1727.2</v>
      </c>
      <c r="L288" s="31">
        <v>1708.95</v>
      </c>
      <c r="M288" s="31">
        <v>31.22194</v>
      </c>
      <c r="N288" s="1"/>
      <c r="O288" s="1"/>
    </row>
    <row r="289" spans="1:15" ht="12.75" customHeight="1">
      <c r="A289" s="33">
        <v>279</v>
      </c>
      <c r="B289" s="53" t="s">
        <v>438</v>
      </c>
      <c r="C289" s="31">
        <v>2129.75</v>
      </c>
      <c r="D289" s="36">
        <v>2155.8333333333335</v>
      </c>
      <c r="E289" s="36">
        <v>2093.916666666667</v>
      </c>
      <c r="F289" s="36">
        <v>2058.0833333333335</v>
      </c>
      <c r="G289" s="36">
        <v>1996.166666666667</v>
      </c>
      <c r="H289" s="36">
        <v>2191.666666666667</v>
      </c>
      <c r="I289" s="36">
        <v>2253.5833333333339</v>
      </c>
      <c r="J289" s="36">
        <v>2289.416666666667</v>
      </c>
      <c r="K289" s="31">
        <v>2217.75</v>
      </c>
      <c r="L289" s="31">
        <v>2120</v>
      </c>
      <c r="M289" s="31">
        <v>2.2127300000000001</v>
      </c>
      <c r="N289" s="1"/>
      <c r="O289" s="1"/>
    </row>
    <row r="290" spans="1:15" ht="12.75" customHeight="1">
      <c r="A290" s="33">
        <v>280</v>
      </c>
      <c r="B290" s="53" t="s">
        <v>163</v>
      </c>
      <c r="C290" s="31">
        <v>171.75</v>
      </c>
      <c r="D290" s="36">
        <v>172.79999999999998</v>
      </c>
      <c r="E290" s="36">
        <v>170.14999999999998</v>
      </c>
      <c r="F290" s="36">
        <v>168.54999999999998</v>
      </c>
      <c r="G290" s="36">
        <v>165.89999999999998</v>
      </c>
      <c r="H290" s="36">
        <v>174.39999999999998</v>
      </c>
      <c r="I290" s="36">
        <v>177.05</v>
      </c>
      <c r="J290" s="36">
        <v>178.64999999999998</v>
      </c>
      <c r="K290" s="31">
        <v>175.45</v>
      </c>
      <c r="L290" s="31">
        <v>171.2</v>
      </c>
      <c r="M290" s="31">
        <v>29.108899999999998</v>
      </c>
      <c r="N290" s="1"/>
      <c r="O290" s="1"/>
    </row>
    <row r="291" spans="1:15" ht="12.75" customHeight="1">
      <c r="A291" s="33">
        <v>281</v>
      </c>
      <c r="B291" s="53" t="s">
        <v>169</v>
      </c>
      <c r="C291" s="31">
        <v>5262.85</v>
      </c>
      <c r="D291" s="36">
        <v>5253.95</v>
      </c>
      <c r="E291" s="36">
        <v>5223.95</v>
      </c>
      <c r="F291" s="36">
        <v>5185.05</v>
      </c>
      <c r="G291" s="36">
        <v>5155.05</v>
      </c>
      <c r="H291" s="36">
        <v>5292.8499999999995</v>
      </c>
      <c r="I291" s="36">
        <v>5322.8499999999995</v>
      </c>
      <c r="J291" s="36">
        <v>5361.7499999999991</v>
      </c>
      <c r="K291" s="31">
        <v>5283.95</v>
      </c>
      <c r="L291" s="31">
        <v>5215.05</v>
      </c>
      <c r="M291" s="31">
        <v>1.37127</v>
      </c>
      <c r="N291" s="1"/>
      <c r="O291" s="1"/>
    </row>
    <row r="292" spans="1:15" ht="12.75" customHeight="1">
      <c r="A292" s="33">
        <v>282</v>
      </c>
      <c r="B292" s="53" t="s">
        <v>166</v>
      </c>
      <c r="C292" s="31">
        <v>656</v>
      </c>
      <c r="D292" s="36">
        <v>660.2833333333333</v>
      </c>
      <c r="E292" s="36">
        <v>648.61666666666656</v>
      </c>
      <c r="F292" s="36">
        <v>641.23333333333323</v>
      </c>
      <c r="G292" s="36">
        <v>629.56666666666649</v>
      </c>
      <c r="H292" s="36">
        <v>667.66666666666663</v>
      </c>
      <c r="I292" s="36">
        <v>679.33333333333337</v>
      </c>
      <c r="J292" s="36">
        <v>686.7166666666667</v>
      </c>
      <c r="K292" s="31">
        <v>671.95</v>
      </c>
      <c r="L292" s="31">
        <v>652.9</v>
      </c>
      <c r="M292" s="31">
        <v>23.75311</v>
      </c>
      <c r="N292" s="1"/>
      <c r="O292" s="1"/>
    </row>
    <row r="293" spans="1:15" ht="12.75" customHeight="1">
      <c r="A293" s="33">
        <v>283</v>
      </c>
      <c r="B293" s="53" t="s">
        <v>168</v>
      </c>
      <c r="C293" s="31">
        <v>5131.55</v>
      </c>
      <c r="D293" s="36">
        <v>5155.333333333333</v>
      </c>
      <c r="E293" s="36">
        <v>5091.2166666666662</v>
      </c>
      <c r="F293" s="36">
        <v>5050.8833333333332</v>
      </c>
      <c r="G293" s="36">
        <v>4986.7666666666664</v>
      </c>
      <c r="H293" s="36">
        <v>5195.6666666666661</v>
      </c>
      <c r="I293" s="36">
        <v>5259.7833333333328</v>
      </c>
      <c r="J293" s="36">
        <v>5300.1166666666659</v>
      </c>
      <c r="K293" s="31">
        <v>5219.45</v>
      </c>
      <c r="L293" s="31">
        <v>5115</v>
      </c>
      <c r="M293" s="31">
        <v>5.4975699999999996</v>
      </c>
      <c r="N293" s="1"/>
      <c r="O293" s="1"/>
    </row>
    <row r="294" spans="1:15" ht="12.75" customHeight="1">
      <c r="A294" s="33">
        <v>284</v>
      </c>
      <c r="B294" s="53" t="s">
        <v>439</v>
      </c>
      <c r="C294" s="31">
        <v>14568.4</v>
      </c>
      <c r="D294" s="36">
        <v>14496.133333333333</v>
      </c>
      <c r="E294" s="36">
        <v>14243.266666666666</v>
      </c>
      <c r="F294" s="36">
        <v>13918.133333333333</v>
      </c>
      <c r="G294" s="36">
        <v>13665.266666666666</v>
      </c>
      <c r="H294" s="36">
        <v>14821.266666666666</v>
      </c>
      <c r="I294" s="36">
        <v>15074.133333333331</v>
      </c>
      <c r="J294" s="36">
        <v>15399.266666666666</v>
      </c>
      <c r="K294" s="31">
        <v>14749</v>
      </c>
      <c r="L294" s="31">
        <v>14171</v>
      </c>
      <c r="M294" s="31">
        <v>1.529E-2</v>
      </c>
      <c r="N294" s="1"/>
      <c r="O294" s="1"/>
    </row>
    <row r="295" spans="1:15" ht="12.75" customHeight="1">
      <c r="A295" s="33">
        <v>285</v>
      </c>
      <c r="B295" s="53" t="s">
        <v>167</v>
      </c>
      <c r="C295" s="31">
        <v>3612.6</v>
      </c>
      <c r="D295" s="36">
        <v>3615.7833333333328</v>
      </c>
      <c r="E295" s="36">
        <v>3587.1166666666659</v>
      </c>
      <c r="F295" s="36">
        <v>3561.6333333333332</v>
      </c>
      <c r="G295" s="36">
        <v>3532.9666666666662</v>
      </c>
      <c r="H295" s="36">
        <v>3641.2666666666655</v>
      </c>
      <c r="I295" s="36">
        <v>3669.9333333333325</v>
      </c>
      <c r="J295" s="36">
        <v>3695.4166666666652</v>
      </c>
      <c r="K295" s="31">
        <v>3644.45</v>
      </c>
      <c r="L295" s="31">
        <v>3590.3</v>
      </c>
      <c r="M295" s="31">
        <v>19.813700000000001</v>
      </c>
      <c r="N295" s="1"/>
      <c r="O295" s="1"/>
    </row>
    <row r="296" spans="1:15" ht="12.75" customHeight="1">
      <c r="A296" s="33">
        <v>286</v>
      </c>
      <c r="B296" s="53" t="s">
        <v>440</v>
      </c>
      <c r="C296" s="31">
        <v>505.85</v>
      </c>
      <c r="D296" s="36">
        <v>508.65000000000003</v>
      </c>
      <c r="E296" s="36">
        <v>501.30000000000007</v>
      </c>
      <c r="F296" s="36">
        <v>496.75000000000006</v>
      </c>
      <c r="G296" s="36">
        <v>489.40000000000009</v>
      </c>
      <c r="H296" s="36">
        <v>513.20000000000005</v>
      </c>
      <c r="I296" s="36">
        <v>520.55000000000007</v>
      </c>
      <c r="J296" s="36">
        <v>525.1</v>
      </c>
      <c r="K296" s="31">
        <v>516</v>
      </c>
      <c r="L296" s="31">
        <v>504.1</v>
      </c>
      <c r="M296" s="31">
        <v>4.9367299999999998</v>
      </c>
      <c r="N296" s="1"/>
      <c r="O296" s="1"/>
    </row>
    <row r="297" spans="1:15" ht="12.75" customHeight="1">
      <c r="A297" s="33">
        <v>287</v>
      </c>
      <c r="B297" s="53" t="s">
        <v>165</v>
      </c>
      <c r="C297" s="31">
        <v>420.15</v>
      </c>
      <c r="D297" s="36">
        <v>420.01666666666665</v>
      </c>
      <c r="E297" s="36">
        <v>417.7833333333333</v>
      </c>
      <c r="F297" s="36">
        <v>415.41666666666663</v>
      </c>
      <c r="G297" s="36">
        <v>413.18333333333328</v>
      </c>
      <c r="H297" s="36">
        <v>422.38333333333333</v>
      </c>
      <c r="I297" s="36">
        <v>424.61666666666667</v>
      </c>
      <c r="J297" s="36">
        <v>426.98333333333335</v>
      </c>
      <c r="K297" s="31">
        <v>422.25</v>
      </c>
      <c r="L297" s="31">
        <v>417.65</v>
      </c>
      <c r="M297" s="31">
        <v>12.84788</v>
      </c>
      <c r="N297" s="1"/>
      <c r="O297" s="1"/>
    </row>
    <row r="298" spans="1:15" ht="12.75" customHeight="1">
      <c r="A298" s="33">
        <v>288</v>
      </c>
      <c r="B298" s="53" t="s">
        <v>441</v>
      </c>
      <c r="C298" s="31">
        <v>253.9</v>
      </c>
      <c r="D298" s="36">
        <v>255.28333333333333</v>
      </c>
      <c r="E298" s="36">
        <v>251.36666666666667</v>
      </c>
      <c r="F298" s="36">
        <v>248.83333333333334</v>
      </c>
      <c r="G298" s="36">
        <v>244.91666666666669</v>
      </c>
      <c r="H298" s="36">
        <v>257.81666666666666</v>
      </c>
      <c r="I298" s="36">
        <v>261.73333333333335</v>
      </c>
      <c r="J298" s="36">
        <v>264.26666666666665</v>
      </c>
      <c r="K298" s="31">
        <v>259.2</v>
      </c>
      <c r="L298" s="31">
        <v>252.75</v>
      </c>
      <c r="M298" s="31">
        <v>5.0812999999999997</v>
      </c>
      <c r="N298" s="1"/>
      <c r="O298" s="1"/>
    </row>
    <row r="299" spans="1:15" ht="12.75" customHeight="1">
      <c r="A299" s="33">
        <v>289</v>
      </c>
      <c r="B299" s="53" t="s">
        <v>442</v>
      </c>
      <c r="C299" s="31">
        <v>141.85</v>
      </c>
      <c r="D299" s="36">
        <v>142.66666666666666</v>
      </c>
      <c r="E299" s="36">
        <v>139.98333333333332</v>
      </c>
      <c r="F299" s="36">
        <v>138.11666666666667</v>
      </c>
      <c r="G299" s="36">
        <v>135.43333333333334</v>
      </c>
      <c r="H299" s="36">
        <v>144.5333333333333</v>
      </c>
      <c r="I299" s="36">
        <v>147.21666666666664</v>
      </c>
      <c r="J299" s="36">
        <v>149.08333333333329</v>
      </c>
      <c r="K299" s="31">
        <v>145.35</v>
      </c>
      <c r="L299" s="31">
        <v>140.80000000000001</v>
      </c>
      <c r="M299" s="31">
        <v>30.22364</v>
      </c>
      <c r="N299" s="1"/>
      <c r="O299" s="1"/>
    </row>
    <row r="300" spans="1:15" ht="12.75" customHeight="1">
      <c r="A300" s="33">
        <v>290</v>
      </c>
      <c r="B300" s="53" t="s">
        <v>284</v>
      </c>
      <c r="C300" s="31">
        <v>1027.25</v>
      </c>
      <c r="D300" s="36">
        <v>1032.3333333333333</v>
      </c>
      <c r="E300" s="36">
        <v>1018.8166666666666</v>
      </c>
      <c r="F300" s="36">
        <v>1010.3833333333333</v>
      </c>
      <c r="G300" s="36">
        <v>996.86666666666667</v>
      </c>
      <c r="H300" s="36">
        <v>1040.7666666666664</v>
      </c>
      <c r="I300" s="36">
        <v>1054.2833333333333</v>
      </c>
      <c r="J300" s="36">
        <v>1062.7166666666665</v>
      </c>
      <c r="K300" s="31">
        <v>1045.8499999999999</v>
      </c>
      <c r="L300" s="31">
        <v>1023.9</v>
      </c>
      <c r="M300" s="31">
        <v>20.247119999999999</v>
      </c>
      <c r="N300" s="1"/>
      <c r="O300" s="1"/>
    </row>
    <row r="301" spans="1:15" ht="12.75" customHeight="1">
      <c r="A301" s="33">
        <v>291</v>
      </c>
      <c r="B301" s="53" t="s">
        <v>285</v>
      </c>
      <c r="C301" s="31">
        <v>5454.3</v>
      </c>
      <c r="D301" s="36">
        <v>5452.95</v>
      </c>
      <c r="E301" s="36">
        <v>5421.3499999999995</v>
      </c>
      <c r="F301" s="36">
        <v>5388.4</v>
      </c>
      <c r="G301" s="36">
        <v>5356.7999999999993</v>
      </c>
      <c r="H301" s="36">
        <v>5485.9</v>
      </c>
      <c r="I301" s="36">
        <v>5517.5</v>
      </c>
      <c r="J301" s="36">
        <v>5550.45</v>
      </c>
      <c r="K301" s="31">
        <v>5484.55</v>
      </c>
      <c r="L301" s="31">
        <v>5420</v>
      </c>
      <c r="M301" s="31">
        <v>0.20201</v>
      </c>
      <c r="N301" s="1"/>
      <c r="O301" s="1"/>
    </row>
    <row r="302" spans="1:15" ht="12.75" customHeight="1">
      <c r="A302" s="33">
        <v>292</v>
      </c>
      <c r="B302" s="53" t="s">
        <v>170</v>
      </c>
      <c r="C302" s="31">
        <v>1678.75</v>
      </c>
      <c r="D302" s="36">
        <v>1674.6000000000001</v>
      </c>
      <c r="E302" s="36">
        <v>1661.2000000000003</v>
      </c>
      <c r="F302" s="36">
        <v>1643.65</v>
      </c>
      <c r="G302" s="36">
        <v>1630.2500000000002</v>
      </c>
      <c r="H302" s="36">
        <v>1692.1500000000003</v>
      </c>
      <c r="I302" s="36">
        <v>1705.5500000000004</v>
      </c>
      <c r="J302" s="36">
        <v>1723.1000000000004</v>
      </c>
      <c r="K302" s="31">
        <v>1688</v>
      </c>
      <c r="L302" s="31">
        <v>1657.05</v>
      </c>
      <c r="M302" s="31">
        <v>8.1876300000000004</v>
      </c>
      <c r="N302" s="1"/>
      <c r="O302" s="1"/>
    </row>
    <row r="303" spans="1:15" ht="12.75" customHeight="1">
      <c r="A303" s="33">
        <v>293</v>
      </c>
      <c r="B303" s="53" t="s">
        <v>443</v>
      </c>
      <c r="C303" s="31">
        <v>1197.4000000000001</v>
      </c>
      <c r="D303" s="36">
        <v>1193.45</v>
      </c>
      <c r="E303" s="36">
        <v>1163.95</v>
      </c>
      <c r="F303" s="36">
        <v>1130.5</v>
      </c>
      <c r="G303" s="36">
        <v>1101</v>
      </c>
      <c r="H303" s="36">
        <v>1226.9000000000001</v>
      </c>
      <c r="I303" s="36">
        <v>1256.4000000000001</v>
      </c>
      <c r="J303" s="36">
        <v>1289.8500000000001</v>
      </c>
      <c r="K303" s="31">
        <v>1222.95</v>
      </c>
      <c r="L303" s="31">
        <v>1160</v>
      </c>
      <c r="M303" s="31">
        <v>2.0989800000000001</v>
      </c>
      <c r="N303" s="1"/>
      <c r="O303" s="1"/>
    </row>
    <row r="304" spans="1:15" ht="12.75" customHeight="1">
      <c r="A304" s="33">
        <v>294</v>
      </c>
      <c r="B304" s="53" t="s">
        <v>444</v>
      </c>
      <c r="C304" s="31">
        <v>80.650000000000006</v>
      </c>
      <c r="D304" s="36">
        <v>79.566666666666677</v>
      </c>
      <c r="E304" s="36">
        <v>78.183333333333351</v>
      </c>
      <c r="F304" s="36">
        <v>75.716666666666669</v>
      </c>
      <c r="G304" s="36">
        <v>74.333333333333343</v>
      </c>
      <c r="H304" s="36">
        <v>82.03333333333336</v>
      </c>
      <c r="I304" s="36">
        <v>83.416666666666686</v>
      </c>
      <c r="J304" s="36">
        <v>85.883333333333368</v>
      </c>
      <c r="K304" s="31">
        <v>80.95</v>
      </c>
      <c r="L304" s="31">
        <v>77.099999999999994</v>
      </c>
      <c r="M304" s="31">
        <v>32.805970000000002</v>
      </c>
      <c r="N304" s="1"/>
      <c r="O304" s="1"/>
    </row>
    <row r="305" spans="1:15" ht="12.75" customHeight="1">
      <c r="A305" s="33">
        <v>295</v>
      </c>
      <c r="B305" s="53" t="s">
        <v>183</v>
      </c>
      <c r="C305" s="31">
        <v>145396.25</v>
      </c>
      <c r="D305" s="36">
        <v>145847.06666666668</v>
      </c>
      <c r="E305" s="36">
        <v>144549.18333333335</v>
      </c>
      <c r="F305" s="36">
        <v>143702.11666666667</v>
      </c>
      <c r="G305" s="36">
        <v>142404.23333333334</v>
      </c>
      <c r="H305" s="36">
        <v>146694.13333333336</v>
      </c>
      <c r="I305" s="36">
        <v>147992.01666666672</v>
      </c>
      <c r="J305" s="36">
        <v>148839.08333333337</v>
      </c>
      <c r="K305" s="31">
        <v>147144.95000000001</v>
      </c>
      <c r="L305" s="31">
        <v>145000</v>
      </c>
      <c r="M305" s="31">
        <v>4.1570000000000003E-2</v>
      </c>
      <c r="N305" s="1"/>
      <c r="O305" s="1"/>
    </row>
    <row r="306" spans="1:15" ht="12.75" customHeight="1">
      <c r="A306" s="33">
        <v>296</v>
      </c>
      <c r="B306" s="53" t="s">
        <v>445</v>
      </c>
      <c r="C306" s="31">
        <v>1866.7</v>
      </c>
      <c r="D306" s="36">
        <v>1886.55</v>
      </c>
      <c r="E306" s="36">
        <v>1841.1499999999999</v>
      </c>
      <c r="F306" s="36">
        <v>1815.6</v>
      </c>
      <c r="G306" s="36">
        <v>1770.1999999999998</v>
      </c>
      <c r="H306" s="36">
        <v>1912.1</v>
      </c>
      <c r="I306" s="36">
        <v>1957.5</v>
      </c>
      <c r="J306" s="36">
        <v>1983.05</v>
      </c>
      <c r="K306" s="31">
        <v>1931.95</v>
      </c>
      <c r="L306" s="31">
        <v>1861</v>
      </c>
      <c r="M306" s="31">
        <v>1.39957</v>
      </c>
      <c r="N306" s="1"/>
      <c r="O306" s="1"/>
    </row>
    <row r="307" spans="1:15" ht="12.75" customHeight="1">
      <c r="A307" s="33">
        <v>297</v>
      </c>
      <c r="B307" s="53" t="s">
        <v>446</v>
      </c>
      <c r="C307" s="31">
        <v>1206.55</v>
      </c>
      <c r="D307" s="36">
        <v>1202.7833333333333</v>
      </c>
      <c r="E307" s="36">
        <v>1183.6666666666665</v>
      </c>
      <c r="F307" s="36">
        <v>1160.7833333333333</v>
      </c>
      <c r="G307" s="36">
        <v>1141.6666666666665</v>
      </c>
      <c r="H307" s="36">
        <v>1225.6666666666665</v>
      </c>
      <c r="I307" s="36">
        <v>1244.7833333333333</v>
      </c>
      <c r="J307" s="36">
        <v>1267.6666666666665</v>
      </c>
      <c r="K307" s="31">
        <v>1221.9000000000001</v>
      </c>
      <c r="L307" s="31">
        <v>1179.9000000000001</v>
      </c>
      <c r="M307" s="31">
        <v>15.617470000000001</v>
      </c>
      <c r="N307" s="1"/>
      <c r="O307" s="1"/>
    </row>
    <row r="308" spans="1:15" ht="12.75" customHeight="1">
      <c r="A308" s="33">
        <v>298</v>
      </c>
      <c r="B308" s="53" t="s">
        <v>180</v>
      </c>
      <c r="C308" s="31">
        <v>1565.4</v>
      </c>
      <c r="D308" s="36">
        <v>1562.2333333333333</v>
      </c>
      <c r="E308" s="36">
        <v>1544.4666666666667</v>
      </c>
      <c r="F308" s="36">
        <v>1523.5333333333333</v>
      </c>
      <c r="G308" s="36">
        <v>1505.7666666666667</v>
      </c>
      <c r="H308" s="36">
        <v>1583.1666666666667</v>
      </c>
      <c r="I308" s="36">
        <v>1600.9333333333336</v>
      </c>
      <c r="J308" s="36">
        <v>1621.8666666666668</v>
      </c>
      <c r="K308" s="31">
        <v>1580</v>
      </c>
      <c r="L308" s="31">
        <v>1541.3</v>
      </c>
      <c r="M308" s="31">
        <v>7.1896300000000002</v>
      </c>
      <c r="N308" s="1"/>
      <c r="O308" s="1"/>
    </row>
    <row r="309" spans="1:15" ht="12.75" customHeight="1">
      <c r="A309" s="33">
        <v>299</v>
      </c>
      <c r="B309" s="53" t="s">
        <v>172</v>
      </c>
      <c r="C309" s="31">
        <v>290.8</v>
      </c>
      <c r="D309" s="36">
        <v>291.7166666666667</v>
      </c>
      <c r="E309" s="36">
        <v>287.03333333333342</v>
      </c>
      <c r="F309" s="36">
        <v>283.26666666666671</v>
      </c>
      <c r="G309" s="36">
        <v>278.58333333333343</v>
      </c>
      <c r="H309" s="36">
        <v>295.48333333333341</v>
      </c>
      <c r="I309" s="36">
        <v>300.16666666666669</v>
      </c>
      <c r="J309" s="36">
        <v>303.93333333333339</v>
      </c>
      <c r="K309" s="31">
        <v>296.39999999999998</v>
      </c>
      <c r="L309" s="31">
        <v>287.95</v>
      </c>
      <c r="M309" s="31">
        <v>52.604640000000003</v>
      </c>
      <c r="N309" s="1"/>
      <c r="O309" s="1"/>
    </row>
    <row r="310" spans="1:15" ht="12.75" customHeight="1">
      <c r="A310" s="33">
        <v>300</v>
      </c>
      <c r="B310" s="53" t="s">
        <v>171</v>
      </c>
      <c r="C310" s="31">
        <v>1939.25</v>
      </c>
      <c r="D310" s="36">
        <v>1943.4333333333334</v>
      </c>
      <c r="E310" s="36">
        <v>1918.8666666666668</v>
      </c>
      <c r="F310" s="36">
        <v>1898.4833333333333</v>
      </c>
      <c r="G310" s="36">
        <v>1873.9166666666667</v>
      </c>
      <c r="H310" s="36">
        <v>1963.8166666666668</v>
      </c>
      <c r="I310" s="36">
        <v>1988.3833333333334</v>
      </c>
      <c r="J310" s="36">
        <v>2008.7666666666669</v>
      </c>
      <c r="K310" s="31">
        <v>1968</v>
      </c>
      <c r="L310" s="31">
        <v>1923.05</v>
      </c>
      <c r="M310" s="31">
        <v>22.083839999999999</v>
      </c>
      <c r="N310" s="1"/>
      <c r="O310" s="1"/>
    </row>
    <row r="311" spans="1:15" ht="12.75" customHeight="1">
      <c r="A311" s="33">
        <v>301</v>
      </c>
      <c r="B311" s="53" t="s">
        <v>447</v>
      </c>
      <c r="C311" s="31">
        <v>408.7</v>
      </c>
      <c r="D311" s="36">
        <v>409.06666666666666</v>
      </c>
      <c r="E311" s="36">
        <v>403.13333333333333</v>
      </c>
      <c r="F311" s="36">
        <v>397.56666666666666</v>
      </c>
      <c r="G311" s="36">
        <v>391.63333333333333</v>
      </c>
      <c r="H311" s="36">
        <v>414.63333333333333</v>
      </c>
      <c r="I311" s="36">
        <v>420.56666666666661</v>
      </c>
      <c r="J311" s="36">
        <v>426.13333333333333</v>
      </c>
      <c r="K311" s="31">
        <v>415</v>
      </c>
      <c r="L311" s="31">
        <v>403.5</v>
      </c>
      <c r="M311" s="31">
        <v>1.3266800000000001</v>
      </c>
      <c r="N311" s="1"/>
      <c r="O311" s="1"/>
    </row>
    <row r="312" spans="1:15" ht="12.75" customHeight="1">
      <c r="A312" s="33">
        <v>302</v>
      </c>
      <c r="B312" s="53" t="s">
        <v>448</v>
      </c>
      <c r="C312" s="31">
        <v>582.20000000000005</v>
      </c>
      <c r="D312" s="36">
        <v>586.06666666666672</v>
      </c>
      <c r="E312" s="36">
        <v>574.33333333333348</v>
      </c>
      <c r="F312" s="36">
        <v>566.46666666666681</v>
      </c>
      <c r="G312" s="36">
        <v>554.73333333333358</v>
      </c>
      <c r="H312" s="36">
        <v>593.93333333333339</v>
      </c>
      <c r="I312" s="36">
        <v>605.66666666666674</v>
      </c>
      <c r="J312" s="36">
        <v>613.5333333333333</v>
      </c>
      <c r="K312" s="31">
        <v>597.79999999999995</v>
      </c>
      <c r="L312" s="31">
        <v>578.20000000000005</v>
      </c>
      <c r="M312" s="31">
        <v>10.16109</v>
      </c>
      <c r="N312" s="1"/>
      <c r="O312" s="1"/>
    </row>
    <row r="313" spans="1:15" ht="12.75" customHeight="1">
      <c r="A313" s="33">
        <v>303</v>
      </c>
      <c r="B313" s="53" t="s">
        <v>173</v>
      </c>
      <c r="C313" s="31">
        <v>186.3</v>
      </c>
      <c r="D313" s="36">
        <v>190.31666666666669</v>
      </c>
      <c r="E313" s="36">
        <v>181.63333333333338</v>
      </c>
      <c r="F313" s="36">
        <v>176.9666666666667</v>
      </c>
      <c r="G313" s="36">
        <v>168.28333333333339</v>
      </c>
      <c r="H313" s="36">
        <v>194.98333333333338</v>
      </c>
      <c r="I313" s="36">
        <v>203.66666666666671</v>
      </c>
      <c r="J313" s="36">
        <v>208.33333333333337</v>
      </c>
      <c r="K313" s="31">
        <v>199</v>
      </c>
      <c r="L313" s="31">
        <v>185.65</v>
      </c>
      <c r="M313" s="31">
        <v>445.09735000000001</v>
      </c>
      <c r="N313" s="1"/>
      <c r="O313" s="1"/>
    </row>
    <row r="314" spans="1:15" ht="12.75" customHeight="1">
      <c r="A314" s="33">
        <v>304</v>
      </c>
      <c r="B314" s="53" t="s">
        <v>449</v>
      </c>
      <c r="C314" s="31">
        <v>239.7</v>
      </c>
      <c r="D314" s="36">
        <v>238.93333333333331</v>
      </c>
      <c r="E314" s="36">
        <v>229.46666666666661</v>
      </c>
      <c r="F314" s="36">
        <v>219.23333333333329</v>
      </c>
      <c r="G314" s="36">
        <v>209.76666666666659</v>
      </c>
      <c r="H314" s="36">
        <v>249.16666666666663</v>
      </c>
      <c r="I314" s="36">
        <v>258.63333333333333</v>
      </c>
      <c r="J314" s="36">
        <v>268.86666666666667</v>
      </c>
      <c r="K314" s="31">
        <v>248.4</v>
      </c>
      <c r="L314" s="31">
        <v>228.7</v>
      </c>
      <c r="M314" s="31">
        <v>135.56465</v>
      </c>
      <c r="N314" s="1"/>
      <c r="O314" s="1"/>
    </row>
    <row r="315" spans="1:15" ht="12.75" customHeight="1">
      <c r="A315" s="33">
        <v>305</v>
      </c>
      <c r="B315" s="53" t="s">
        <v>842</v>
      </c>
      <c r="C315" s="31">
        <v>2160.5500000000002</v>
      </c>
      <c r="D315" s="36">
        <v>2167.7166666666667</v>
      </c>
      <c r="E315" s="36">
        <v>2135.4333333333334</v>
      </c>
      <c r="F315" s="36">
        <v>2110.3166666666666</v>
      </c>
      <c r="G315" s="36">
        <v>2078.0333333333333</v>
      </c>
      <c r="H315" s="36">
        <v>2192.8333333333335</v>
      </c>
      <c r="I315" s="36">
        <v>2225.1166666666672</v>
      </c>
      <c r="J315" s="36">
        <v>2250.2333333333336</v>
      </c>
      <c r="K315" s="31">
        <v>2200</v>
      </c>
      <c r="L315" s="31">
        <v>2142.6</v>
      </c>
      <c r="M315" s="31">
        <v>2.7909799999999998</v>
      </c>
      <c r="N315" s="1"/>
      <c r="O315" s="1"/>
    </row>
    <row r="316" spans="1:15" ht="12.75" customHeight="1">
      <c r="A316" s="33">
        <v>306</v>
      </c>
      <c r="B316" s="53" t="s">
        <v>174</v>
      </c>
      <c r="C316" s="31">
        <v>518.5</v>
      </c>
      <c r="D316" s="36">
        <v>520.23333333333323</v>
      </c>
      <c r="E316" s="36">
        <v>515.36666666666645</v>
      </c>
      <c r="F316" s="36">
        <v>512.23333333333323</v>
      </c>
      <c r="G316" s="36">
        <v>507.36666666666645</v>
      </c>
      <c r="H316" s="36">
        <v>523.36666666666645</v>
      </c>
      <c r="I316" s="36">
        <v>528.23333333333323</v>
      </c>
      <c r="J316" s="36">
        <v>531.36666666666645</v>
      </c>
      <c r="K316" s="31">
        <v>525.1</v>
      </c>
      <c r="L316" s="31">
        <v>517.1</v>
      </c>
      <c r="M316" s="31">
        <v>23.217849999999999</v>
      </c>
      <c r="N316" s="1"/>
      <c r="O316" s="1"/>
    </row>
    <row r="317" spans="1:15" ht="12.75" customHeight="1">
      <c r="A317" s="33">
        <v>307</v>
      </c>
      <c r="B317" s="53" t="s">
        <v>175</v>
      </c>
      <c r="C317" s="31">
        <v>11670.6</v>
      </c>
      <c r="D317" s="36">
        <v>11654.133333333331</v>
      </c>
      <c r="E317" s="36">
        <v>11578.266666666663</v>
      </c>
      <c r="F317" s="36">
        <v>11485.933333333331</v>
      </c>
      <c r="G317" s="36">
        <v>11410.066666666662</v>
      </c>
      <c r="H317" s="36">
        <v>11746.466666666664</v>
      </c>
      <c r="I317" s="36">
        <v>11822.333333333332</v>
      </c>
      <c r="J317" s="36">
        <v>11914.666666666664</v>
      </c>
      <c r="K317" s="31">
        <v>11730</v>
      </c>
      <c r="L317" s="31">
        <v>11561.8</v>
      </c>
      <c r="M317" s="31">
        <v>3.20702</v>
      </c>
      <c r="N317" s="1"/>
      <c r="O317" s="1"/>
    </row>
    <row r="318" spans="1:15" ht="12.75" customHeight="1">
      <c r="A318" s="33">
        <v>308</v>
      </c>
      <c r="B318" s="53" t="s">
        <v>450</v>
      </c>
      <c r="C318" s="31">
        <v>2983.55</v>
      </c>
      <c r="D318" s="36">
        <v>2957.35</v>
      </c>
      <c r="E318" s="36">
        <v>2915.2</v>
      </c>
      <c r="F318" s="36">
        <v>2846.85</v>
      </c>
      <c r="G318" s="36">
        <v>2804.7</v>
      </c>
      <c r="H318" s="36">
        <v>3025.7</v>
      </c>
      <c r="I318" s="36">
        <v>3067.8500000000004</v>
      </c>
      <c r="J318" s="36">
        <v>3136.2</v>
      </c>
      <c r="K318" s="31">
        <v>2999.5</v>
      </c>
      <c r="L318" s="31">
        <v>2889</v>
      </c>
      <c r="M318" s="31">
        <v>0.40044000000000002</v>
      </c>
      <c r="N318" s="1"/>
      <c r="O318" s="1"/>
    </row>
    <row r="319" spans="1:15" ht="12.75" customHeight="1">
      <c r="A319" s="33">
        <v>309</v>
      </c>
      <c r="B319" s="53" t="s">
        <v>179</v>
      </c>
      <c r="C319" s="31">
        <v>978.5</v>
      </c>
      <c r="D319" s="36">
        <v>986.13333333333333</v>
      </c>
      <c r="E319" s="36">
        <v>968.26666666666665</v>
      </c>
      <c r="F319" s="36">
        <v>958.0333333333333</v>
      </c>
      <c r="G319" s="36">
        <v>940.16666666666663</v>
      </c>
      <c r="H319" s="36">
        <v>996.36666666666667</v>
      </c>
      <c r="I319" s="36">
        <v>1014.2333333333332</v>
      </c>
      <c r="J319" s="36">
        <v>1024.4666666666667</v>
      </c>
      <c r="K319" s="31">
        <v>1004</v>
      </c>
      <c r="L319" s="31">
        <v>975.9</v>
      </c>
      <c r="M319" s="31">
        <v>6.2034700000000003</v>
      </c>
      <c r="N319" s="1"/>
      <c r="O319" s="1"/>
    </row>
    <row r="320" spans="1:15" ht="12.75" customHeight="1">
      <c r="A320" s="33">
        <v>310</v>
      </c>
      <c r="B320" s="53" t="s">
        <v>286</v>
      </c>
      <c r="C320" s="31">
        <v>729.9</v>
      </c>
      <c r="D320" s="36">
        <v>742.9</v>
      </c>
      <c r="E320" s="36">
        <v>712</v>
      </c>
      <c r="F320" s="36">
        <v>694.1</v>
      </c>
      <c r="G320" s="36">
        <v>663.2</v>
      </c>
      <c r="H320" s="36">
        <v>760.8</v>
      </c>
      <c r="I320" s="36">
        <v>791.69999999999982</v>
      </c>
      <c r="J320" s="36">
        <v>809.59999999999991</v>
      </c>
      <c r="K320" s="31">
        <v>773.8</v>
      </c>
      <c r="L320" s="31">
        <v>725</v>
      </c>
      <c r="M320" s="31">
        <v>98.973230000000001</v>
      </c>
      <c r="N320" s="1"/>
      <c r="O320" s="1"/>
    </row>
    <row r="321" spans="1:15" ht="12.75" customHeight="1">
      <c r="A321" s="33">
        <v>311</v>
      </c>
      <c r="B321" s="53" t="s">
        <v>451</v>
      </c>
      <c r="C321" s="31">
        <v>2088.9499999999998</v>
      </c>
      <c r="D321" s="36">
        <v>2100.0499999999997</v>
      </c>
      <c r="E321" s="36">
        <v>2073.9999999999995</v>
      </c>
      <c r="F321" s="36">
        <v>2059.0499999999997</v>
      </c>
      <c r="G321" s="36">
        <v>2032.9999999999995</v>
      </c>
      <c r="H321" s="36">
        <v>2114.9999999999995</v>
      </c>
      <c r="I321" s="36">
        <v>2141.0499999999997</v>
      </c>
      <c r="J321" s="36">
        <v>2155.9999999999995</v>
      </c>
      <c r="K321" s="31">
        <v>2126.1</v>
      </c>
      <c r="L321" s="31">
        <v>2085.1</v>
      </c>
      <c r="M321" s="31">
        <v>3.43567</v>
      </c>
      <c r="N321" s="1"/>
      <c r="O321" s="1"/>
    </row>
    <row r="322" spans="1:15" ht="12.75" customHeight="1">
      <c r="A322" s="33">
        <v>312</v>
      </c>
      <c r="B322" s="53" t="s">
        <v>452</v>
      </c>
      <c r="C322" s="31">
        <v>692.3</v>
      </c>
      <c r="D322" s="36">
        <v>689.86666666666667</v>
      </c>
      <c r="E322" s="36">
        <v>679.73333333333335</v>
      </c>
      <c r="F322" s="36">
        <v>667.16666666666663</v>
      </c>
      <c r="G322" s="36">
        <v>657.0333333333333</v>
      </c>
      <c r="H322" s="36">
        <v>702.43333333333339</v>
      </c>
      <c r="I322" s="36">
        <v>712.56666666666683</v>
      </c>
      <c r="J322" s="36">
        <v>725.13333333333344</v>
      </c>
      <c r="K322" s="31">
        <v>700</v>
      </c>
      <c r="L322" s="31">
        <v>677.3</v>
      </c>
      <c r="M322" s="31">
        <v>0.96148999999999996</v>
      </c>
      <c r="N322" s="1"/>
      <c r="O322" s="1"/>
    </row>
    <row r="323" spans="1:15" ht="12.75" customHeight="1">
      <c r="A323" s="33">
        <v>313</v>
      </c>
      <c r="B323" s="53" t="s">
        <v>453</v>
      </c>
      <c r="C323" s="31">
        <v>1133.8499999999999</v>
      </c>
      <c r="D323" s="36">
        <v>1133.6166666666668</v>
      </c>
      <c r="E323" s="36">
        <v>1123.7833333333335</v>
      </c>
      <c r="F323" s="36">
        <v>1113.7166666666667</v>
      </c>
      <c r="G323" s="36">
        <v>1103.8833333333334</v>
      </c>
      <c r="H323" s="36">
        <v>1143.6833333333336</v>
      </c>
      <c r="I323" s="36">
        <v>1153.5166666666667</v>
      </c>
      <c r="J323" s="36">
        <v>1163.5833333333337</v>
      </c>
      <c r="K323" s="31">
        <v>1143.45</v>
      </c>
      <c r="L323" s="31">
        <v>1123.55</v>
      </c>
      <c r="M323" s="31">
        <v>2.93845</v>
      </c>
      <c r="N323" s="1"/>
      <c r="O323" s="1"/>
    </row>
    <row r="324" spans="1:15" ht="12.75" customHeight="1">
      <c r="A324" s="33">
        <v>314</v>
      </c>
      <c r="B324" s="53" t="s">
        <v>178</v>
      </c>
      <c r="C324" s="31">
        <v>1666.8</v>
      </c>
      <c r="D324" s="36">
        <v>1655.4166666666667</v>
      </c>
      <c r="E324" s="36">
        <v>1626.4333333333334</v>
      </c>
      <c r="F324" s="36">
        <v>1586.0666666666666</v>
      </c>
      <c r="G324" s="36">
        <v>1557.0833333333333</v>
      </c>
      <c r="H324" s="36">
        <v>1695.7833333333335</v>
      </c>
      <c r="I324" s="36">
        <v>1724.7666666666667</v>
      </c>
      <c r="J324" s="36">
        <v>1765.1333333333337</v>
      </c>
      <c r="K324" s="31">
        <v>1684.4</v>
      </c>
      <c r="L324" s="31">
        <v>1615.05</v>
      </c>
      <c r="M324" s="31">
        <v>2.88551</v>
      </c>
      <c r="N324" s="1"/>
      <c r="O324" s="1"/>
    </row>
    <row r="325" spans="1:15" ht="12.75" customHeight="1">
      <c r="A325" s="33">
        <v>315</v>
      </c>
      <c r="B325" s="53" t="s">
        <v>841</v>
      </c>
      <c r="C325" s="31">
        <v>425.8</v>
      </c>
      <c r="D325" s="36">
        <v>426.76666666666665</v>
      </c>
      <c r="E325" s="36">
        <v>421.0333333333333</v>
      </c>
      <c r="F325" s="36">
        <v>416.26666666666665</v>
      </c>
      <c r="G325" s="36">
        <v>410.5333333333333</v>
      </c>
      <c r="H325" s="36">
        <v>431.5333333333333</v>
      </c>
      <c r="I325" s="36">
        <v>437.26666666666665</v>
      </c>
      <c r="J325" s="36">
        <v>442.0333333333333</v>
      </c>
      <c r="K325" s="31">
        <v>432.5</v>
      </c>
      <c r="L325" s="31">
        <v>422</v>
      </c>
      <c r="M325" s="31">
        <v>2.48386</v>
      </c>
      <c r="N325" s="1"/>
      <c r="O325" s="1"/>
    </row>
    <row r="326" spans="1:15" ht="12.75" customHeight="1">
      <c r="A326" s="33">
        <v>316</v>
      </c>
      <c r="B326" s="53" t="s">
        <v>287</v>
      </c>
      <c r="C326" s="31">
        <v>70.400000000000006</v>
      </c>
      <c r="D326" s="36">
        <v>70.433333333333337</v>
      </c>
      <c r="E326" s="36">
        <v>69.51666666666668</v>
      </c>
      <c r="F326" s="36">
        <v>68.63333333333334</v>
      </c>
      <c r="G326" s="36">
        <v>67.716666666666683</v>
      </c>
      <c r="H326" s="36">
        <v>71.316666666666677</v>
      </c>
      <c r="I326" s="36">
        <v>72.233333333333334</v>
      </c>
      <c r="J326" s="36">
        <v>73.116666666666674</v>
      </c>
      <c r="K326" s="31">
        <v>71.349999999999994</v>
      </c>
      <c r="L326" s="31">
        <v>69.55</v>
      </c>
      <c r="M326" s="31">
        <v>68.871560000000002</v>
      </c>
      <c r="N326" s="1"/>
      <c r="O326" s="1"/>
    </row>
    <row r="327" spans="1:15" ht="12.75" customHeight="1">
      <c r="A327" s="33">
        <v>317</v>
      </c>
      <c r="B327" s="53" t="s">
        <v>454</v>
      </c>
      <c r="C327" s="31">
        <v>1703.95</v>
      </c>
      <c r="D327" s="36">
        <v>1712.0666666666666</v>
      </c>
      <c r="E327" s="36">
        <v>1682.1833333333332</v>
      </c>
      <c r="F327" s="36">
        <v>1660.4166666666665</v>
      </c>
      <c r="G327" s="36">
        <v>1630.5333333333331</v>
      </c>
      <c r="H327" s="36">
        <v>1733.8333333333333</v>
      </c>
      <c r="I327" s="36">
        <v>1763.7166666666665</v>
      </c>
      <c r="J327" s="36">
        <v>1785.4833333333333</v>
      </c>
      <c r="K327" s="31">
        <v>1741.95</v>
      </c>
      <c r="L327" s="31">
        <v>1690.3</v>
      </c>
      <c r="M327" s="31">
        <v>0.73921000000000003</v>
      </c>
      <c r="N327" s="1"/>
      <c r="O327" s="1"/>
    </row>
    <row r="328" spans="1:15" ht="12.75" customHeight="1">
      <c r="A328" s="33">
        <v>318</v>
      </c>
      <c r="B328" s="53" t="s">
        <v>182</v>
      </c>
      <c r="C328" s="31">
        <v>2544.1999999999998</v>
      </c>
      <c r="D328" s="36">
        <v>2560.9500000000003</v>
      </c>
      <c r="E328" s="36">
        <v>2513.2500000000005</v>
      </c>
      <c r="F328" s="36">
        <v>2482.3000000000002</v>
      </c>
      <c r="G328" s="36">
        <v>2434.6000000000004</v>
      </c>
      <c r="H328" s="36">
        <v>2591.9000000000005</v>
      </c>
      <c r="I328" s="36">
        <v>2639.6000000000004</v>
      </c>
      <c r="J328" s="36">
        <v>2670.5500000000006</v>
      </c>
      <c r="K328" s="31">
        <v>2608.65</v>
      </c>
      <c r="L328" s="31">
        <v>2530</v>
      </c>
      <c r="M328" s="31">
        <v>2.85581</v>
      </c>
      <c r="N328" s="1"/>
      <c r="O328" s="1"/>
    </row>
    <row r="329" spans="1:15" ht="12.75" customHeight="1">
      <c r="A329" s="33">
        <v>319</v>
      </c>
      <c r="B329" s="53" t="s">
        <v>177</v>
      </c>
      <c r="C329" s="31">
        <v>3575.95</v>
      </c>
      <c r="D329" s="36">
        <v>3625.9</v>
      </c>
      <c r="E329" s="36">
        <v>3515.05</v>
      </c>
      <c r="F329" s="36">
        <v>3454.15</v>
      </c>
      <c r="G329" s="36">
        <v>3343.3</v>
      </c>
      <c r="H329" s="36">
        <v>3686.8</v>
      </c>
      <c r="I329" s="36">
        <v>3797.6499999999996</v>
      </c>
      <c r="J329" s="36">
        <v>3858.55</v>
      </c>
      <c r="K329" s="31">
        <v>3736.75</v>
      </c>
      <c r="L329" s="31">
        <v>3565</v>
      </c>
      <c r="M329" s="31">
        <v>3.3665500000000002</v>
      </c>
      <c r="N329" s="1"/>
      <c r="O329" s="1"/>
    </row>
    <row r="330" spans="1:15" ht="12.75" customHeight="1">
      <c r="A330" s="33">
        <v>320</v>
      </c>
      <c r="B330" s="53" t="s">
        <v>184</v>
      </c>
      <c r="C330" s="31">
        <v>1362.4</v>
      </c>
      <c r="D330" s="36">
        <v>1414.95</v>
      </c>
      <c r="E330" s="36">
        <v>1302.9000000000001</v>
      </c>
      <c r="F330" s="36">
        <v>1243.4000000000001</v>
      </c>
      <c r="G330" s="36">
        <v>1131.3500000000001</v>
      </c>
      <c r="H330" s="36">
        <v>1474.45</v>
      </c>
      <c r="I330" s="36">
        <v>1586.4999999999998</v>
      </c>
      <c r="J330" s="36">
        <v>1646</v>
      </c>
      <c r="K330" s="31">
        <v>1527</v>
      </c>
      <c r="L330" s="31">
        <v>1355.45</v>
      </c>
      <c r="M330" s="31">
        <v>71.877219999999994</v>
      </c>
      <c r="N330" s="1"/>
      <c r="O330" s="1"/>
    </row>
    <row r="331" spans="1:15" ht="12.75" customHeight="1">
      <c r="A331" s="33">
        <v>321</v>
      </c>
      <c r="B331" s="53" t="s">
        <v>455</v>
      </c>
      <c r="C331" s="31">
        <v>982.85</v>
      </c>
      <c r="D331" s="36">
        <v>985.85</v>
      </c>
      <c r="E331" s="36">
        <v>976.1</v>
      </c>
      <c r="F331" s="36">
        <v>969.35</v>
      </c>
      <c r="G331" s="36">
        <v>959.6</v>
      </c>
      <c r="H331" s="36">
        <v>992.6</v>
      </c>
      <c r="I331" s="36">
        <v>1002.35</v>
      </c>
      <c r="J331" s="36">
        <v>1009.1</v>
      </c>
      <c r="K331" s="31">
        <v>995.6</v>
      </c>
      <c r="L331" s="31">
        <v>979.1</v>
      </c>
      <c r="M331" s="31">
        <v>2.9309400000000001</v>
      </c>
      <c r="N331" s="1"/>
      <c r="O331" s="1"/>
    </row>
    <row r="332" spans="1:15" ht="12.75" customHeight="1">
      <c r="A332" s="33">
        <v>322</v>
      </c>
      <c r="B332" s="53" t="s">
        <v>456</v>
      </c>
      <c r="C332" s="31">
        <v>132.6</v>
      </c>
      <c r="D332" s="36">
        <v>133.78333333333333</v>
      </c>
      <c r="E332" s="36">
        <v>131.11666666666667</v>
      </c>
      <c r="F332" s="36">
        <v>129.63333333333335</v>
      </c>
      <c r="G332" s="36">
        <v>126.9666666666667</v>
      </c>
      <c r="H332" s="36">
        <v>135.26666666666665</v>
      </c>
      <c r="I332" s="36">
        <v>137.93333333333334</v>
      </c>
      <c r="J332" s="36">
        <v>139.41666666666663</v>
      </c>
      <c r="K332" s="31">
        <v>136.44999999999999</v>
      </c>
      <c r="L332" s="31">
        <v>132.30000000000001</v>
      </c>
      <c r="M332" s="31">
        <v>75.576679999999996</v>
      </c>
      <c r="N332" s="1"/>
      <c r="O332" s="1"/>
    </row>
    <row r="333" spans="1:15" ht="12.75" customHeight="1">
      <c r="A333" s="33">
        <v>323</v>
      </c>
      <c r="B333" s="53" t="s">
        <v>457</v>
      </c>
      <c r="C333" s="31">
        <v>261.85000000000002</v>
      </c>
      <c r="D333" s="36">
        <v>257.66666666666669</v>
      </c>
      <c r="E333" s="36">
        <v>251.93333333333339</v>
      </c>
      <c r="F333" s="36">
        <v>242.01666666666671</v>
      </c>
      <c r="G333" s="36">
        <v>236.28333333333342</v>
      </c>
      <c r="H333" s="36">
        <v>267.58333333333337</v>
      </c>
      <c r="I333" s="36">
        <v>273.31666666666661</v>
      </c>
      <c r="J333" s="36">
        <v>283.23333333333335</v>
      </c>
      <c r="K333" s="31">
        <v>263.39999999999998</v>
      </c>
      <c r="L333" s="31">
        <v>247.75</v>
      </c>
      <c r="M333" s="31">
        <v>89.735320000000002</v>
      </c>
      <c r="N333" s="1"/>
      <c r="O333" s="1"/>
    </row>
    <row r="334" spans="1:15" ht="12.75" customHeight="1">
      <c r="A334" s="33">
        <v>324</v>
      </c>
      <c r="B334" s="53" t="s">
        <v>458</v>
      </c>
      <c r="C334" s="31">
        <v>92.45</v>
      </c>
      <c r="D334" s="36">
        <v>91.283333333333346</v>
      </c>
      <c r="E334" s="36">
        <v>89.366666666666688</v>
      </c>
      <c r="F334" s="36">
        <v>86.283333333333346</v>
      </c>
      <c r="G334" s="36">
        <v>84.366666666666688</v>
      </c>
      <c r="H334" s="36">
        <v>94.366666666666688</v>
      </c>
      <c r="I334" s="36">
        <v>96.283333333333346</v>
      </c>
      <c r="J334" s="36">
        <v>99.366666666666688</v>
      </c>
      <c r="K334" s="31">
        <v>93.2</v>
      </c>
      <c r="L334" s="31">
        <v>88.2</v>
      </c>
      <c r="M334" s="31">
        <v>1152.5395599999999</v>
      </c>
      <c r="N334" s="1"/>
      <c r="O334" s="1"/>
    </row>
    <row r="335" spans="1:15" ht="12.75" customHeight="1">
      <c r="A335" s="33">
        <v>325</v>
      </c>
      <c r="B335" s="53" t="s">
        <v>459</v>
      </c>
      <c r="C335" s="31">
        <v>226.3</v>
      </c>
      <c r="D335" s="36">
        <v>228</v>
      </c>
      <c r="E335" s="36">
        <v>223.3</v>
      </c>
      <c r="F335" s="36">
        <v>220.3</v>
      </c>
      <c r="G335" s="36">
        <v>215.60000000000002</v>
      </c>
      <c r="H335" s="36">
        <v>231</v>
      </c>
      <c r="I335" s="36">
        <v>235.7</v>
      </c>
      <c r="J335" s="36">
        <v>238.7</v>
      </c>
      <c r="K335" s="31">
        <v>232.7</v>
      </c>
      <c r="L335" s="31">
        <v>225</v>
      </c>
      <c r="M335" s="31">
        <v>48.054319999999997</v>
      </c>
      <c r="N335" s="1"/>
      <c r="O335" s="1"/>
    </row>
    <row r="336" spans="1:15" ht="12.75" customHeight="1">
      <c r="A336" s="33">
        <v>326</v>
      </c>
      <c r="B336" s="53" t="s">
        <v>189</v>
      </c>
      <c r="C336" s="31">
        <v>242.65</v>
      </c>
      <c r="D336" s="36">
        <v>241.73333333333335</v>
      </c>
      <c r="E336" s="36">
        <v>239.9666666666667</v>
      </c>
      <c r="F336" s="36">
        <v>237.28333333333336</v>
      </c>
      <c r="G336" s="36">
        <v>235.51666666666671</v>
      </c>
      <c r="H336" s="36">
        <v>244.41666666666669</v>
      </c>
      <c r="I336" s="36">
        <v>246.18333333333334</v>
      </c>
      <c r="J336" s="36">
        <v>248.86666666666667</v>
      </c>
      <c r="K336" s="31">
        <v>243.5</v>
      </c>
      <c r="L336" s="31">
        <v>239.05</v>
      </c>
      <c r="M336" s="31">
        <v>139.56064000000001</v>
      </c>
      <c r="N336" s="1"/>
      <c r="O336" s="1"/>
    </row>
    <row r="337" spans="1:15" ht="12.75" customHeight="1">
      <c r="A337" s="33">
        <v>327</v>
      </c>
      <c r="B337" s="53" t="s">
        <v>839</v>
      </c>
      <c r="C337" s="31">
        <v>60.1</v>
      </c>
      <c r="D337" s="36">
        <v>60.566666666666663</v>
      </c>
      <c r="E337" s="36">
        <v>59.283333333333324</v>
      </c>
      <c r="F337" s="36">
        <v>58.466666666666661</v>
      </c>
      <c r="G337" s="36">
        <v>57.183333333333323</v>
      </c>
      <c r="H337" s="36">
        <v>61.383333333333326</v>
      </c>
      <c r="I337" s="36">
        <v>62.666666666666657</v>
      </c>
      <c r="J337" s="36">
        <v>63.483333333333327</v>
      </c>
      <c r="K337" s="31">
        <v>61.85</v>
      </c>
      <c r="L337" s="31">
        <v>59.75</v>
      </c>
      <c r="M337" s="31">
        <v>112.20708</v>
      </c>
      <c r="N337" s="1"/>
      <c r="O337" s="1"/>
    </row>
    <row r="338" spans="1:15" ht="12.75" customHeight="1">
      <c r="A338" s="33">
        <v>328</v>
      </c>
      <c r="B338" s="53" t="s">
        <v>191</v>
      </c>
      <c r="C338" s="31">
        <v>358.25</v>
      </c>
      <c r="D338" s="36">
        <v>357.25</v>
      </c>
      <c r="E338" s="36">
        <v>354.55</v>
      </c>
      <c r="F338" s="36">
        <v>350.85</v>
      </c>
      <c r="G338" s="36">
        <v>348.15000000000003</v>
      </c>
      <c r="H338" s="36">
        <v>360.95</v>
      </c>
      <c r="I338" s="36">
        <v>363.65000000000003</v>
      </c>
      <c r="J338" s="36">
        <v>367.34999999999997</v>
      </c>
      <c r="K338" s="31">
        <v>359.95</v>
      </c>
      <c r="L338" s="31">
        <v>353.55</v>
      </c>
      <c r="M338" s="31">
        <v>159.18221</v>
      </c>
      <c r="N338" s="1"/>
      <c r="O338" s="1"/>
    </row>
    <row r="339" spans="1:15" ht="12.75" customHeight="1">
      <c r="A339" s="33">
        <v>329</v>
      </c>
      <c r="B339" s="53" t="s">
        <v>461</v>
      </c>
      <c r="C339" s="31">
        <v>1246.4000000000001</v>
      </c>
      <c r="D339" s="36">
        <v>1266.3000000000002</v>
      </c>
      <c r="E339" s="36">
        <v>1218.6500000000003</v>
      </c>
      <c r="F339" s="36">
        <v>1190.9000000000001</v>
      </c>
      <c r="G339" s="36">
        <v>1143.2500000000002</v>
      </c>
      <c r="H339" s="36">
        <v>1294.0500000000004</v>
      </c>
      <c r="I339" s="36">
        <v>1341.7</v>
      </c>
      <c r="J339" s="36">
        <v>1369.4500000000005</v>
      </c>
      <c r="K339" s="31">
        <v>1313.95</v>
      </c>
      <c r="L339" s="31">
        <v>1238.55</v>
      </c>
      <c r="M339" s="31">
        <v>5.0213000000000001</v>
      </c>
      <c r="N339" s="1"/>
      <c r="O339" s="1"/>
    </row>
    <row r="340" spans="1:15" ht="12.75" customHeight="1">
      <c r="A340" s="33">
        <v>330</v>
      </c>
      <c r="B340" s="53" t="s">
        <v>185</v>
      </c>
      <c r="C340" s="31">
        <v>166.15</v>
      </c>
      <c r="D340" s="36">
        <v>166.66666666666669</v>
      </c>
      <c r="E340" s="36">
        <v>164.53333333333336</v>
      </c>
      <c r="F340" s="36">
        <v>162.91666666666669</v>
      </c>
      <c r="G340" s="36">
        <v>160.78333333333336</v>
      </c>
      <c r="H340" s="36">
        <v>168.28333333333336</v>
      </c>
      <c r="I340" s="36">
        <v>170.41666666666669</v>
      </c>
      <c r="J340" s="36">
        <v>172.03333333333336</v>
      </c>
      <c r="K340" s="31">
        <v>168.8</v>
      </c>
      <c r="L340" s="31">
        <v>165.05</v>
      </c>
      <c r="M340" s="31">
        <v>176.23544000000001</v>
      </c>
      <c r="N340" s="1"/>
      <c r="O340" s="1"/>
    </row>
    <row r="341" spans="1:15" ht="12.75" customHeight="1">
      <c r="A341" s="33">
        <v>331</v>
      </c>
      <c r="B341" s="53" t="s">
        <v>187</v>
      </c>
      <c r="C341" s="31">
        <v>3043.45</v>
      </c>
      <c r="D341" s="36">
        <v>3068.4833333333336</v>
      </c>
      <c r="E341" s="36">
        <v>3009.9666666666672</v>
      </c>
      <c r="F341" s="36">
        <v>2976.4833333333336</v>
      </c>
      <c r="G341" s="36">
        <v>2917.9666666666672</v>
      </c>
      <c r="H341" s="36">
        <v>3101.9666666666672</v>
      </c>
      <c r="I341" s="36">
        <v>3160.4833333333336</v>
      </c>
      <c r="J341" s="36">
        <v>3193.9666666666672</v>
      </c>
      <c r="K341" s="31">
        <v>3127</v>
      </c>
      <c r="L341" s="31">
        <v>3035</v>
      </c>
      <c r="M341" s="31">
        <v>3.3033399999999999</v>
      </c>
      <c r="N341" s="1"/>
      <c r="O341" s="1"/>
    </row>
    <row r="342" spans="1:15" ht="12.75" customHeight="1">
      <c r="A342" s="33">
        <v>332</v>
      </c>
      <c r="B342" s="53" t="s">
        <v>462</v>
      </c>
      <c r="C342" s="31">
        <v>735.5</v>
      </c>
      <c r="D342" s="36">
        <v>739.58333333333337</v>
      </c>
      <c r="E342" s="36">
        <v>725.91666666666674</v>
      </c>
      <c r="F342" s="36">
        <v>716.33333333333337</v>
      </c>
      <c r="G342" s="36">
        <v>702.66666666666674</v>
      </c>
      <c r="H342" s="36">
        <v>749.16666666666674</v>
      </c>
      <c r="I342" s="36">
        <v>762.83333333333348</v>
      </c>
      <c r="J342" s="36">
        <v>772.41666666666674</v>
      </c>
      <c r="K342" s="31">
        <v>753.25</v>
      </c>
      <c r="L342" s="31">
        <v>730</v>
      </c>
      <c r="M342" s="31">
        <v>3.7671899999999998</v>
      </c>
      <c r="N342" s="1"/>
      <c r="O342" s="1"/>
    </row>
    <row r="343" spans="1:15" ht="12.75" customHeight="1">
      <c r="A343" s="33">
        <v>333</v>
      </c>
      <c r="B343" s="53" t="s">
        <v>188</v>
      </c>
      <c r="C343" s="31">
        <v>2538.65</v>
      </c>
      <c r="D343" s="36">
        <v>2555.2833333333333</v>
      </c>
      <c r="E343" s="36">
        <v>2515.3666666666668</v>
      </c>
      <c r="F343" s="36">
        <v>2492.0833333333335</v>
      </c>
      <c r="G343" s="36">
        <v>2452.166666666667</v>
      </c>
      <c r="H343" s="36">
        <v>2578.5666666666666</v>
      </c>
      <c r="I343" s="36">
        <v>2618.4833333333336</v>
      </c>
      <c r="J343" s="36">
        <v>2641.7666666666664</v>
      </c>
      <c r="K343" s="31">
        <v>2595.1999999999998</v>
      </c>
      <c r="L343" s="31">
        <v>2532</v>
      </c>
      <c r="M343" s="31">
        <v>3.3930199999999999</v>
      </c>
      <c r="N343" s="1"/>
      <c r="O343" s="1"/>
    </row>
    <row r="344" spans="1:15" ht="12.75" customHeight="1">
      <c r="A344" s="33">
        <v>334</v>
      </c>
      <c r="B344" s="53" t="s">
        <v>463</v>
      </c>
      <c r="C344" s="31">
        <v>95.25</v>
      </c>
      <c r="D344" s="36">
        <v>96.333333333333329</v>
      </c>
      <c r="E344" s="36">
        <v>94.166666666666657</v>
      </c>
      <c r="F344" s="36">
        <v>93.083333333333329</v>
      </c>
      <c r="G344" s="36">
        <v>90.916666666666657</v>
      </c>
      <c r="H344" s="36">
        <v>97.416666666666657</v>
      </c>
      <c r="I344" s="36">
        <v>99.583333333333314</v>
      </c>
      <c r="J344" s="36">
        <v>100.66666666666666</v>
      </c>
      <c r="K344" s="31">
        <v>98.5</v>
      </c>
      <c r="L344" s="31">
        <v>95.25</v>
      </c>
      <c r="M344" s="31">
        <v>15.810370000000001</v>
      </c>
      <c r="N344" s="1"/>
      <c r="O344" s="1"/>
    </row>
    <row r="345" spans="1:15" ht="12.75" customHeight="1">
      <c r="A345" s="33">
        <v>335</v>
      </c>
      <c r="B345" s="53" t="s">
        <v>288</v>
      </c>
      <c r="C345" s="31">
        <v>515.29999999999995</v>
      </c>
      <c r="D345" s="36">
        <v>517.98333333333323</v>
      </c>
      <c r="E345" s="36">
        <v>509.41666666666652</v>
      </c>
      <c r="F345" s="36">
        <v>503.5333333333333</v>
      </c>
      <c r="G345" s="36">
        <v>494.96666666666658</v>
      </c>
      <c r="H345" s="36">
        <v>523.86666666666645</v>
      </c>
      <c r="I345" s="36">
        <v>532.43333333333328</v>
      </c>
      <c r="J345" s="36">
        <v>538.31666666666638</v>
      </c>
      <c r="K345" s="31">
        <v>526.54999999999995</v>
      </c>
      <c r="L345" s="31">
        <v>512.1</v>
      </c>
      <c r="M345" s="31">
        <v>11.00245</v>
      </c>
      <c r="N345" s="1"/>
      <c r="O345" s="1"/>
    </row>
    <row r="346" spans="1:15" ht="12.75" customHeight="1">
      <c r="A346" s="33">
        <v>336</v>
      </c>
      <c r="B346" s="53" t="s">
        <v>464</v>
      </c>
      <c r="C346" s="31">
        <v>327.85</v>
      </c>
      <c r="D346" s="36">
        <v>329.86666666666673</v>
      </c>
      <c r="E346" s="36">
        <v>323.93333333333345</v>
      </c>
      <c r="F346" s="36">
        <v>320.01666666666671</v>
      </c>
      <c r="G346" s="36">
        <v>314.08333333333343</v>
      </c>
      <c r="H346" s="36">
        <v>333.78333333333347</v>
      </c>
      <c r="I346" s="36">
        <v>339.71666666666675</v>
      </c>
      <c r="J346" s="36">
        <v>343.6333333333335</v>
      </c>
      <c r="K346" s="31">
        <v>335.8</v>
      </c>
      <c r="L346" s="31">
        <v>325.95</v>
      </c>
      <c r="M346" s="31">
        <v>1.47526</v>
      </c>
      <c r="N346" s="1"/>
      <c r="O346" s="1"/>
    </row>
    <row r="347" spans="1:15" ht="12.75" customHeight="1">
      <c r="A347" s="33">
        <v>337</v>
      </c>
      <c r="B347" s="53" t="s">
        <v>192</v>
      </c>
      <c r="C347" s="31">
        <v>1376.25</v>
      </c>
      <c r="D347" s="36">
        <v>1377.8666666666668</v>
      </c>
      <c r="E347" s="36">
        <v>1364.3833333333337</v>
      </c>
      <c r="F347" s="36">
        <v>1352.5166666666669</v>
      </c>
      <c r="G347" s="36">
        <v>1339.0333333333338</v>
      </c>
      <c r="H347" s="36">
        <v>1389.7333333333336</v>
      </c>
      <c r="I347" s="36">
        <v>1403.2166666666667</v>
      </c>
      <c r="J347" s="36">
        <v>1415.0833333333335</v>
      </c>
      <c r="K347" s="31">
        <v>1391.35</v>
      </c>
      <c r="L347" s="31">
        <v>1366</v>
      </c>
      <c r="M347" s="31">
        <v>3.3389099999999998</v>
      </c>
      <c r="N347" s="1"/>
      <c r="O347" s="1"/>
    </row>
    <row r="348" spans="1:15" ht="12.75" customHeight="1">
      <c r="A348" s="33">
        <v>338</v>
      </c>
      <c r="B348" s="53" t="s">
        <v>194</v>
      </c>
      <c r="C348" s="31">
        <v>283.75</v>
      </c>
      <c r="D348" s="36">
        <v>281.78333333333336</v>
      </c>
      <c r="E348" s="36">
        <v>278.61666666666673</v>
      </c>
      <c r="F348" s="36">
        <v>273.48333333333335</v>
      </c>
      <c r="G348" s="36">
        <v>270.31666666666672</v>
      </c>
      <c r="H348" s="36">
        <v>286.91666666666674</v>
      </c>
      <c r="I348" s="36">
        <v>290.08333333333337</v>
      </c>
      <c r="J348" s="36">
        <v>295.21666666666675</v>
      </c>
      <c r="K348" s="31">
        <v>284.95</v>
      </c>
      <c r="L348" s="31">
        <v>276.64999999999998</v>
      </c>
      <c r="M348" s="31">
        <v>185.44484</v>
      </c>
      <c r="N348" s="1"/>
      <c r="O348" s="1"/>
    </row>
    <row r="349" spans="1:15" ht="12.75" customHeight="1">
      <c r="A349" s="33">
        <v>339</v>
      </c>
      <c r="B349" s="53" t="s">
        <v>289</v>
      </c>
      <c r="C349" s="31">
        <v>631.5</v>
      </c>
      <c r="D349" s="36">
        <v>629.4</v>
      </c>
      <c r="E349" s="36">
        <v>620.09999999999991</v>
      </c>
      <c r="F349" s="36">
        <v>608.69999999999993</v>
      </c>
      <c r="G349" s="36">
        <v>599.39999999999986</v>
      </c>
      <c r="H349" s="36">
        <v>640.79999999999995</v>
      </c>
      <c r="I349" s="36">
        <v>650.09999999999991</v>
      </c>
      <c r="J349" s="36">
        <v>661.5</v>
      </c>
      <c r="K349" s="31">
        <v>638.70000000000005</v>
      </c>
      <c r="L349" s="31">
        <v>618</v>
      </c>
      <c r="M349" s="31">
        <v>63.995049999999999</v>
      </c>
      <c r="N349" s="1"/>
      <c r="O349" s="1"/>
    </row>
    <row r="350" spans="1:15" ht="12.75" customHeight="1">
      <c r="A350" s="33">
        <v>340</v>
      </c>
      <c r="B350" s="53" t="s">
        <v>465</v>
      </c>
      <c r="C350" s="31">
        <v>1937.5</v>
      </c>
      <c r="D350" s="36">
        <v>1946.0166666666667</v>
      </c>
      <c r="E350" s="36">
        <v>1922.4833333333333</v>
      </c>
      <c r="F350" s="36">
        <v>1907.4666666666667</v>
      </c>
      <c r="G350" s="36">
        <v>1883.9333333333334</v>
      </c>
      <c r="H350" s="36">
        <v>1961.0333333333333</v>
      </c>
      <c r="I350" s="36">
        <v>1984.5666666666666</v>
      </c>
      <c r="J350" s="36">
        <v>1999.5833333333333</v>
      </c>
      <c r="K350" s="31">
        <v>1969.55</v>
      </c>
      <c r="L350" s="31">
        <v>1931</v>
      </c>
      <c r="M350" s="31">
        <v>5.8283500000000004</v>
      </c>
      <c r="N350" s="1"/>
      <c r="O350" s="1"/>
    </row>
    <row r="351" spans="1:15" ht="12.75" customHeight="1">
      <c r="A351" s="33">
        <v>341</v>
      </c>
      <c r="B351" s="53" t="s">
        <v>290</v>
      </c>
      <c r="C351" s="31">
        <v>404.15</v>
      </c>
      <c r="D351" s="36">
        <v>407.16666666666669</v>
      </c>
      <c r="E351" s="36">
        <v>396.33333333333337</v>
      </c>
      <c r="F351" s="36">
        <v>388.51666666666671</v>
      </c>
      <c r="G351" s="36">
        <v>377.68333333333339</v>
      </c>
      <c r="H351" s="36">
        <v>414.98333333333335</v>
      </c>
      <c r="I351" s="36">
        <v>425.81666666666672</v>
      </c>
      <c r="J351" s="36">
        <v>433.63333333333333</v>
      </c>
      <c r="K351" s="31">
        <v>418</v>
      </c>
      <c r="L351" s="31">
        <v>399.35</v>
      </c>
      <c r="M351" s="31">
        <v>53.315950000000001</v>
      </c>
      <c r="N351" s="1"/>
      <c r="O351" s="1"/>
    </row>
    <row r="352" spans="1:15" ht="12.75" customHeight="1">
      <c r="A352" s="33">
        <v>342</v>
      </c>
      <c r="B352" s="53" t="s">
        <v>193</v>
      </c>
      <c r="C352" s="31">
        <v>7735.45</v>
      </c>
      <c r="D352" s="36">
        <v>7721.75</v>
      </c>
      <c r="E352" s="36">
        <v>7644.5</v>
      </c>
      <c r="F352" s="36">
        <v>7553.55</v>
      </c>
      <c r="G352" s="36">
        <v>7476.3</v>
      </c>
      <c r="H352" s="36">
        <v>7812.7</v>
      </c>
      <c r="I352" s="36">
        <v>7889.95</v>
      </c>
      <c r="J352" s="36">
        <v>7980.9</v>
      </c>
      <c r="K352" s="31">
        <v>7799</v>
      </c>
      <c r="L352" s="31">
        <v>7630.8</v>
      </c>
      <c r="M352" s="31">
        <v>0.74394000000000005</v>
      </c>
      <c r="N352" s="1"/>
      <c r="O352" s="1"/>
    </row>
    <row r="353" spans="1:15" ht="12.75" customHeight="1">
      <c r="A353" s="33">
        <v>343</v>
      </c>
      <c r="B353" s="53" t="s">
        <v>466</v>
      </c>
      <c r="C353" s="31">
        <v>211.55</v>
      </c>
      <c r="D353" s="36">
        <v>211.03333333333333</v>
      </c>
      <c r="E353" s="36">
        <v>208.61666666666667</v>
      </c>
      <c r="F353" s="36">
        <v>205.68333333333334</v>
      </c>
      <c r="G353" s="36">
        <v>203.26666666666668</v>
      </c>
      <c r="H353" s="36">
        <v>213.96666666666667</v>
      </c>
      <c r="I353" s="36">
        <v>216.38333333333335</v>
      </c>
      <c r="J353" s="36">
        <v>219.31666666666666</v>
      </c>
      <c r="K353" s="31">
        <v>213.45</v>
      </c>
      <c r="L353" s="31">
        <v>208.1</v>
      </c>
      <c r="M353" s="31">
        <v>12.77473</v>
      </c>
      <c r="N353" s="1"/>
      <c r="O353" s="1"/>
    </row>
    <row r="354" spans="1:15" ht="12.75" customHeight="1">
      <c r="A354" s="33">
        <v>344</v>
      </c>
      <c r="B354" s="53" t="s">
        <v>291</v>
      </c>
      <c r="C354" s="31">
        <v>1061.7</v>
      </c>
      <c r="D354" s="36">
        <v>1081.4166666666667</v>
      </c>
      <c r="E354" s="36">
        <v>1035.3333333333335</v>
      </c>
      <c r="F354" s="36">
        <v>1008.9666666666667</v>
      </c>
      <c r="G354" s="36">
        <v>962.88333333333344</v>
      </c>
      <c r="H354" s="36">
        <v>1107.7833333333335</v>
      </c>
      <c r="I354" s="36">
        <v>1153.866666666667</v>
      </c>
      <c r="J354" s="36">
        <v>1180.2333333333336</v>
      </c>
      <c r="K354" s="31">
        <v>1127.5</v>
      </c>
      <c r="L354" s="31">
        <v>1055.05</v>
      </c>
      <c r="M354" s="31">
        <v>24.506720000000001</v>
      </c>
      <c r="N354" s="1"/>
      <c r="O354" s="1"/>
    </row>
    <row r="355" spans="1:15" ht="12.75" customHeight="1">
      <c r="A355" s="33">
        <v>345</v>
      </c>
      <c r="B355" s="53" t="s">
        <v>467</v>
      </c>
      <c r="C355" s="31">
        <v>282.75</v>
      </c>
      <c r="D355" s="36">
        <v>285.03333333333336</v>
      </c>
      <c r="E355" s="36">
        <v>279.81666666666672</v>
      </c>
      <c r="F355" s="36">
        <v>276.88333333333338</v>
      </c>
      <c r="G355" s="36">
        <v>271.66666666666674</v>
      </c>
      <c r="H355" s="36">
        <v>287.9666666666667</v>
      </c>
      <c r="I355" s="36">
        <v>293.18333333333328</v>
      </c>
      <c r="J355" s="36">
        <v>296.11666666666667</v>
      </c>
      <c r="K355" s="31">
        <v>290.25</v>
      </c>
      <c r="L355" s="31">
        <v>282.10000000000002</v>
      </c>
      <c r="M355" s="31">
        <v>17.01491</v>
      </c>
      <c r="N355" s="1"/>
      <c r="O355" s="1"/>
    </row>
    <row r="356" spans="1:15" ht="12.75" customHeight="1">
      <c r="A356" s="33">
        <v>346</v>
      </c>
      <c r="B356" s="53" t="s">
        <v>201</v>
      </c>
      <c r="C356" s="31">
        <v>3632.3</v>
      </c>
      <c r="D356" s="36">
        <v>3630.9500000000003</v>
      </c>
      <c r="E356" s="36">
        <v>3610.6500000000005</v>
      </c>
      <c r="F356" s="36">
        <v>3589.0000000000005</v>
      </c>
      <c r="G356" s="36">
        <v>3568.7000000000007</v>
      </c>
      <c r="H356" s="36">
        <v>3652.6000000000004</v>
      </c>
      <c r="I356" s="36">
        <v>3672.9000000000005</v>
      </c>
      <c r="J356" s="36">
        <v>3694.55</v>
      </c>
      <c r="K356" s="31">
        <v>3651.25</v>
      </c>
      <c r="L356" s="31">
        <v>3609.3</v>
      </c>
      <c r="M356" s="31">
        <v>1.9400900000000001</v>
      </c>
      <c r="N356" s="1"/>
      <c r="O356" s="1"/>
    </row>
    <row r="357" spans="1:15" ht="12.75" customHeight="1">
      <c r="A357" s="33">
        <v>347</v>
      </c>
      <c r="B357" s="53" t="s">
        <v>468</v>
      </c>
      <c r="C357" s="31">
        <v>693.15</v>
      </c>
      <c r="D357" s="36">
        <v>701.31666666666661</v>
      </c>
      <c r="E357" s="36">
        <v>682.73333333333323</v>
      </c>
      <c r="F357" s="36">
        <v>672.31666666666661</v>
      </c>
      <c r="G357" s="36">
        <v>653.73333333333323</v>
      </c>
      <c r="H357" s="36">
        <v>711.73333333333323</v>
      </c>
      <c r="I357" s="36">
        <v>730.31666666666672</v>
      </c>
      <c r="J357" s="36">
        <v>740.73333333333323</v>
      </c>
      <c r="K357" s="31">
        <v>719.9</v>
      </c>
      <c r="L357" s="31">
        <v>690.9</v>
      </c>
      <c r="M357" s="31">
        <v>8.5525900000000004</v>
      </c>
      <c r="N357" s="1"/>
      <c r="O357" s="1"/>
    </row>
    <row r="358" spans="1:15" ht="12.75" customHeight="1">
      <c r="A358" s="33">
        <v>348</v>
      </c>
      <c r="B358" s="53" t="s">
        <v>469</v>
      </c>
      <c r="C358" s="31">
        <v>465.6</v>
      </c>
      <c r="D358" s="36">
        <v>466.86666666666662</v>
      </c>
      <c r="E358" s="36">
        <v>458.78333333333325</v>
      </c>
      <c r="F358" s="36">
        <v>451.96666666666664</v>
      </c>
      <c r="G358" s="36">
        <v>443.88333333333327</v>
      </c>
      <c r="H358" s="36">
        <v>473.68333333333322</v>
      </c>
      <c r="I358" s="36">
        <v>481.76666666666659</v>
      </c>
      <c r="J358" s="36">
        <v>488.5833333333332</v>
      </c>
      <c r="K358" s="31">
        <v>474.95</v>
      </c>
      <c r="L358" s="31">
        <v>460.05</v>
      </c>
      <c r="M358" s="31">
        <v>12.969569999999999</v>
      </c>
      <c r="N358" s="1"/>
      <c r="O358" s="1"/>
    </row>
    <row r="359" spans="1:15" ht="12.75" customHeight="1">
      <c r="A359" s="33">
        <v>349</v>
      </c>
      <c r="B359" s="53" t="s">
        <v>206</v>
      </c>
      <c r="C359" s="31">
        <v>1390.05</v>
      </c>
      <c r="D359" s="36">
        <v>1387</v>
      </c>
      <c r="E359" s="36">
        <v>1380.45</v>
      </c>
      <c r="F359" s="36">
        <v>1370.8500000000001</v>
      </c>
      <c r="G359" s="36">
        <v>1364.3000000000002</v>
      </c>
      <c r="H359" s="36">
        <v>1396.6</v>
      </c>
      <c r="I359" s="36">
        <v>1403.15</v>
      </c>
      <c r="J359" s="36">
        <v>1412.7499999999998</v>
      </c>
      <c r="K359" s="31">
        <v>1393.55</v>
      </c>
      <c r="L359" s="31">
        <v>1377.4</v>
      </c>
      <c r="M359" s="31">
        <v>2.65368</v>
      </c>
      <c r="N359" s="1"/>
      <c r="O359" s="1"/>
    </row>
    <row r="360" spans="1:15" ht="12.75" customHeight="1">
      <c r="A360" s="33">
        <v>350</v>
      </c>
      <c r="B360" s="53" t="s">
        <v>195</v>
      </c>
      <c r="C360" s="31">
        <v>35693.050000000003</v>
      </c>
      <c r="D360" s="36">
        <v>35581.01666666667</v>
      </c>
      <c r="E360" s="36">
        <v>35412.03333333334</v>
      </c>
      <c r="F360" s="36">
        <v>35131.01666666667</v>
      </c>
      <c r="G360" s="36">
        <v>34962.03333333334</v>
      </c>
      <c r="H360" s="36">
        <v>35862.03333333334</v>
      </c>
      <c r="I360" s="36">
        <v>36031.016666666663</v>
      </c>
      <c r="J360" s="36">
        <v>36312.03333333334</v>
      </c>
      <c r="K360" s="31">
        <v>35750</v>
      </c>
      <c r="L360" s="31">
        <v>35300</v>
      </c>
      <c r="M360" s="31">
        <v>0.15404000000000001</v>
      </c>
      <c r="N360" s="1"/>
      <c r="O360" s="1"/>
    </row>
    <row r="361" spans="1:15" ht="12.75" customHeight="1">
      <c r="A361" s="33">
        <v>351</v>
      </c>
      <c r="B361" s="53" t="s">
        <v>292</v>
      </c>
      <c r="C361" s="31">
        <v>1569</v>
      </c>
      <c r="D361" s="36">
        <v>1581.2</v>
      </c>
      <c r="E361" s="36">
        <v>1553.9</v>
      </c>
      <c r="F361" s="36">
        <v>1538.8</v>
      </c>
      <c r="G361" s="36">
        <v>1511.5</v>
      </c>
      <c r="H361" s="36">
        <v>1596.3000000000002</v>
      </c>
      <c r="I361" s="36">
        <v>1623.6</v>
      </c>
      <c r="J361" s="36">
        <v>1638.7000000000003</v>
      </c>
      <c r="K361" s="31">
        <v>1608.5</v>
      </c>
      <c r="L361" s="31">
        <v>1566.1</v>
      </c>
      <c r="M361" s="31">
        <v>2.5198900000000002</v>
      </c>
      <c r="N361" s="1"/>
      <c r="O361" s="1"/>
    </row>
    <row r="362" spans="1:15" ht="12.75" customHeight="1">
      <c r="A362" s="33">
        <v>352</v>
      </c>
      <c r="B362" s="53" t="s">
        <v>197</v>
      </c>
      <c r="C362" s="31">
        <v>8248.35</v>
      </c>
      <c r="D362" s="36">
        <v>8316.4833333333318</v>
      </c>
      <c r="E362" s="36">
        <v>8166.9666666666635</v>
      </c>
      <c r="F362" s="36">
        <v>8085.5833333333321</v>
      </c>
      <c r="G362" s="36">
        <v>7936.0666666666639</v>
      </c>
      <c r="H362" s="36">
        <v>8397.8666666666631</v>
      </c>
      <c r="I362" s="36">
        <v>8547.3833333333296</v>
      </c>
      <c r="J362" s="36">
        <v>8628.7666666666628</v>
      </c>
      <c r="K362" s="31">
        <v>8466</v>
      </c>
      <c r="L362" s="31">
        <v>8235.1</v>
      </c>
      <c r="M362" s="31">
        <v>2.0594600000000001</v>
      </c>
      <c r="N362" s="1"/>
      <c r="O362" s="1"/>
    </row>
    <row r="363" spans="1:15" ht="12.75" customHeight="1">
      <c r="A363" s="33">
        <v>353</v>
      </c>
      <c r="B363" s="53" t="s">
        <v>198</v>
      </c>
      <c r="C363" s="31">
        <v>291.10000000000002</v>
      </c>
      <c r="D363" s="36">
        <v>290.68333333333334</v>
      </c>
      <c r="E363" s="36">
        <v>287.36666666666667</v>
      </c>
      <c r="F363" s="36">
        <v>283.63333333333333</v>
      </c>
      <c r="G363" s="36">
        <v>280.31666666666666</v>
      </c>
      <c r="H363" s="36">
        <v>294.41666666666669</v>
      </c>
      <c r="I363" s="36">
        <v>297.73333333333341</v>
      </c>
      <c r="J363" s="36">
        <v>301.4666666666667</v>
      </c>
      <c r="K363" s="31">
        <v>294</v>
      </c>
      <c r="L363" s="31">
        <v>286.95</v>
      </c>
      <c r="M363" s="31">
        <v>60.546210000000002</v>
      </c>
      <c r="N363" s="1"/>
      <c r="O363" s="1"/>
    </row>
    <row r="364" spans="1:15" ht="12.75" customHeight="1">
      <c r="A364" s="33">
        <v>354</v>
      </c>
      <c r="B364" s="53" t="s">
        <v>470</v>
      </c>
      <c r="C364" s="31">
        <v>4631.45</v>
      </c>
      <c r="D364" s="36">
        <v>4630.3999999999996</v>
      </c>
      <c r="E364" s="36">
        <v>4581.1999999999989</v>
      </c>
      <c r="F364" s="36">
        <v>4530.9499999999989</v>
      </c>
      <c r="G364" s="36">
        <v>4481.7499999999982</v>
      </c>
      <c r="H364" s="36">
        <v>4680.6499999999996</v>
      </c>
      <c r="I364" s="36">
        <v>4729.8500000000004</v>
      </c>
      <c r="J364" s="36">
        <v>4780.1000000000004</v>
      </c>
      <c r="K364" s="31">
        <v>4679.6000000000004</v>
      </c>
      <c r="L364" s="31">
        <v>4580.1499999999996</v>
      </c>
      <c r="M364" s="31">
        <v>0.19456000000000001</v>
      </c>
      <c r="N364" s="1"/>
      <c r="O364" s="1"/>
    </row>
    <row r="365" spans="1:15" ht="12.75" customHeight="1">
      <c r="A365" s="33">
        <v>355</v>
      </c>
      <c r="B365" s="53" t="s">
        <v>471</v>
      </c>
      <c r="C365" s="31">
        <v>2753.9</v>
      </c>
      <c r="D365" s="36">
        <v>2739.65</v>
      </c>
      <c r="E365" s="36">
        <v>2675.1000000000004</v>
      </c>
      <c r="F365" s="36">
        <v>2596.3000000000002</v>
      </c>
      <c r="G365" s="36">
        <v>2531.7500000000005</v>
      </c>
      <c r="H365" s="36">
        <v>2818.4500000000003</v>
      </c>
      <c r="I365" s="36">
        <v>2883.0000000000005</v>
      </c>
      <c r="J365" s="36">
        <v>2961.8</v>
      </c>
      <c r="K365" s="31">
        <v>2804.2</v>
      </c>
      <c r="L365" s="31">
        <v>2660.85</v>
      </c>
      <c r="M365" s="31">
        <v>6.9836299999999998</v>
      </c>
      <c r="N365" s="1"/>
      <c r="O365" s="1"/>
    </row>
    <row r="366" spans="1:15" ht="12.75" customHeight="1">
      <c r="A366" s="33">
        <v>356</v>
      </c>
      <c r="B366" s="53" t="s">
        <v>200</v>
      </c>
      <c r="C366" s="31">
        <v>2699.7</v>
      </c>
      <c r="D366" s="36">
        <v>2705.7166666666667</v>
      </c>
      <c r="E366" s="36">
        <v>2683.9833333333336</v>
      </c>
      <c r="F366" s="36">
        <v>2668.2666666666669</v>
      </c>
      <c r="G366" s="36">
        <v>2646.5333333333338</v>
      </c>
      <c r="H366" s="36">
        <v>2721.4333333333334</v>
      </c>
      <c r="I366" s="36">
        <v>2743.1666666666661</v>
      </c>
      <c r="J366" s="36">
        <v>2758.8833333333332</v>
      </c>
      <c r="K366" s="31">
        <v>2727.45</v>
      </c>
      <c r="L366" s="31">
        <v>2690</v>
      </c>
      <c r="M366" s="31">
        <v>2.2429999999999999</v>
      </c>
      <c r="N366" s="1"/>
      <c r="O366" s="1"/>
    </row>
    <row r="367" spans="1:15" ht="12.75" customHeight="1">
      <c r="A367" s="33">
        <v>357</v>
      </c>
      <c r="B367" s="53" t="s">
        <v>196</v>
      </c>
      <c r="C367" s="31">
        <v>924.6</v>
      </c>
      <c r="D367" s="36">
        <v>939.35</v>
      </c>
      <c r="E367" s="36">
        <v>906.75</v>
      </c>
      <c r="F367" s="36">
        <v>888.9</v>
      </c>
      <c r="G367" s="36">
        <v>856.3</v>
      </c>
      <c r="H367" s="36">
        <v>957.2</v>
      </c>
      <c r="I367" s="36">
        <v>989.80000000000018</v>
      </c>
      <c r="J367" s="36">
        <v>1007.6500000000001</v>
      </c>
      <c r="K367" s="31">
        <v>971.95</v>
      </c>
      <c r="L367" s="31">
        <v>921.5</v>
      </c>
      <c r="M367" s="31">
        <v>13.4663</v>
      </c>
      <c r="N367" s="1"/>
      <c r="O367" s="1"/>
    </row>
    <row r="368" spans="1:15" ht="12.75" customHeight="1">
      <c r="A368" s="33">
        <v>358</v>
      </c>
      <c r="B368" s="53" t="s">
        <v>472</v>
      </c>
      <c r="C368" s="31">
        <v>127.95</v>
      </c>
      <c r="D368" s="36">
        <v>129.43333333333331</v>
      </c>
      <c r="E368" s="36">
        <v>126.11666666666662</v>
      </c>
      <c r="F368" s="36">
        <v>124.2833333333333</v>
      </c>
      <c r="G368" s="36">
        <v>120.96666666666661</v>
      </c>
      <c r="H368" s="36">
        <v>131.26666666666662</v>
      </c>
      <c r="I368" s="36">
        <v>134.58333333333329</v>
      </c>
      <c r="J368" s="36">
        <v>136.41666666666663</v>
      </c>
      <c r="K368" s="31">
        <v>132.75</v>
      </c>
      <c r="L368" s="31">
        <v>127.6</v>
      </c>
      <c r="M368" s="31">
        <v>96.965220000000002</v>
      </c>
      <c r="N368" s="1"/>
      <c r="O368" s="1"/>
    </row>
    <row r="369" spans="1:15" ht="12.75" customHeight="1">
      <c r="A369" s="33">
        <v>359</v>
      </c>
      <c r="B369" s="53" t="s">
        <v>473</v>
      </c>
      <c r="C369" s="31">
        <v>1600.05</v>
      </c>
      <c r="D369" s="36">
        <v>1592.8833333333332</v>
      </c>
      <c r="E369" s="36">
        <v>1575.7666666666664</v>
      </c>
      <c r="F369" s="36">
        <v>1551.4833333333331</v>
      </c>
      <c r="G369" s="36">
        <v>1534.3666666666663</v>
      </c>
      <c r="H369" s="36">
        <v>1617.1666666666665</v>
      </c>
      <c r="I369" s="36">
        <v>1634.2833333333333</v>
      </c>
      <c r="J369" s="36">
        <v>1658.5666666666666</v>
      </c>
      <c r="K369" s="31">
        <v>1610</v>
      </c>
      <c r="L369" s="31">
        <v>1568.6</v>
      </c>
      <c r="M369" s="31">
        <v>1.8590100000000001</v>
      </c>
      <c r="N369" s="1"/>
      <c r="O369" s="1"/>
    </row>
    <row r="370" spans="1:15" ht="12.75" customHeight="1">
      <c r="A370" s="33">
        <v>360</v>
      </c>
      <c r="B370" s="53" t="s">
        <v>203</v>
      </c>
      <c r="C370" s="31">
        <v>4913.3</v>
      </c>
      <c r="D370" s="36">
        <v>4873.0999999999995</v>
      </c>
      <c r="E370" s="36">
        <v>4792.1999999999989</v>
      </c>
      <c r="F370" s="36">
        <v>4671.0999999999995</v>
      </c>
      <c r="G370" s="36">
        <v>4590.1999999999989</v>
      </c>
      <c r="H370" s="36">
        <v>4994.1999999999989</v>
      </c>
      <c r="I370" s="36">
        <v>5075.0999999999985</v>
      </c>
      <c r="J370" s="36">
        <v>5196.1999999999989</v>
      </c>
      <c r="K370" s="31">
        <v>4954</v>
      </c>
      <c r="L370" s="31">
        <v>4752</v>
      </c>
      <c r="M370" s="31">
        <v>7.3520300000000001</v>
      </c>
      <c r="N370" s="1"/>
      <c r="O370" s="1"/>
    </row>
    <row r="371" spans="1:15" ht="12.75" customHeight="1">
      <c r="A371" s="33">
        <v>361</v>
      </c>
      <c r="B371" s="53" t="s">
        <v>474</v>
      </c>
      <c r="C371" s="31">
        <v>891.95</v>
      </c>
      <c r="D371" s="36">
        <v>884.75</v>
      </c>
      <c r="E371" s="36">
        <v>865.65</v>
      </c>
      <c r="F371" s="36">
        <v>839.35</v>
      </c>
      <c r="G371" s="36">
        <v>820.25</v>
      </c>
      <c r="H371" s="36">
        <v>911.05</v>
      </c>
      <c r="I371" s="36">
        <v>930.14999999999986</v>
      </c>
      <c r="J371" s="36">
        <v>956.44999999999993</v>
      </c>
      <c r="K371" s="31">
        <v>903.85</v>
      </c>
      <c r="L371" s="31">
        <v>858.45</v>
      </c>
      <c r="M371" s="31">
        <v>3.4874700000000001</v>
      </c>
      <c r="N371" s="1"/>
      <c r="O371" s="1"/>
    </row>
    <row r="372" spans="1:15" ht="12.75" customHeight="1">
      <c r="A372" s="33">
        <v>362</v>
      </c>
      <c r="B372" s="53" t="s">
        <v>293</v>
      </c>
      <c r="C372" s="31">
        <v>457.8</v>
      </c>
      <c r="D372" s="36">
        <v>459.66666666666669</v>
      </c>
      <c r="E372" s="36">
        <v>453.53333333333336</v>
      </c>
      <c r="F372" s="36">
        <v>449.26666666666665</v>
      </c>
      <c r="G372" s="36">
        <v>443.13333333333333</v>
      </c>
      <c r="H372" s="36">
        <v>463.93333333333339</v>
      </c>
      <c r="I372" s="36">
        <v>470.06666666666672</v>
      </c>
      <c r="J372" s="36">
        <v>474.33333333333343</v>
      </c>
      <c r="K372" s="31">
        <v>465.8</v>
      </c>
      <c r="L372" s="31">
        <v>455.4</v>
      </c>
      <c r="M372" s="31">
        <v>11.15926</v>
      </c>
      <c r="N372" s="1"/>
      <c r="O372" s="1"/>
    </row>
    <row r="373" spans="1:15" ht="12.75" customHeight="1">
      <c r="A373" s="33">
        <v>363</v>
      </c>
      <c r="B373" s="53" t="s">
        <v>199</v>
      </c>
      <c r="C373" s="31">
        <v>417.35</v>
      </c>
      <c r="D373" s="36">
        <v>419.83333333333331</v>
      </c>
      <c r="E373" s="36">
        <v>414.01666666666665</v>
      </c>
      <c r="F373" s="36">
        <v>410.68333333333334</v>
      </c>
      <c r="G373" s="36">
        <v>404.86666666666667</v>
      </c>
      <c r="H373" s="36">
        <v>423.16666666666663</v>
      </c>
      <c r="I373" s="36">
        <v>428.98333333333335</v>
      </c>
      <c r="J373" s="36">
        <v>432.31666666666661</v>
      </c>
      <c r="K373" s="31">
        <v>425.65</v>
      </c>
      <c r="L373" s="31">
        <v>416.5</v>
      </c>
      <c r="M373" s="31">
        <v>75.453890000000001</v>
      </c>
      <c r="N373" s="1"/>
      <c r="O373" s="1"/>
    </row>
    <row r="374" spans="1:15" ht="12.75" customHeight="1">
      <c r="A374" s="33">
        <v>364</v>
      </c>
      <c r="B374" s="53" t="s">
        <v>204</v>
      </c>
      <c r="C374" s="31">
        <v>295</v>
      </c>
      <c r="D374" s="36">
        <v>293.40000000000003</v>
      </c>
      <c r="E374" s="36">
        <v>291.35000000000008</v>
      </c>
      <c r="F374" s="36">
        <v>287.70000000000005</v>
      </c>
      <c r="G374" s="36">
        <v>285.65000000000009</v>
      </c>
      <c r="H374" s="36">
        <v>297.05000000000007</v>
      </c>
      <c r="I374" s="36">
        <v>299.10000000000002</v>
      </c>
      <c r="J374" s="36">
        <v>302.75000000000006</v>
      </c>
      <c r="K374" s="31">
        <v>295.45</v>
      </c>
      <c r="L374" s="31">
        <v>289.75</v>
      </c>
      <c r="M374" s="31">
        <v>132.20555999999999</v>
      </c>
      <c r="N374" s="1"/>
      <c r="O374" s="1"/>
    </row>
    <row r="375" spans="1:15" ht="12.75" customHeight="1">
      <c r="A375" s="33">
        <v>365</v>
      </c>
      <c r="B375" s="53" t="s">
        <v>475</v>
      </c>
      <c r="C375" s="31">
        <v>512.9</v>
      </c>
      <c r="D375" s="36">
        <v>510.9666666666667</v>
      </c>
      <c r="E375" s="36">
        <v>506.93333333333339</v>
      </c>
      <c r="F375" s="36">
        <v>500.9666666666667</v>
      </c>
      <c r="G375" s="36">
        <v>496.93333333333339</v>
      </c>
      <c r="H375" s="36">
        <v>516.93333333333339</v>
      </c>
      <c r="I375" s="36">
        <v>520.9666666666667</v>
      </c>
      <c r="J375" s="36">
        <v>526.93333333333339</v>
      </c>
      <c r="K375" s="31">
        <v>515</v>
      </c>
      <c r="L375" s="31">
        <v>505</v>
      </c>
      <c r="M375" s="31">
        <v>4.5717600000000003</v>
      </c>
      <c r="N375" s="1"/>
      <c r="O375" s="1"/>
    </row>
    <row r="376" spans="1:15" ht="12.75" customHeight="1">
      <c r="A376" s="33">
        <v>366</v>
      </c>
      <c r="B376" s="53" t="s">
        <v>294</v>
      </c>
      <c r="C376" s="31">
        <v>1194.5999999999999</v>
      </c>
      <c r="D376" s="36">
        <v>1188.5</v>
      </c>
      <c r="E376" s="36">
        <v>1175</v>
      </c>
      <c r="F376" s="36">
        <v>1155.4000000000001</v>
      </c>
      <c r="G376" s="36">
        <v>1141.9000000000001</v>
      </c>
      <c r="H376" s="36">
        <v>1208.0999999999999</v>
      </c>
      <c r="I376" s="36">
        <v>1221.5999999999999</v>
      </c>
      <c r="J376" s="36">
        <v>1241.1999999999998</v>
      </c>
      <c r="K376" s="31">
        <v>1202</v>
      </c>
      <c r="L376" s="31">
        <v>1168.9000000000001</v>
      </c>
      <c r="M376" s="31">
        <v>6.1367399999999996</v>
      </c>
      <c r="N376" s="1"/>
      <c r="O376" s="1"/>
    </row>
    <row r="377" spans="1:15" ht="12.75" customHeight="1">
      <c r="A377" s="33">
        <v>367</v>
      </c>
      <c r="B377" s="53" t="s">
        <v>476</v>
      </c>
      <c r="C377" s="31">
        <v>575.1</v>
      </c>
      <c r="D377" s="36">
        <v>574.70000000000005</v>
      </c>
      <c r="E377" s="36">
        <v>570.45000000000005</v>
      </c>
      <c r="F377" s="36">
        <v>565.79999999999995</v>
      </c>
      <c r="G377" s="36">
        <v>561.54999999999995</v>
      </c>
      <c r="H377" s="36">
        <v>579.35000000000014</v>
      </c>
      <c r="I377" s="36">
        <v>583.60000000000014</v>
      </c>
      <c r="J377" s="36">
        <v>588.25000000000023</v>
      </c>
      <c r="K377" s="31">
        <v>578.95000000000005</v>
      </c>
      <c r="L377" s="31">
        <v>570.04999999999995</v>
      </c>
      <c r="M377" s="31">
        <v>0.95884999999999998</v>
      </c>
      <c r="N377" s="1"/>
      <c r="O377" s="1"/>
    </row>
    <row r="378" spans="1:15" ht="12.75" customHeight="1">
      <c r="A378" s="33">
        <v>368</v>
      </c>
      <c r="B378" s="53" t="s">
        <v>477</v>
      </c>
      <c r="C378" s="31">
        <v>170.3</v>
      </c>
      <c r="D378" s="36">
        <v>170.75</v>
      </c>
      <c r="E378" s="36">
        <v>169.3</v>
      </c>
      <c r="F378" s="36">
        <v>168.3</v>
      </c>
      <c r="G378" s="36">
        <v>166.85000000000002</v>
      </c>
      <c r="H378" s="36">
        <v>171.75</v>
      </c>
      <c r="I378" s="36">
        <v>173.2</v>
      </c>
      <c r="J378" s="36">
        <v>174.2</v>
      </c>
      <c r="K378" s="31">
        <v>172.2</v>
      </c>
      <c r="L378" s="31">
        <v>169.75</v>
      </c>
      <c r="M378" s="31">
        <v>1.66717</v>
      </c>
      <c r="N378" s="1"/>
      <c r="O378" s="1"/>
    </row>
    <row r="379" spans="1:15" ht="12.75" customHeight="1">
      <c r="A379" s="33">
        <v>369</v>
      </c>
      <c r="B379" s="53" t="s">
        <v>894</v>
      </c>
      <c r="C379" s="31">
        <v>5100</v>
      </c>
      <c r="D379" s="36">
        <v>5096.3</v>
      </c>
      <c r="E379" s="36">
        <v>5076.75</v>
      </c>
      <c r="F379" s="36">
        <v>5053.5</v>
      </c>
      <c r="G379" s="36">
        <v>5033.95</v>
      </c>
      <c r="H379" s="36">
        <v>5119.55</v>
      </c>
      <c r="I379" s="36">
        <v>5139.1000000000013</v>
      </c>
      <c r="J379" s="36">
        <v>5162.3500000000004</v>
      </c>
      <c r="K379" s="31">
        <v>5115.8500000000004</v>
      </c>
      <c r="L379" s="31">
        <v>5073.05</v>
      </c>
      <c r="M379" s="31">
        <v>6.1190000000000001E-2</v>
      </c>
      <c r="N379" s="1"/>
      <c r="O379" s="1"/>
    </row>
    <row r="380" spans="1:15" ht="12.75" customHeight="1">
      <c r="A380" s="33">
        <v>370</v>
      </c>
      <c r="B380" s="53" t="s">
        <v>295</v>
      </c>
      <c r="C380" s="31">
        <v>15881.6</v>
      </c>
      <c r="D380" s="36">
        <v>15874.666666666666</v>
      </c>
      <c r="E380" s="36">
        <v>15706.933333333332</v>
      </c>
      <c r="F380" s="36">
        <v>15532.266666666666</v>
      </c>
      <c r="G380" s="36">
        <v>15364.533333333333</v>
      </c>
      <c r="H380" s="36">
        <v>16049.333333333332</v>
      </c>
      <c r="I380" s="36">
        <v>16217.066666666666</v>
      </c>
      <c r="J380" s="36">
        <v>16391.73333333333</v>
      </c>
      <c r="K380" s="31">
        <v>16042.4</v>
      </c>
      <c r="L380" s="31">
        <v>15700</v>
      </c>
      <c r="M380" s="31">
        <v>6.182E-2</v>
      </c>
      <c r="N380" s="1"/>
      <c r="O380" s="1"/>
    </row>
    <row r="381" spans="1:15" ht="12.75" customHeight="1">
      <c r="A381" s="33">
        <v>371</v>
      </c>
      <c r="B381" s="53" t="s">
        <v>202</v>
      </c>
      <c r="C381" s="31">
        <v>129.69999999999999</v>
      </c>
      <c r="D381" s="36">
        <v>128.4</v>
      </c>
      <c r="E381" s="36">
        <v>126.80000000000001</v>
      </c>
      <c r="F381" s="36">
        <v>123.9</v>
      </c>
      <c r="G381" s="36">
        <v>122.30000000000001</v>
      </c>
      <c r="H381" s="36">
        <v>131.30000000000001</v>
      </c>
      <c r="I381" s="36">
        <v>132.89999999999998</v>
      </c>
      <c r="J381" s="36">
        <v>135.80000000000001</v>
      </c>
      <c r="K381" s="31">
        <v>130</v>
      </c>
      <c r="L381" s="31">
        <v>125.5</v>
      </c>
      <c r="M381" s="31">
        <v>605.54186000000004</v>
      </c>
      <c r="N381" s="1"/>
      <c r="O381" s="1"/>
    </row>
    <row r="382" spans="1:15" ht="12.75" customHeight="1">
      <c r="A382" s="33">
        <v>372</v>
      </c>
      <c r="B382" s="53" t="s">
        <v>478</v>
      </c>
      <c r="C382" s="31">
        <v>516</v>
      </c>
      <c r="D382" s="36">
        <v>514.9666666666667</v>
      </c>
      <c r="E382" s="36">
        <v>508.03333333333342</v>
      </c>
      <c r="F382" s="36">
        <v>500.06666666666672</v>
      </c>
      <c r="G382" s="36">
        <v>493.13333333333344</v>
      </c>
      <c r="H382" s="36">
        <v>522.93333333333339</v>
      </c>
      <c r="I382" s="36">
        <v>529.86666666666679</v>
      </c>
      <c r="J382" s="36">
        <v>537.83333333333337</v>
      </c>
      <c r="K382" s="31">
        <v>521.9</v>
      </c>
      <c r="L382" s="31">
        <v>507</v>
      </c>
      <c r="M382" s="31">
        <v>4.6589600000000004</v>
      </c>
      <c r="N382" s="1"/>
      <c r="O382" s="1"/>
    </row>
    <row r="383" spans="1:15" ht="12.75" customHeight="1">
      <c r="A383" s="33">
        <v>373</v>
      </c>
      <c r="B383" s="53" t="s">
        <v>209</v>
      </c>
      <c r="C383" s="31">
        <v>255.85</v>
      </c>
      <c r="D383" s="36">
        <v>261.5</v>
      </c>
      <c r="E383" s="36">
        <v>249</v>
      </c>
      <c r="F383" s="36">
        <v>242.15</v>
      </c>
      <c r="G383" s="36">
        <v>229.65</v>
      </c>
      <c r="H383" s="36">
        <v>268.35000000000002</v>
      </c>
      <c r="I383" s="36">
        <v>280.85000000000002</v>
      </c>
      <c r="J383" s="36">
        <v>287.7</v>
      </c>
      <c r="K383" s="31">
        <v>274</v>
      </c>
      <c r="L383" s="31">
        <v>254.65</v>
      </c>
      <c r="M383" s="31">
        <v>194.75442000000001</v>
      </c>
      <c r="N383" s="1"/>
      <c r="O383" s="1"/>
    </row>
    <row r="384" spans="1:15" ht="12.75" customHeight="1">
      <c r="A384" s="33">
        <v>374</v>
      </c>
      <c r="B384" s="53" t="s">
        <v>210</v>
      </c>
      <c r="C384" s="31">
        <v>464.95</v>
      </c>
      <c r="D384" s="36">
        <v>464.25</v>
      </c>
      <c r="E384" s="36">
        <v>458.5</v>
      </c>
      <c r="F384" s="36">
        <v>452.05</v>
      </c>
      <c r="G384" s="36">
        <v>446.3</v>
      </c>
      <c r="H384" s="36">
        <v>470.7</v>
      </c>
      <c r="I384" s="36">
        <v>476.45</v>
      </c>
      <c r="J384" s="36">
        <v>482.9</v>
      </c>
      <c r="K384" s="31">
        <v>470</v>
      </c>
      <c r="L384" s="31">
        <v>457.8</v>
      </c>
      <c r="M384" s="31">
        <v>104.59135000000001</v>
      </c>
      <c r="N384" s="1"/>
      <c r="O384" s="1"/>
    </row>
    <row r="385" spans="1:15" ht="12.75" customHeight="1">
      <c r="A385" s="33">
        <v>375</v>
      </c>
      <c r="B385" s="53" t="s">
        <v>479</v>
      </c>
      <c r="C385" s="31">
        <v>566.35</v>
      </c>
      <c r="D385" s="36">
        <v>568.83333333333337</v>
      </c>
      <c r="E385" s="36">
        <v>560.7166666666667</v>
      </c>
      <c r="F385" s="36">
        <v>555.08333333333337</v>
      </c>
      <c r="G385" s="36">
        <v>546.9666666666667</v>
      </c>
      <c r="H385" s="36">
        <v>574.4666666666667</v>
      </c>
      <c r="I385" s="36">
        <v>582.58333333333326</v>
      </c>
      <c r="J385" s="36">
        <v>588.2166666666667</v>
      </c>
      <c r="K385" s="31">
        <v>576.95000000000005</v>
      </c>
      <c r="L385" s="31">
        <v>563.20000000000005</v>
      </c>
      <c r="M385" s="31">
        <v>2.4037799999999998</v>
      </c>
      <c r="N385" s="1"/>
      <c r="O385" s="1"/>
    </row>
    <row r="386" spans="1:15" ht="12.75" customHeight="1">
      <c r="A386" s="33">
        <v>376</v>
      </c>
      <c r="B386" s="53" t="s">
        <v>480</v>
      </c>
      <c r="C386" s="31">
        <v>769.65</v>
      </c>
      <c r="D386" s="36">
        <v>766.11666666666667</v>
      </c>
      <c r="E386" s="36">
        <v>755.83333333333337</v>
      </c>
      <c r="F386" s="36">
        <v>742.01666666666665</v>
      </c>
      <c r="G386" s="36">
        <v>731.73333333333335</v>
      </c>
      <c r="H386" s="36">
        <v>779.93333333333339</v>
      </c>
      <c r="I386" s="36">
        <v>790.2166666666667</v>
      </c>
      <c r="J386" s="36">
        <v>804.03333333333342</v>
      </c>
      <c r="K386" s="31">
        <v>776.4</v>
      </c>
      <c r="L386" s="31">
        <v>752.3</v>
      </c>
      <c r="M386" s="31">
        <v>15.31006</v>
      </c>
      <c r="N386" s="1"/>
      <c r="O386" s="1"/>
    </row>
    <row r="387" spans="1:15" ht="12.75" customHeight="1">
      <c r="A387" s="33">
        <v>377</v>
      </c>
      <c r="B387" s="53" t="s">
        <v>481</v>
      </c>
      <c r="C387" s="31">
        <v>1526.45</v>
      </c>
      <c r="D387" s="36">
        <v>1541.4833333333333</v>
      </c>
      <c r="E387" s="36">
        <v>1492.9666666666667</v>
      </c>
      <c r="F387" s="36">
        <v>1459.4833333333333</v>
      </c>
      <c r="G387" s="36">
        <v>1410.9666666666667</v>
      </c>
      <c r="H387" s="36">
        <v>1574.9666666666667</v>
      </c>
      <c r="I387" s="36">
        <v>1623.4833333333336</v>
      </c>
      <c r="J387" s="36">
        <v>1656.9666666666667</v>
      </c>
      <c r="K387" s="31">
        <v>1590</v>
      </c>
      <c r="L387" s="31">
        <v>1508</v>
      </c>
      <c r="M387" s="31">
        <v>5.1179300000000003</v>
      </c>
      <c r="N387" s="1"/>
      <c r="O387" s="1"/>
    </row>
    <row r="388" spans="1:15" ht="12.75" customHeight="1">
      <c r="A388" s="33">
        <v>378</v>
      </c>
      <c r="B388" s="53" t="s">
        <v>482</v>
      </c>
      <c r="C388" s="31">
        <v>241.25</v>
      </c>
      <c r="D388" s="36">
        <v>242.53333333333333</v>
      </c>
      <c r="E388" s="36">
        <v>236.86666666666667</v>
      </c>
      <c r="F388" s="36">
        <v>232.48333333333335</v>
      </c>
      <c r="G388" s="36">
        <v>226.81666666666669</v>
      </c>
      <c r="H388" s="36">
        <v>246.91666666666666</v>
      </c>
      <c r="I388" s="36">
        <v>252.58333333333334</v>
      </c>
      <c r="J388" s="36">
        <v>256.96666666666664</v>
      </c>
      <c r="K388" s="31">
        <v>248.2</v>
      </c>
      <c r="L388" s="31">
        <v>238.15</v>
      </c>
      <c r="M388" s="31">
        <v>89.909379999999999</v>
      </c>
      <c r="N388" s="1"/>
      <c r="O388" s="1"/>
    </row>
    <row r="389" spans="1:15" ht="12.75" customHeight="1">
      <c r="A389" s="33">
        <v>379</v>
      </c>
      <c r="B389" s="53" t="s">
        <v>207</v>
      </c>
      <c r="C389" s="31">
        <v>180.7</v>
      </c>
      <c r="D389" s="36">
        <v>180.94999999999996</v>
      </c>
      <c r="E389" s="36">
        <v>176.19999999999993</v>
      </c>
      <c r="F389" s="36">
        <v>171.69999999999996</v>
      </c>
      <c r="G389" s="36">
        <v>166.94999999999993</v>
      </c>
      <c r="H389" s="36">
        <v>185.44999999999993</v>
      </c>
      <c r="I389" s="36">
        <v>190.2</v>
      </c>
      <c r="J389" s="36">
        <v>194.69999999999993</v>
      </c>
      <c r="K389" s="31">
        <v>185.7</v>
      </c>
      <c r="L389" s="31">
        <v>176.45</v>
      </c>
      <c r="M389" s="31">
        <v>54.713749999999997</v>
      </c>
      <c r="N389" s="1"/>
      <c r="O389" s="1"/>
    </row>
    <row r="390" spans="1:15" ht="12.75" customHeight="1">
      <c r="A390" s="33">
        <v>380</v>
      </c>
      <c r="B390" s="53" t="s">
        <v>483</v>
      </c>
      <c r="C390" s="31">
        <v>1157.1500000000001</v>
      </c>
      <c r="D390" s="36">
        <v>1174</v>
      </c>
      <c r="E390" s="36">
        <v>1124.1500000000001</v>
      </c>
      <c r="F390" s="36">
        <v>1091.1500000000001</v>
      </c>
      <c r="G390" s="36">
        <v>1041.3000000000002</v>
      </c>
      <c r="H390" s="36">
        <v>1207</v>
      </c>
      <c r="I390" s="36">
        <v>1256.8499999999999</v>
      </c>
      <c r="J390" s="36">
        <v>1289.8499999999999</v>
      </c>
      <c r="K390" s="31">
        <v>1223.8499999999999</v>
      </c>
      <c r="L390" s="31">
        <v>1141</v>
      </c>
      <c r="M390" s="31">
        <v>7.11972</v>
      </c>
      <c r="N390" s="1"/>
      <c r="O390" s="1"/>
    </row>
    <row r="391" spans="1:15" ht="12.75" customHeight="1">
      <c r="A391" s="33">
        <v>381</v>
      </c>
      <c r="B391" s="53" t="s">
        <v>484</v>
      </c>
      <c r="C391" s="31">
        <v>325.7</v>
      </c>
      <c r="D391" s="36">
        <v>322.09999999999997</v>
      </c>
      <c r="E391" s="36">
        <v>315.79999999999995</v>
      </c>
      <c r="F391" s="36">
        <v>305.89999999999998</v>
      </c>
      <c r="G391" s="36">
        <v>299.59999999999997</v>
      </c>
      <c r="H391" s="36">
        <v>331.99999999999994</v>
      </c>
      <c r="I391" s="36">
        <v>338.3</v>
      </c>
      <c r="J391" s="36">
        <v>348.19999999999993</v>
      </c>
      <c r="K391" s="31">
        <v>328.4</v>
      </c>
      <c r="L391" s="31">
        <v>312.2</v>
      </c>
      <c r="M391" s="31">
        <v>11.529529999999999</v>
      </c>
      <c r="N391" s="1"/>
      <c r="O391" s="1"/>
    </row>
    <row r="392" spans="1:15" ht="12.75" customHeight="1">
      <c r="A392" s="33">
        <v>382</v>
      </c>
      <c r="B392" s="53" t="s">
        <v>485</v>
      </c>
      <c r="C392" s="31">
        <v>258.5</v>
      </c>
      <c r="D392" s="36">
        <v>259.90000000000003</v>
      </c>
      <c r="E392" s="36">
        <v>254.90000000000009</v>
      </c>
      <c r="F392" s="36">
        <v>251.30000000000007</v>
      </c>
      <c r="G392" s="36">
        <v>246.30000000000013</v>
      </c>
      <c r="H392" s="36">
        <v>263.50000000000006</v>
      </c>
      <c r="I392" s="36">
        <v>268.49999999999994</v>
      </c>
      <c r="J392" s="36">
        <v>272.10000000000002</v>
      </c>
      <c r="K392" s="31">
        <v>264.89999999999998</v>
      </c>
      <c r="L392" s="31">
        <v>256.3</v>
      </c>
      <c r="M392" s="31">
        <v>10.22579</v>
      </c>
      <c r="N392" s="1"/>
      <c r="O392" s="1"/>
    </row>
    <row r="393" spans="1:15" ht="12.75" customHeight="1">
      <c r="A393" s="33">
        <v>383</v>
      </c>
      <c r="B393" s="53" t="s">
        <v>486</v>
      </c>
      <c r="C393" s="31">
        <v>142.19999999999999</v>
      </c>
      <c r="D393" s="36">
        <v>143.06666666666666</v>
      </c>
      <c r="E393" s="36">
        <v>140.93333333333334</v>
      </c>
      <c r="F393" s="36">
        <v>139.66666666666669</v>
      </c>
      <c r="G393" s="36">
        <v>137.53333333333336</v>
      </c>
      <c r="H393" s="36">
        <v>144.33333333333331</v>
      </c>
      <c r="I393" s="36">
        <v>146.46666666666664</v>
      </c>
      <c r="J393" s="36">
        <v>147.73333333333329</v>
      </c>
      <c r="K393" s="31">
        <v>145.19999999999999</v>
      </c>
      <c r="L393" s="31">
        <v>141.80000000000001</v>
      </c>
      <c r="M393" s="31">
        <v>12.716189999999999</v>
      </c>
      <c r="N393" s="1"/>
      <c r="O393" s="1"/>
    </row>
    <row r="394" spans="1:15" ht="12.75" customHeight="1">
      <c r="A394" s="33">
        <v>384</v>
      </c>
      <c r="B394" s="53" t="s">
        <v>487</v>
      </c>
      <c r="C394" s="31">
        <v>3001.7</v>
      </c>
      <c r="D394" s="36">
        <v>3015.65</v>
      </c>
      <c r="E394" s="36">
        <v>2956.05</v>
      </c>
      <c r="F394" s="36">
        <v>2910.4</v>
      </c>
      <c r="G394" s="36">
        <v>2850.8</v>
      </c>
      <c r="H394" s="36">
        <v>3061.3</v>
      </c>
      <c r="I394" s="36">
        <v>3120.8999999999996</v>
      </c>
      <c r="J394" s="36">
        <v>3166.55</v>
      </c>
      <c r="K394" s="31">
        <v>3075.25</v>
      </c>
      <c r="L394" s="31">
        <v>2970</v>
      </c>
      <c r="M394" s="31">
        <v>0.24543999999999999</v>
      </c>
      <c r="N394" s="1"/>
      <c r="O394" s="1"/>
    </row>
    <row r="395" spans="1:15" ht="12.75" customHeight="1">
      <c r="A395" s="33">
        <v>385</v>
      </c>
      <c r="B395" s="53" t="s">
        <v>488</v>
      </c>
      <c r="C395" s="31">
        <v>80.349999999999994</v>
      </c>
      <c r="D395" s="36">
        <v>80.7</v>
      </c>
      <c r="E395" s="36">
        <v>79.650000000000006</v>
      </c>
      <c r="F395" s="36">
        <v>78.95</v>
      </c>
      <c r="G395" s="36">
        <v>77.900000000000006</v>
      </c>
      <c r="H395" s="36">
        <v>81.400000000000006</v>
      </c>
      <c r="I395" s="36">
        <v>82.449999999999989</v>
      </c>
      <c r="J395" s="36">
        <v>83.15</v>
      </c>
      <c r="K395" s="31">
        <v>81.75</v>
      </c>
      <c r="L395" s="31">
        <v>80</v>
      </c>
      <c r="M395" s="31">
        <v>34.800069999999998</v>
      </c>
      <c r="N395" s="1"/>
      <c r="O395" s="1"/>
    </row>
    <row r="396" spans="1:15" ht="12.75" customHeight="1">
      <c r="A396" s="33">
        <v>386</v>
      </c>
      <c r="B396" s="53" t="s">
        <v>489</v>
      </c>
      <c r="C396" s="31">
        <v>1795</v>
      </c>
      <c r="D396" s="36">
        <v>1795.0166666666667</v>
      </c>
      <c r="E396" s="36">
        <v>1774.9833333333333</v>
      </c>
      <c r="F396" s="36">
        <v>1754.9666666666667</v>
      </c>
      <c r="G396" s="36">
        <v>1734.9333333333334</v>
      </c>
      <c r="H396" s="36">
        <v>1815.0333333333333</v>
      </c>
      <c r="I396" s="36">
        <v>1835.0666666666666</v>
      </c>
      <c r="J396" s="36">
        <v>1855.0833333333333</v>
      </c>
      <c r="K396" s="31">
        <v>1815.05</v>
      </c>
      <c r="L396" s="31">
        <v>1775</v>
      </c>
      <c r="M396" s="31">
        <v>1.0596699999999999</v>
      </c>
      <c r="N396" s="1"/>
      <c r="O396" s="1"/>
    </row>
    <row r="397" spans="1:15" ht="12.75" customHeight="1">
      <c r="A397" s="33">
        <v>387</v>
      </c>
      <c r="B397" s="53" t="s">
        <v>490</v>
      </c>
      <c r="C397" s="31">
        <v>213.8</v>
      </c>
      <c r="D397" s="36">
        <v>214.20000000000002</v>
      </c>
      <c r="E397" s="36">
        <v>206.60000000000002</v>
      </c>
      <c r="F397" s="36">
        <v>199.4</v>
      </c>
      <c r="G397" s="36">
        <v>191.8</v>
      </c>
      <c r="H397" s="36">
        <v>221.40000000000003</v>
      </c>
      <c r="I397" s="36">
        <v>229</v>
      </c>
      <c r="J397" s="36">
        <v>236.20000000000005</v>
      </c>
      <c r="K397" s="31">
        <v>221.8</v>
      </c>
      <c r="L397" s="31">
        <v>207</v>
      </c>
      <c r="M397" s="31">
        <v>39.123899999999999</v>
      </c>
      <c r="N397" s="1"/>
      <c r="O397" s="1"/>
    </row>
    <row r="398" spans="1:15" ht="12.75" customHeight="1">
      <c r="A398" s="33">
        <v>388</v>
      </c>
      <c r="B398" s="53" t="s">
        <v>491</v>
      </c>
      <c r="C398" s="31">
        <v>834.15</v>
      </c>
      <c r="D398" s="36">
        <v>834.19999999999993</v>
      </c>
      <c r="E398" s="36">
        <v>829.94999999999982</v>
      </c>
      <c r="F398" s="36">
        <v>825.74999999999989</v>
      </c>
      <c r="G398" s="36">
        <v>821.49999999999977</v>
      </c>
      <c r="H398" s="36">
        <v>838.39999999999986</v>
      </c>
      <c r="I398" s="36">
        <v>842.65000000000009</v>
      </c>
      <c r="J398" s="36">
        <v>846.84999999999991</v>
      </c>
      <c r="K398" s="31">
        <v>838.45</v>
      </c>
      <c r="L398" s="31">
        <v>830</v>
      </c>
      <c r="M398" s="31">
        <v>0.3674</v>
      </c>
      <c r="N398" s="1"/>
      <c r="O398" s="1"/>
    </row>
    <row r="399" spans="1:15" ht="12.75" customHeight="1">
      <c r="A399" s="33">
        <v>389</v>
      </c>
      <c r="B399" s="53" t="s">
        <v>211</v>
      </c>
      <c r="C399" s="31">
        <v>3000.4</v>
      </c>
      <c r="D399" s="36">
        <v>2995.7666666666669</v>
      </c>
      <c r="E399" s="36">
        <v>2976.7333333333336</v>
      </c>
      <c r="F399" s="36">
        <v>2953.0666666666666</v>
      </c>
      <c r="G399" s="36">
        <v>2934.0333333333333</v>
      </c>
      <c r="H399" s="36">
        <v>3019.4333333333338</v>
      </c>
      <c r="I399" s="36">
        <v>3038.4666666666676</v>
      </c>
      <c r="J399" s="36">
        <v>3062.1333333333341</v>
      </c>
      <c r="K399" s="31">
        <v>3014.8</v>
      </c>
      <c r="L399" s="31">
        <v>2972.1</v>
      </c>
      <c r="M399" s="31">
        <v>35.538339999999998</v>
      </c>
      <c r="N399" s="1"/>
      <c r="O399" s="1"/>
    </row>
    <row r="400" spans="1:15" ht="12.75" customHeight="1">
      <c r="A400" s="33">
        <v>390</v>
      </c>
      <c r="B400" s="53" t="s">
        <v>492</v>
      </c>
      <c r="C400" s="31">
        <v>106.2</v>
      </c>
      <c r="D400" s="36">
        <v>106.91666666666667</v>
      </c>
      <c r="E400" s="36">
        <v>104.53333333333335</v>
      </c>
      <c r="F400" s="36">
        <v>102.86666666666667</v>
      </c>
      <c r="G400" s="36">
        <v>100.48333333333335</v>
      </c>
      <c r="H400" s="36">
        <v>108.58333333333334</v>
      </c>
      <c r="I400" s="36">
        <v>110.96666666666667</v>
      </c>
      <c r="J400" s="36">
        <v>112.63333333333334</v>
      </c>
      <c r="K400" s="31">
        <v>109.3</v>
      </c>
      <c r="L400" s="31">
        <v>105.25</v>
      </c>
      <c r="M400" s="31">
        <v>11.2675</v>
      </c>
      <c r="N400" s="1"/>
      <c r="O400" s="1"/>
    </row>
    <row r="401" spans="1:15" ht="12.75" customHeight="1">
      <c r="A401" s="33">
        <v>391</v>
      </c>
      <c r="B401" s="53" t="s">
        <v>493</v>
      </c>
      <c r="C401" s="31">
        <v>740.8</v>
      </c>
      <c r="D401" s="36">
        <v>739.36666666666667</v>
      </c>
      <c r="E401" s="36">
        <v>723.43333333333339</v>
      </c>
      <c r="F401" s="36">
        <v>706.06666666666672</v>
      </c>
      <c r="G401" s="36">
        <v>690.13333333333344</v>
      </c>
      <c r="H401" s="36">
        <v>756.73333333333335</v>
      </c>
      <c r="I401" s="36">
        <v>772.66666666666652</v>
      </c>
      <c r="J401" s="36">
        <v>790.0333333333333</v>
      </c>
      <c r="K401" s="31">
        <v>755.3</v>
      </c>
      <c r="L401" s="31">
        <v>722</v>
      </c>
      <c r="M401" s="31">
        <v>0.59511999999999998</v>
      </c>
      <c r="N401" s="1"/>
      <c r="O401" s="1"/>
    </row>
    <row r="402" spans="1:15" ht="12.75" customHeight="1">
      <c r="A402" s="33">
        <v>392</v>
      </c>
      <c r="B402" s="53" t="s">
        <v>494</v>
      </c>
      <c r="C402" s="31">
        <v>1588.7</v>
      </c>
      <c r="D402" s="36">
        <v>1587.3</v>
      </c>
      <c r="E402" s="36">
        <v>1576.6</v>
      </c>
      <c r="F402" s="36">
        <v>1564.5</v>
      </c>
      <c r="G402" s="36">
        <v>1553.8</v>
      </c>
      <c r="H402" s="36">
        <v>1599.3999999999999</v>
      </c>
      <c r="I402" s="36">
        <v>1610.1000000000001</v>
      </c>
      <c r="J402" s="36">
        <v>1622.1999999999998</v>
      </c>
      <c r="K402" s="31">
        <v>1598</v>
      </c>
      <c r="L402" s="31">
        <v>1575.2</v>
      </c>
      <c r="M402" s="31">
        <v>0.83018999999999998</v>
      </c>
      <c r="N402" s="1"/>
      <c r="O402" s="1"/>
    </row>
    <row r="403" spans="1:15" ht="12.75" customHeight="1">
      <c r="A403" s="33">
        <v>393</v>
      </c>
      <c r="B403" s="53" t="s">
        <v>213</v>
      </c>
      <c r="C403" s="31">
        <v>716.05</v>
      </c>
      <c r="D403" s="36">
        <v>716.26666666666677</v>
      </c>
      <c r="E403" s="36">
        <v>711.43333333333351</v>
      </c>
      <c r="F403" s="36">
        <v>706.81666666666672</v>
      </c>
      <c r="G403" s="36">
        <v>701.98333333333346</v>
      </c>
      <c r="H403" s="36">
        <v>720.88333333333355</v>
      </c>
      <c r="I403" s="36">
        <v>725.71666666666681</v>
      </c>
      <c r="J403" s="36">
        <v>730.3333333333336</v>
      </c>
      <c r="K403" s="31">
        <v>721.1</v>
      </c>
      <c r="L403" s="31">
        <v>711.65</v>
      </c>
      <c r="M403" s="31">
        <v>10.352980000000001</v>
      </c>
      <c r="N403" s="1"/>
      <c r="O403" s="1"/>
    </row>
    <row r="404" spans="1:15" ht="12.75" customHeight="1">
      <c r="A404" s="33">
        <v>394</v>
      </c>
      <c r="B404" s="53" t="s">
        <v>214</v>
      </c>
      <c r="C404" s="31">
        <v>1491.25</v>
      </c>
      <c r="D404" s="36">
        <v>1501.3999999999999</v>
      </c>
      <c r="E404" s="36">
        <v>1477.7999999999997</v>
      </c>
      <c r="F404" s="36">
        <v>1464.35</v>
      </c>
      <c r="G404" s="36">
        <v>1440.7499999999998</v>
      </c>
      <c r="H404" s="36">
        <v>1514.8499999999997</v>
      </c>
      <c r="I404" s="36">
        <v>1538.4499999999996</v>
      </c>
      <c r="J404" s="36">
        <v>1551.8999999999996</v>
      </c>
      <c r="K404" s="31">
        <v>1525</v>
      </c>
      <c r="L404" s="31">
        <v>1487.95</v>
      </c>
      <c r="M404" s="31">
        <v>14.76872</v>
      </c>
      <c r="N404" s="1"/>
      <c r="O404" s="1"/>
    </row>
    <row r="405" spans="1:15" ht="12.75" customHeight="1">
      <c r="A405" s="33">
        <v>395</v>
      </c>
      <c r="B405" s="53" t="s">
        <v>495</v>
      </c>
      <c r="C405" s="31">
        <v>121.2</v>
      </c>
      <c r="D405" s="36">
        <v>121.66666666666667</v>
      </c>
      <c r="E405" s="36">
        <v>119.73333333333335</v>
      </c>
      <c r="F405" s="36">
        <v>118.26666666666668</v>
      </c>
      <c r="G405" s="36">
        <v>116.33333333333336</v>
      </c>
      <c r="H405" s="36">
        <v>123.13333333333334</v>
      </c>
      <c r="I405" s="36">
        <v>125.06666666666665</v>
      </c>
      <c r="J405" s="36">
        <v>126.53333333333333</v>
      </c>
      <c r="K405" s="31">
        <v>123.6</v>
      </c>
      <c r="L405" s="31">
        <v>120.2</v>
      </c>
      <c r="M405" s="31">
        <v>161.0933</v>
      </c>
      <c r="N405" s="1"/>
      <c r="O405" s="1"/>
    </row>
    <row r="406" spans="1:15" ht="12.75" customHeight="1">
      <c r="A406" s="33">
        <v>396</v>
      </c>
      <c r="B406" s="53" t="s">
        <v>496</v>
      </c>
      <c r="C406" s="31">
        <v>4488.75</v>
      </c>
      <c r="D406" s="36">
        <v>4525.6333333333341</v>
      </c>
      <c r="E406" s="36">
        <v>4445.6666666666679</v>
      </c>
      <c r="F406" s="36">
        <v>4402.5833333333339</v>
      </c>
      <c r="G406" s="36">
        <v>4322.6166666666677</v>
      </c>
      <c r="H406" s="36">
        <v>4568.7166666666681</v>
      </c>
      <c r="I406" s="36">
        <v>4648.6833333333334</v>
      </c>
      <c r="J406" s="36">
        <v>4691.7666666666682</v>
      </c>
      <c r="K406" s="31">
        <v>4605.6000000000004</v>
      </c>
      <c r="L406" s="31">
        <v>4482.55</v>
      </c>
      <c r="M406" s="31">
        <v>0.11693000000000001</v>
      </c>
      <c r="N406" s="1"/>
      <c r="O406" s="1"/>
    </row>
    <row r="407" spans="1:15" ht="12.75" customHeight="1">
      <c r="A407" s="33">
        <v>397</v>
      </c>
      <c r="B407" s="53" t="s">
        <v>218</v>
      </c>
      <c r="C407" s="31">
        <v>2391.3000000000002</v>
      </c>
      <c r="D407" s="36">
        <v>2392.4333333333338</v>
      </c>
      <c r="E407" s="36">
        <v>2372.4666666666676</v>
      </c>
      <c r="F407" s="36">
        <v>2353.6333333333337</v>
      </c>
      <c r="G407" s="36">
        <v>2333.6666666666674</v>
      </c>
      <c r="H407" s="36">
        <v>2411.2666666666678</v>
      </c>
      <c r="I407" s="36">
        <v>2431.233333333334</v>
      </c>
      <c r="J407" s="36">
        <v>2450.066666666668</v>
      </c>
      <c r="K407" s="31">
        <v>2412.4</v>
      </c>
      <c r="L407" s="31">
        <v>2373.6</v>
      </c>
      <c r="M407" s="31">
        <v>2.4136000000000002</v>
      </c>
      <c r="N407" s="1"/>
      <c r="O407" s="1"/>
    </row>
    <row r="408" spans="1:15" ht="12.75" customHeight="1">
      <c r="A408" s="33">
        <v>398</v>
      </c>
      <c r="B408" s="53" t="s">
        <v>895</v>
      </c>
      <c r="C408" s="31">
        <v>2059.9499999999998</v>
      </c>
      <c r="D408" s="36">
        <v>2054.0499999999997</v>
      </c>
      <c r="E408" s="36">
        <v>2027.4999999999995</v>
      </c>
      <c r="F408" s="36">
        <v>1995.0499999999997</v>
      </c>
      <c r="G408" s="36">
        <v>1968.4999999999995</v>
      </c>
      <c r="H408" s="36">
        <v>2086.4999999999995</v>
      </c>
      <c r="I408" s="36">
        <v>2113.0499999999997</v>
      </c>
      <c r="J408" s="36">
        <v>2145.4999999999995</v>
      </c>
      <c r="K408" s="31">
        <v>2080.6</v>
      </c>
      <c r="L408" s="31">
        <v>2021.6</v>
      </c>
      <c r="M408" s="31">
        <v>0.48903000000000002</v>
      </c>
      <c r="N408" s="1"/>
      <c r="O408" s="1"/>
    </row>
    <row r="409" spans="1:15" ht="12.75" customHeight="1">
      <c r="A409" s="33">
        <v>399</v>
      </c>
      <c r="B409" s="53" t="s">
        <v>181</v>
      </c>
      <c r="C409" s="31">
        <v>125.45</v>
      </c>
      <c r="D409" s="36">
        <v>123.81666666666666</v>
      </c>
      <c r="E409" s="36">
        <v>121.13333333333333</v>
      </c>
      <c r="F409" s="36">
        <v>116.81666666666666</v>
      </c>
      <c r="G409" s="36">
        <v>114.13333333333333</v>
      </c>
      <c r="H409" s="36">
        <v>128.13333333333333</v>
      </c>
      <c r="I409" s="36">
        <v>130.81666666666666</v>
      </c>
      <c r="J409" s="36">
        <v>135.13333333333333</v>
      </c>
      <c r="K409" s="31">
        <v>126.5</v>
      </c>
      <c r="L409" s="31">
        <v>119.5</v>
      </c>
      <c r="M409" s="31">
        <v>443.20875999999998</v>
      </c>
      <c r="N409" s="1"/>
      <c r="O409" s="1"/>
    </row>
    <row r="410" spans="1:15" ht="12.75" customHeight="1">
      <c r="A410" s="33">
        <v>400</v>
      </c>
      <c r="B410" s="53" t="s">
        <v>497</v>
      </c>
      <c r="C410" s="31">
        <v>8650.7999999999993</v>
      </c>
      <c r="D410" s="36">
        <v>8640.9833333333336</v>
      </c>
      <c r="E410" s="36">
        <v>8601.8666666666668</v>
      </c>
      <c r="F410" s="36">
        <v>8552.9333333333325</v>
      </c>
      <c r="G410" s="36">
        <v>8513.8166666666657</v>
      </c>
      <c r="H410" s="36">
        <v>8689.9166666666679</v>
      </c>
      <c r="I410" s="36">
        <v>8729.0333333333365</v>
      </c>
      <c r="J410" s="36">
        <v>8777.966666666669</v>
      </c>
      <c r="K410" s="31">
        <v>8680.1</v>
      </c>
      <c r="L410" s="31">
        <v>8592.0499999999993</v>
      </c>
      <c r="M410" s="31">
        <v>9.1829999999999995E-2</v>
      </c>
      <c r="N410" s="1"/>
      <c r="O410" s="1"/>
    </row>
    <row r="411" spans="1:15" ht="12.75" customHeight="1">
      <c r="A411" s="33">
        <v>401</v>
      </c>
      <c r="B411" s="53" t="s">
        <v>498</v>
      </c>
      <c r="C411" s="31">
        <v>1497.3</v>
      </c>
      <c r="D411" s="36">
        <v>1502.2</v>
      </c>
      <c r="E411" s="36">
        <v>1484.4</v>
      </c>
      <c r="F411" s="36">
        <v>1471.5</v>
      </c>
      <c r="G411" s="36">
        <v>1453.7</v>
      </c>
      <c r="H411" s="36">
        <v>1515.1000000000001</v>
      </c>
      <c r="I411" s="36">
        <v>1532.8999999999999</v>
      </c>
      <c r="J411" s="36">
        <v>1545.8000000000002</v>
      </c>
      <c r="K411" s="31">
        <v>1520</v>
      </c>
      <c r="L411" s="31">
        <v>1489.3</v>
      </c>
      <c r="M411" s="31">
        <v>0.30939</v>
      </c>
      <c r="N411" s="1"/>
      <c r="O411" s="1"/>
    </row>
    <row r="412" spans="1:15" ht="12.75" customHeight="1">
      <c r="A412" s="33">
        <v>402</v>
      </c>
      <c r="B412" t="s">
        <v>896</v>
      </c>
      <c r="C412" s="31">
        <v>391.85</v>
      </c>
      <c r="D412" s="36">
        <v>394.2166666666667</v>
      </c>
      <c r="E412" s="36">
        <v>382.63333333333338</v>
      </c>
      <c r="F412" s="36">
        <v>373.41666666666669</v>
      </c>
      <c r="G412" s="36">
        <v>361.83333333333337</v>
      </c>
      <c r="H412" s="36">
        <v>403.43333333333339</v>
      </c>
      <c r="I412" s="36">
        <v>415.01666666666665</v>
      </c>
      <c r="J412" s="36">
        <v>424.23333333333341</v>
      </c>
      <c r="K412" s="31">
        <v>405.8</v>
      </c>
      <c r="L412" s="31">
        <v>385</v>
      </c>
      <c r="M412" s="31">
        <v>5.5537799999999997</v>
      </c>
      <c r="N412" s="1"/>
      <c r="O412" s="1"/>
    </row>
    <row r="413" spans="1:15" ht="12.75" customHeight="1">
      <c r="A413" s="33">
        <v>403</v>
      </c>
      <c r="B413" s="53" t="s">
        <v>499</v>
      </c>
      <c r="C413" s="31">
        <v>2862.1</v>
      </c>
      <c r="D413" s="36">
        <v>2857.0333333333333</v>
      </c>
      <c r="E413" s="36">
        <v>2844.0666666666666</v>
      </c>
      <c r="F413" s="36">
        <v>2826.0333333333333</v>
      </c>
      <c r="G413" s="36">
        <v>2813.0666666666666</v>
      </c>
      <c r="H413" s="36">
        <v>2875.0666666666666</v>
      </c>
      <c r="I413" s="36">
        <v>2888.0333333333328</v>
      </c>
      <c r="J413" s="36">
        <v>2906.0666666666666</v>
      </c>
      <c r="K413" s="31">
        <v>2870</v>
      </c>
      <c r="L413" s="31">
        <v>2839</v>
      </c>
      <c r="M413" s="31">
        <v>0.52207000000000003</v>
      </c>
      <c r="N413" s="1"/>
      <c r="O413" s="1"/>
    </row>
    <row r="414" spans="1:15" ht="12.75" customHeight="1">
      <c r="A414" s="33">
        <v>404</v>
      </c>
      <c r="B414" s="53" t="s">
        <v>500</v>
      </c>
      <c r="C414" s="31">
        <v>356.55</v>
      </c>
      <c r="D414" s="36">
        <v>356.31666666666666</v>
      </c>
      <c r="E414" s="36">
        <v>354.5333333333333</v>
      </c>
      <c r="F414" s="36">
        <v>352.51666666666665</v>
      </c>
      <c r="G414" s="36">
        <v>350.73333333333329</v>
      </c>
      <c r="H414" s="36">
        <v>358.33333333333331</v>
      </c>
      <c r="I414" s="36">
        <v>360.11666666666673</v>
      </c>
      <c r="J414" s="36">
        <v>362.13333333333333</v>
      </c>
      <c r="K414" s="31">
        <v>358.1</v>
      </c>
      <c r="L414" s="31">
        <v>354.3</v>
      </c>
      <c r="M414" s="31">
        <v>0.86173999999999995</v>
      </c>
      <c r="N414" s="1"/>
      <c r="O414" s="1"/>
    </row>
    <row r="415" spans="1:15" ht="12.75" customHeight="1">
      <c r="A415" s="33">
        <v>405</v>
      </c>
      <c r="B415" s="53" t="s">
        <v>897</v>
      </c>
      <c r="C415" s="31">
        <v>1024.8</v>
      </c>
      <c r="D415" s="36">
        <v>1030.7333333333333</v>
      </c>
      <c r="E415" s="36">
        <v>1014.0666666666666</v>
      </c>
      <c r="F415" s="36">
        <v>1003.3333333333333</v>
      </c>
      <c r="G415" s="36">
        <v>986.66666666666652</v>
      </c>
      <c r="H415" s="36">
        <v>1041.4666666666667</v>
      </c>
      <c r="I415" s="36">
        <v>1058.1333333333332</v>
      </c>
      <c r="J415" s="36">
        <v>1068.8666666666668</v>
      </c>
      <c r="K415" s="31">
        <v>1047.4000000000001</v>
      </c>
      <c r="L415" s="31">
        <v>1020</v>
      </c>
      <c r="M415" s="31">
        <v>0.25029000000000001</v>
      </c>
      <c r="N415" s="1"/>
      <c r="O415" s="1"/>
    </row>
    <row r="416" spans="1:15" ht="12.75" customHeight="1">
      <c r="A416" s="33">
        <v>406</v>
      </c>
      <c r="B416" s="53" t="s">
        <v>501</v>
      </c>
      <c r="C416" s="31">
        <v>738.5</v>
      </c>
      <c r="D416" s="36">
        <v>732.11666666666667</v>
      </c>
      <c r="E416" s="36">
        <v>721.93333333333339</v>
      </c>
      <c r="F416" s="36">
        <v>705.36666666666667</v>
      </c>
      <c r="G416" s="36">
        <v>695.18333333333339</v>
      </c>
      <c r="H416" s="36">
        <v>748.68333333333339</v>
      </c>
      <c r="I416" s="36">
        <v>758.86666666666656</v>
      </c>
      <c r="J416" s="36">
        <v>775.43333333333339</v>
      </c>
      <c r="K416" s="31">
        <v>742.3</v>
      </c>
      <c r="L416" s="31">
        <v>715.55</v>
      </c>
      <c r="M416" s="31">
        <v>1.08399</v>
      </c>
      <c r="N416" s="1"/>
      <c r="O416" s="1"/>
    </row>
    <row r="417" spans="1:15" ht="12.75" customHeight="1">
      <c r="A417" s="33">
        <v>407</v>
      </c>
      <c r="B417" s="53" t="s">
        <v>216</v>
      </c>
      <c r="C417" s="31">
        <v>25009.75</v>
      </c>
      <c r="D417" s="36">
        <v>25255.266666666666</v>
      </c>
      <c r="E417" s="36">
        <v>24709.433333333334</v>
      </c>
      <c r="F417" s="36">
        <v>24409.116666666669</v>
      </c>
      <c r="G417" s="36">
        <v>23863.283333333336</v>
      </c>
      <c r="H417" s="36">
        <v>25555.583333333332</v>
      </c>
      <c r="I417" s="36">
        <v>26101.416666666668</v>
      </c>
      <c r="J417" s="36">
        <v>26401.73333333333</v>
      </c>
      <c r="K417" s="31">
        <v>25801.1</v>
      </c>
      <c r="L417" s="31">
        <v>24954.95</v>
      </c>
      <c r="M417" s="31">
        <v>0.47316999999999998</v>
      </c>
      <c r="N417" s="1"/>
      <c r="O417" s="1"/>
    </row>
    <row r="418" spans="1:15" ht="12.75" customHeight="1">
      <c r="A418" s="33">
        <v>408</v>
      </c>
      <c r="B418" s="53" t="s">
        <v>502</v>
      </c>
      <c r="C418" s="31">
        <v>46.35</v>
      </c>
      <c r="D418" s="36">
        <v>46.583333333333336</v>
      </c>
      <c r="E418" s="36">
        <v>45.966666666666669</v>
      </c>
      <c r="F418" s="36">
        <v>45.583333333333336</v>
      </c>
      <c r="G418" s="36">
        <v>44.966666666666669</v>
      </c>
      <c r="H418" s="36">
        <v>46.966666666666669</v>
      </c>
      <c r="I418" s="36">
        <v>47.583333333333329</v>
      </c>
      <c r="J418" s="36">
        <v>47.966666666666669</v>
      </c>
      <c r="K418" s="31">
        <v>47.2</v>
      </c>
      <c r="L418" s="31">
        <v>46.2</v>
      </c>
      <c r="M418" s="31">
        <v>43.230890000000002</v>
      </c>
      <c r="N418" s="1"/>
      <c r="O418" s="1"/>
    </row>
    <row r="419" spans="1:15" ht="12.75" customHeight="1">
      <c r="A419" s="33">
        <v>409</v>
      </c>
      <c r="B419" s="53" t="s">
        <v>219</v>
      </c>
      <c r="C419" s="31">
        <v>2431.5</v>
      </c>
      <c r="D419" s="36">
        <v>2432.7833333333333</v>
      </c>
      <c r="E419" s="36">
        <v>2409.7166666666667</v>
      </c>
      <c r="F419" s="36">
        <v>2387.9333333333334</v>
      </c>
      <c r="G419" s="36">
        <v>2364.8666666666668</v>
      </c>
      <c r="H419" s="36">
        <v>2454.5666666666666</v>
      </c>
      <c r="I419" s="36">
        <v>2477.6333333333332</v>
      </c>
      <c r="J419" s="36">
        <v>2499.4166666666665</v>
      </c>
      <c r="K419" s="31">
        <v>2455.85</v>
      </c>
      <c r="L419" s="31">
        <v>2411</v>
      </c>
      <c r="M419" s="31">
        <v>12.38034</v>
      </c>
      <c r="N419" s="1"/>
      <c r="O419" s="1"/>
    </row>
    <row r="420" spans="1:15" ht="12.75" customHeight="1">
      <c r="A420" s="33">
        <v>410</v>
      </c>
      <c r="B420" s="53" t="s">
        <v>503</v>
      </c>
      <c r="C420" s="31">
        <v>654.35</v>
      </c>
      <c r="D420" s="36">
        <v>656.4</v>
      </c>
      <c r="E420" s="36">
        <v>645.75</v>
      </c>
      <c r="F420" s="36">
        <v>637.15</v>
      </c>
      <c r="G420" s="36">
        <v>626.5</v>
      </c>
      <c r="H420" s="36">
        <v>665</v>
      </c>
      <c r="I420" s="36">
        <v>675.64999999999986</v>
      </c>
      <c r="J420" s="36">
        <v>684.25</v>
      </c>
      <c r="K420" s="31">
        <v>667.05</v>
      </c>
      <c r="L420" s="31">
        <v>647.79999999999995</v>
      </c>
      <c r="M420" s="31">
        <v>9.3683399999999999</v>
      </c>
      <c r="N420" s="1"/>
      <c r="O420" s="1"/>
    </row>
    <row r="421" spans="1:15" ht="12.75" customHeight="1">
      <c r="A421" s="33">
        <v>411</v>
      </c>
      <c r="B421" s="53" t="s">
        <v>217</v>
      </c>
      <c r="C421" s="31">
        <v>4730.1499999999996</v>
      </c>
      <c r="D421" s="36">
        <v>4725.6499999999996</v>
      </c>
      <c r="E421" s="36">
        <v>4691.6499999999996</v>
      </c>
      <c r="F421" s="36">
        <v>4653.1499999999996</v>
      </c>
      <c r="G421" s="36">
        <v>4619.1499999999996</v>
      </c>
      <c r="H421" s="36">
        <v>4764.1499999999996</v>
      </c>
      <c r="I421" s="36">
        <v>4798.1499999999996</v>
      </c>
      <c r="J421" s="36">
        <v>4836.6499999999996</v>
      </c>
      <c r="K421" s="31">
        <v>4759.6499999999996</v>
      </c>
      <c r="L421" s="31">
        <v>4687.1499999999996</v>
      </c>
      <c r="M421" s="31">
        <v>0.96230000000000004</v>
      </c>
      <c r="N421" s="1"/>
      <c r="O421" s="1"/>
    </row>
    <row r="422" spans="1:15" ht="12.75" customHeight="1">
      <c r="A422" s="33">
        <v>412</v>
      </c>
      <c r="B422" s="53" t="s">
        <v>504</v>
      </c>
      <c r="C422" s="31">
        <v>1601.2</v>
      </c>
      <c r="D422" s="36">
        <v>1601.7333333333333</v>
      </c>
      <c r="E422" s="36">
        <v>1578.4666666666667</v>
      </c>
      <c r="F422" s="36">
        <v>1555.7333333333333</v>
      </c>
      <c r="G422" s="36">
        <v>1532.4666666666667</v>
      </c>
      <c r="H422" s="36">
        <v>1624.4666666666667</v>
      </c>
      <c r="I422" s="36">
        <v>1647.7333333333336</v>
      </c>
      <c r="J422" s="36">
        <v>1670.4666666666667</v>
      </c>
      <c r="K422" s="31">
        <v>1625</v>
      </c>
      <c r="L422" s="31">
        <v>1579</v>
      </c>
      <c r="M422" s="31">
        <v>1.6405000000000001</v>
      </c>
      <c r="N422" s="1"/>
      <c r="O422" s="1"/>
    </row>
    <row r="423" spans="1:15" ht="12.75" customHeight="1">
      <c r="A423" s="33">
        <v>413</v>
      </c>
      <c r="B423" s="53" t="s">
        <v>505</v>
      </c>
      <c r="C423" s="31">
        <v>7760.15</v>
      </c>
      <c r="D423" s="36">
        <v>7600.416666666667</v>
      </c>
      <c r="E423" s="36">
        <v>7380.8333333333339</v>
      </c>
      <c r="F423" s="36">
        <v>7001.5166666666673</v>
      </c>
      <c r="G423" s="36">
        <v>6781.9333333333343</v>
      </c>
      <c r="H423" s="36">
        <v>7979.7333333333336</v>
      </c>
      <c r="I423" s="36">
        <v>8199.3166666666675</v>
      </c>
      <c r="J423" s="36">
        <v>8578.6333333333332</v>
      </c>
      <c r="K423" s="31">
        <v>7820</v>
      </c>
      <c r="L423" s="31">
        <v>7221.1</v>
      </c>
      <c r="M423" s="31">
        <v>5.3303000000000003</v>
      </c>
      <c r="N423" s="1"/>
      <c r="O423" s="1"/>
    </row>
    <row r="424" spans="1:15" ht="12.75" customHeight="1">
      <c r="A424" s="33">
        <v>414</v>
      </c>
      <c r="B424" s="53" t="s">
        <v>296</v>
      </c>
      <c r="C424" s="31">
        <v>680.2</v>
      </c>
      <c r="D424" s="36">
        <v>679.48333333333335</v>
      </c>
      <c r="E424" s="36">
        <v>671.9666666666667</v>
      </c>
      <c r="F424" s="36">
        <v>663.73333333333335</v>
      </c>
      <c r="G424" s="36">
        <v>656.2166666666667</v>
      </c>
      <c r="H424" s="36">
        <v>687.7166666666667</v>
      </c>
      <c r="I424" s="36">
        <v>695.23333333333335</v>
      </c>
      <c r="J424" s="36">
        <v>703.4666666666667</v>
      </c>
      <c r="K424" s="31">
        <v>687</v>
      </c>
      <c r="L424" s="31">
        <v>671.25</v>
      </c>
      <c r="M424" s="31">
        <v>11.652430000000001</v>
      </c>
      <c r="N424" s="1"/>
      <c r="O424" s="1"/>
    </row>
    <row r="425" spans="1:15" ht="12.75" customHeight="1">
      <c r="A425" s="33">
        <v>415</v>
      </c>
      <c r="B425" s="53" t="s">
        <v>506</v>
      </c>
      <c r="C425" s="31">
        <v>822.7</v>
      </c>
      <c r="D425" s="36">
        <v>820.23333333333323</v>
      </c>
      <c r="E425" s="36">
        <v>805.66666666666652</v>
      </c>
      <c r="F425" s="36">
        <v>788.63333333333333</v>
      </c>
      <c r="G425" s="36">
        <v>774.06666666666661</v>
      </c>
      <c r="H425" s="36">
        <v>837.26666666666642</v>
      </c>
      <c r="I425" s="36">
        <v>851.83333333333326</v>
      </c>
      <c r="J425" s="36">
        <v>868.86666666666633</v>
      </c>
      <c r="K425" s="31">
        <v>834.8</v>
      </c>
      <c r="L425" s="31">
        <v>803.2</v>
      </c>
      <c r="M425" s="31">
        <v>4.3007799999999996</v>
      </c>
      <c r="N425" s="1"/>
      <c r="O425" s="1"/>
    </row>
    <row r="426" spans="1:15" ht="12.75" customHeight="1">
      <c r="A426" s="33">
        <v>416</v>
      </c>
      <c r="B426" s="53" t="s">
        <v>507</v>
      </c>
      <c r="C426" s="31">
        <v>554.9</v>
      </c>
      <c r="D426" s="36">
        <v>555.30000000000007</v>
      </c>
      <c r="E426" s="36">
        <v>551.60000000000014</v>
      </c>
      <c r="F426" s="36">
        <v>548.30000000000007</v>
      </c>
      <c r="G426" s="36">
        <v>544.60000000000014</v>
      </c>
      <c r="H426" s="36">
        <v>558.60000000000014</v>
      </c>
      <c r="I426" s="36">
        <v>562.30000000000018</v>
      </c>
      <c r="J426" s="36">
        <v>565.60000000000014</v>
      </c>
      <c r="K426" s="31">
        <v>559</v>
      </c>
      <c r="L426" s="31">
        <v>552</v>
      </c>
      <c r="M426" s="31">
        <v>2.7022400000000002</v>
      </c>
      <c r="N426" s="1"/>
      <c r="O426" s="1"/>
    </row>
    <row r="427" spans="1:15" ht="12.75" customHeight="1">
      <c r="A427" s="33">
        <v>417</v>
      </c>
      <c r="B427" s="53" t="s">
        <v>215</v>
      </c>
      <c r="C427" s="31">
        <v>783.95</v>
      </c>
      <c r="D427" s="36">
        <v>780</v>
      </c>
      <c r="E427" s="36">
        <v>773.05</v>
      </c>
      <c r="F427" s="36">
        <v>762.15</v>
      </c>
      <c r="G427" s="36">
        <v>755.19999999999993</v>
      </c>
      <c r="H427" s="36">
        <v>790.9</v>
      </c>
      <c r="I427" s="36">
        <v>797.85</v>
      </c>
      <c r="J427" s="36">
        <v>808.75</v>
      </c>
      <c r="K427" s="31">
        <v>786.95</v>
      </c>
      <c r="L427" s="31">
        <v>769.1</v>
      </c>
      <c r="M427" s="31">
        <v>180.88847000000001</v>
      </c>
      <c r="N427" s="1"/>
      <c r="O427" s="1"/>
    </row>
    <row r="428" spans="1:15" ht="12.75" customHeight="1">
      <c r="A428" s="33">
        <v>418</v>
      </c>
      <c r="B428" s="53" t="s">
        <v>212</v>
      </c>
      <c r="C428" s="31">
        <v>140.25</v>
      </c>
      <c r="D428" s="36">
        <v>140.54999999999998</v>
      </c>
      <c r="E428" s="36">
        <v>138.44999999999996</v>
      </c>
      <c r="F428" s="36">
        <v>136.64999999999998</v>
      </c>
      <c r="G428" s="36">
        <v>134.54999999999995</v>
      </c>
      <c r="H428" s="36">
        <v>142.34999999999997</v>
      </c>
      <c r="I428" s="36">
        <v>144.44999999999999</v>
      </c>
      <c r="J428" s="36">
        <v>146.24999999999997</v>
      </c>
      <c r="K428" s="31">
        <v>142.65</v>
      </c>
      <c r="L428" s="31">
        <v>138.75</v>
      </c>
      <c r="M428" s="31">
        <v>461.01452</v>
      </c>
      <c r="N428" s="1"/>
      <c r="O428" s="1"/>
    </row>
    <row r="429" spans="1:15" ht="12.75" customHeight="1">
      <c r="A429" s="33">
        <v>419</v>
      </c>
      <c r="B429" s="53" t="s">
        <v>508</v>
      </c>
      <c r="C429" s="31">
        <v>592.20000000000005</v>
      </c>
      <c r="D429" s="36">
        <v>587.6</v>
      </c>
      <c r="E429" s="36">
        <v>581.25</v>
      </c>
      <c r="F429" s="36">
        <v>570.29999999999995</v>
      </c>
      <c r="G429" s="36">
        <v>563.94999999999993</v>
      </c>
      <c r="H429" s="36">
        <v>598.55000000000007</v>
      </c>
      <c r="I429" s="36">
        <v>604.9000000000002</v>
      </c>
      <c r="J429" s="36">
        <v>615.85000000000014</v>
      </c>
      <c r="K429" s="31">
        <v>593.95000000000005</v>
      </c>
      <c r="L429" s="31">
        <v>576.65</v>
      </c>
      <c r="M429" s="31">
        <v>5.5545499999999999</v>
      </c>
      <c r="N429" s="1"/>
      <c r="O429" s="1"/>
    </row>
    <row r="430" spans="1:15" ht="12.75" customHeight="1">
      <c r="A430" s="33">
        <v>420</v>
      </c>
      <c r="B430" s="53" t="s">
        <v>509</v>
      </c>
      <c r="C430" s="31">
        <v>134.55000000000001</v>
      </c>
      <c r="D430" s="36">
        <v>135.66666666666666</v>
      </c>
      <c r="E430" s="36">
        <v>133.08333333333331</v>
      </c>
      <c r="F430" s="36">
        <v>131.61666666666665</v>
      </c>
      <c r="G430" s="36">
        <v>129.0333333333333</v>
      </c>
      <c r="H430" s="36">
        <v>137.13333333333333</v>
      </c>
      <c r="I430" s="36">
        <v>139.71666666666664</v>
      </c>
      <c r="J430" s="36">
        <v>141.18333333333334</v>
      </c>
      <c r="K430" s="31">
        <v>138.25</v>
      </c>
      <c r="L430" s="31">
        <v>134.19999999999999</v>
      </c>
      <c r="M430" s="31">
        <v>12.272640000000001</v>
      </c>
      <c r="N430" s="1"/>
      <c r="O430" s="1"/>
    </row>
    <row r="431" spans="1:15" ht="12.75" customHeight="1">
      <c r="A431" s="33">
        <v>421</v>
      </c>
      <c r="B431" s="53" t="s">
        <v>510</v>
      </c>
      <c r="C431" s="31">
        <v>370.75</v>
      </c>
      <c r="D431" s="36">
        <v>371.61666666666662</v>
      </c>
      <c r="E431" s="36">
        <v>369.23333333333323</v>
      </c>
      <c r="F431" s="36">
        <v>367.71666666666664</v>
      </c>
      <c r="G431" s="36">
        <v>365.33333333333326</v>
      </c>
      <c r="H431" s="36">
        <v>373.13333333333321</v>
      </c>
      <c r="I431" s="36">
        <v>375.51666666666654</v>
      </c>
      <c r="J431" s="36">
        <v>377.03333333333319</v>
      </c>
      <c r="K431" s="31">
        <v>374</v>
      </c>
      <c r="L431" s="31">
        <v>370.1</v>
      </c>
      <c r="M431" s="31">
        <v>1.69747</v>
      </c>
      <c r="N431" s="1"/>
      <c r="O431" s="1"/>
    </row>
    <row r="432" spans="1:15" ht="12.75" customHeight="1">
      <c r="A432" s="33">
        <v>422</v>
      </c>
      <c r="B432" s="53" t="s">
        <v>511</v>
      </c>
      <c r="C432" s="31">
        <v>391.85</v>
      </c>
      <c r="D432" s="36">
        <v>387.25</v>
      </c>
      <c r="E432" s="36">
        <v>379.6</v>
      </c>
      <c r="F432" s="36">
        <v>367.35</v>
      </c>
      <c r="G432" s="36">
        <v>359.70000000000005</v>
      </c>
      <c r="H432" s="36">
        <v>399.5</v>
      </c>
      <c r="I432" s="36">
        <v>407.15</v>
      </c>
      <c r="J432" s="36">
        <v>419.4</v>
      </c>
      <c r="K432" s="31">
        <v>394.9</v>
      </c>
      <c r="L432" s="31">
        <v>375</v>
      </c>
      <c r="M432" s="31">
        <v>5.6816199999999997</v>
      </c>
      <c r="N432" s="1"/>
      <c r="O432" s="1"/>
    </row>
    <row r="433" spans="1:15" ht="12.75" customHeight="1">
      <c r="A433" s="33">
        <v>423</v>
      </c>
      <c r="B433" s="53" t="s">
        <v>220</v>
      </c>
      <c r="C433" s="31">
        <v>1574.2</v>
      </c>
      <c r="D433" s="36">
        <v>1562</v>
      </c>
      <c r="E433" s="36">
        <v>1547.6</v>
      </c>
      <c r="F433" s="36">
        <v>1521</v>
      </c>
      <c r="G433" s="36">
        <v>1506.6</v>
      </c>
      <c r="H433" s="36">
        <v>1588.6</v>
      </c>
      <c r="I433" s="36">
        <v>1603</v>
      </c>
      <c r="J433" s="36">
        <v>1629.6</v>
      </c>
      <c r="K433" s="31">
        <v>1576.4</v>
      </c>
      <c r="L433" s="31">
        <v>1535.4</v>
      </c>
      <c r="M433" s="31">
        <v>14.081720000000001</v>
      </c>
      <c r="N433" s="1"/>
      <c r="O433" s="1"/>
    </row>
    <row r="434" spans="1:15" ht="12.75" customHeight="1">
      <c r="A434" s="33">
        <v>424</v>
      </c>
      <c r="B434" s="53" t="s">
        <v>221</v>
      </c>
      <c r="C434" s="31">
        <v>643.79999999999995</v>
      </c>
      <c r="D434" s="36">
        <v>641.55000000000007</v>
      </c>
      <c r="E434" s="36">
        <v>634.40000000000009</v>
      </c>
      <c r="F434" s="36">
        <v>625</v>
      </c>
      <c r="G434" s="36">
        <v>617.85</v>
      </c>
      <c r="H434" s="36">
        <v>650.95000000000016</v>
      </c>
      <c r="I434" s="36">
        <v>658.1</v>
      </c>
      <c r="J434" s="36">
        <v>667.50000000000023</v>
      </c>
      <c r="K434" s="31">
        <v>648.70000000000005</v>
      </c>
      <c r="L434" s="31">
        <v>632.15</v>
      </c>
      <c r="M434" s="31">
        <v>8.2014099999999992</v>
      </c>
      <c r="N434" s="1"/>
      <c r="O434" s="1"/>
    </row>
    <row r="435" spans="1:15" ht="12.75" customHeight="1">
      <c r="A435" s="33">
        <v>425</v>
      </c>
      <c r="B435" s="53" t="s">
        <v>512</v>
      </c>
      <c r="C435" s="31">
        <v>4194.7</v>
      </c>
      <c r="D435" s="36">
        <v>4202.666666666667</v>
      </c>
      <c r="E435" s="36">
        <v>4175.3333333333339</v>
      </c>
      <c r="F435" s="36">
        <v>4155.9666666666672</v>
      </c>
      <c r="G435" s="36">
        <v>4128.6333333333341</v>
      </c>
      <c r="H435" s="36">
        <v>4222.0333333333338</v>
      </c>
      <c r="I435" s="36">
        <v>4249.3666666666677</v>
      </c>
      <c r="J435" s="36">
        <v>4268.7333333333336</v>
      </c>
      <c r="K435" s="31">
        <v>4230</v>
      </c>
      <c r="L435" s="31">
        <v>4183.3</v>
      </c>
      <c r="M435" s="31">
        <v>2.5072199999999998</v>
      </c>
      <c r="N435" s="1"/>
      <c r="O435" s="1"/>
    </row>
    <row r="436" spans="1:15" ht="12.75" customHeight="1">
      <c r="A436" s="33">
        <v>426</v>
      </c>
      <c r="B436" s="53" t="s">
        <v>513</v>
      </c>
      <c r="C436" s="31">
        <v>1033.4000000000001</v>
      </c>
      <c r="D436" s="36">
        <v>1040.8666666666668</v>
      </c>
      <c r="E436" s="36">
        <v>1013.5333333333335</v>
      </c>
      <c r="F436" s="36">
        <v>993.66666666666674</v>
      </c>
      <c r="G436" s="36">
        <v>966.33333333333348</v>
      </c>
      <c r="H436" s="36">
        <v>1060.7333333333336</v>
      </c>
      <c r="I436" s="36">
        <v>1088.0666666666666</v>
      </c>
      <c r="J436" s="36">
        <v>1107.9333333333336</v>
      </c>
      <c r="K436" s="31">
        <v>1068.2</v>
      </c>
      <c r="L436" s="31">
        <v>1021</v>
      </c>
      <c r="M436" s="31">
        <v>1.6228100000000001</v>
      </c>
      <c r="N436" s="1"/>
      <c r="O436" s="1"/>
    </row>
    <row r="437" spans="1:15" ht="12.75" customHeight="1">
      <c r="A437" s="33">
        <v>427</v>
      </c>
      <c r="B437" s="53" t="s">
        <v>514</v>
      </c>
      <c r="C437" s="31">
        <v>461.85</v>
      </c>
      <c r="D437" s="36">
        <v>463.41666666666669</v>
      </c>
      <c r="E437" s="36">
        <v>456.53333333333336</v>
      </c>
      <c r="F437" s="36">
        <v>451.2166666666667</v>
      </c>
      <c r="G437" s="36">
        <v>444.33333333333337</v>
      </c>
      <c r="H437" s="36">
        <v>468.73333333333335</v>
      </c>
      <c r="I437" s="36">
        <v>475.61666666666667</v>
      </c>
      <c r="J437" s="36">
        <v>480.93333333333334</v>
      </c>
      <c r="K437" s="31">
        <v>470.3</v>
      </c>
      <c r="L437" s="31">
        <v>458.1</v>
      </c>
      <c r="M437" s="31">
        <v>1.48776</v>
      </c>
      <c r="N437" s="1"/>
      <c r="O437" s="1"/>
    </row>
    <row r="438" spans="1:15" ht="12.75" customHeight="1">
      <c r="A438" s="33">
        <v>428</v>
      </c>
      <c r="B438" s="53" t="s">
        <v>515</v>
      </c>
      <c r="C438" s="31">
        <v>435.5</v>
      </c>
      <c r="D438" s="36">
        <v>434.73333333333335</v>
      </c>
      <c r="E438" s="36">
        <v>429.4666666666667</v>
      </c>
      <c r="F438" s="36">
        <v>423.43333333333334</v>
      </c>
      <c r="G438" s="36">
        <v>418.16666666666669</v>
      </c>
      <c r="H438" s="36">
        <v>440.76666666666671</v>
      </c>
      <c r="I438" s="36">
        <v>446.03333333333336</v>
      </c>
      <c r="J438" s="36">
        <v>452.06666666666672</v>
      </c>
      <c r="K438" s="31">
        <v>440</v>
      </c>
      <c r="L438" s="31">
        <v>428.7</v>
      </c>
      <c r="M438" s="31">
        <v>2.2395100000000001</v>
      </c>
      <c r="N438" s="1"/>
      <c r="O438" s="1"/>
    </row>
    <row r="439" spans="1:15" ht="12.75" customHeight="1">
      <c r="A439" s="33">
        <v>429</v>
      </c>
      <c r="B439" s="53" t="s">
        <v>516</v>
      </c>
      <c r="C439" s="31">
        <v>3951.1</v>
      </c>
      <c r="D439" s="36">
        <v>3971.4833333333336</v>
      </c>
      <c r="E439" s="36">
        <v>3895.9666666666672</v>
      </c>
      <c r="F439" s="36">
        <v>3840.8333333333335</v>
      </c>
      <c r="G439" s="36">
        <v>3765.3166666666671</v>
      </c>
      <c r="H439" s="36">
        <v>4026.6166666666672</v>
      </c>
      <c r="I439" s="36">
        <v>4102.1333333333332</v>
      </c>
      <c r="J439" s="36">
        <v>4157.2666666666673</v>
      </c>
      <c r="K439" s="31">
        <v>4047</v>
      </c>
      <c r="L439" s="31">
        <v>3916.35</v>
      </c>
      <c r="M439" s="31">
        <v>1.17797</v>
      </c>
      <c r="N439" s="1"/>
      <c r="O439" s="1"/>
    </row>
    <row r="440" spans="1:15" ht="12.75" customHeight="1">
      <c r="A440" s="33">
        <v>430</v>
      </c>
      <c r="B440" s="53" t="s">
        <v>517</v>
      </c>
      <c r="C440" s="31">
        <v>659</v>
      </c>
      <c r="D440" s="36">
        <v>666.51666666666677</v>
      </c>
      <c r="E440" s="36">
        <v>643.63333333333355</v>
      </c>
      <c r="F440" s="36">
        <v>628.26666666666677</v>
      </c>
      <c r="G440" s="36">
        <v>605.38333333333355</v>
      </c>
      <c r="H440" s="36">
        <v>681.88333333333355</v>
      </c>
      <c r="I440" s="36">
        <v>704.76666666666677</v>
      </c>
      <c r="J440" s="36">
        <v>720.13333333333355</v>
      </c>
      <c r="K440" s="31">
        <v>689.4</v>
      </c>
      <c r="L440" s="31">
        <v>651.15</v>
      </c>
      <c r="M440" s="31">
        <v>4.01755</v>
      </c>
      <c r="N440" s="1"/>
      <c r="O440" s="1"/>
    </row>
    <row r="441" spans="1:15" ht="12.75" customHeight="1">
      <c r="A441" s="33">
        <v>431</v>
      </c>
      <c r="B441" s="53" t="s">
        <v>518</v>
      </c>
      <c r="C441" s="31">
        <v>40.700000000000003</v>
      </c>
      <c r="D441" s="36">
        <v>41.016666666666666</v>
      </c>
      <c r="E441" s="36">
        <v>40.383333333333333</v>
      </c>
      <c r="F441" s="36">
        <v>40.06666666666667</v>
      </c>
      <c r="G441" s="36">
        <v>39.433333333333337</v>
      </c>
      <c r="H441" s="36">
        <v>41.333333333333329</v>
      </c>
      <c r="I441" s="36">
        <v>41.966666666666654</v>
      </c>
      <c r="J441" s="36">
        <v>42.283333333333324</v>
      </c>
      <c r="K441" s="31">
        <v>41.65</v>
      </c>
      <c r="L441" s="31">
        <v>40.700000000000003</v>
      </c>
      <c r="M441" s="31">
        <v>532.78003999999999</v>
      </c>
      <c r="N441" s="1"/>
      <c r="O441" s="1"/>
    </row>
    <row r="442" spans="1:15" ht="12.75" customHeight="1">
      <c r="A442" s="33">
        <v>432</v>
      </c>
      <c r="B442" s="53" t="s">
        <v>519</v>
      </c>
      <c r="C442" s="31">
        <v>723.05</v>
      </c>
      <c r="D442" s="36">
        <v>727.58333333333337</v>
      </c>
      <c r="E442" s="36">
        <v>715.4666666666667</v>
      </c>
      <c r="F442" s="36">
        <v>707.88333333333333</v>
      </c>
      <c r="G442" s="36">
        <v>695.76666666666665</v>
      </c>
      <c r="H442" s="36">
        <v>735.16666666666674</v>
      </c>
      <c r="I442" s="36">
        <v>747.2833333333333</v>
      </c>
      <c r="J442" s="36">
        <v>754.86666666666679</v>
      </c>
      <c r="K442" s="31">
        <v>739.7</v>
      </c>
      <c r="L442" s="31">
        <v>720</v>
      </c>
      <c r="M442" s="31">
        <v>17.876539999999999</v>
      </c>
      <c r="N442" s="1"/>
      <c r="O442" s="1"/>
    </row>
    <row r="443" spans="1:15" ht="12.75" customHeight="1">
      <c r="A443" s="33">
        <v>433</v>
      </c>
      <c r="B443" s="53" t="s">
        <v>898</v>
      </c>
      <c r="C443" s="31">
        <v>902.5</v>
      </c>
      <c r="D443" s="36">
        <v>905.41666666666663</v>
      </c>
      <c r="E443" s="36">
        <v>895.83333333333326</v>
      </c>
      <c r="F443" s="36">
        <v>889.16666666666663</v>
      </c>
      <c r="G443" s="36">
        <v>879.58333333333326</v>
      </c>
      <c r="H443" s="36">
        <v>912.08333333333326</v>
      </c>
      <c r="I443" s="36">
        <v>921.66666666666652</v>
      </c>
      <c r="J443" s="36">
        <v>928.33333333333326</v>
      </c>
      <c r="K443" s="31">
        <v>915</v>
      </c>
      <c r="L443" s="31">
        <v>898.75</v>
      </c>
      <c r="M443" s="31">
        <v>0.39733000000000002</v>
      </c>
      <c r="N443" s="1"/>
      <c r="O443" s="1"/>
    </row>
    <row r="444" spans="1:15" ht="12.75" customHeight="1">
      <c r="A444" s="33">
        <v>434</v>
      </c>
      <c r="B444" s="53" t="s">
        <v>222</v>
      </c>
      <c r="C444" s="31">
        <v>692.9</v>
      </c>
      <c r="D444" s="36">
        <v>692.86666666666679</v>
      </c>
      <c r="E444" s="36">
        <v>685.23333333333358</v>
      </c>
      <c r="F444" s="36">
        <v>677.56666666666683</v>
      </c>
      <c r="G444" s="36">
        <v>669.93333333333362</v>
      </c>
      <c r="H444" s="36">
        <v>700.53333333333353</v>
      </c>
      <c r="I444" s="36">
        <v>708.16666666666674</v>
      </c>
      <c r="J444" s="36">
        <v>715.83333333333348</v>
      </c>
      <c r="K444" s="31">
        <v>700.5</v>
      </c>
      <c r="L444" s="31">
        <v>685.2</v>
      </c>
      <c r="M444" s="31">
        <v>3.8479999999999999</v>
      </c>
      <c r="N444" s="1"/>
      <c r="O444" s="1"/>
    </row>
    <row r="445" spans="1:15" ht="12.75" customHeight="1">
      <c r="A445" s="33">
        <v>435</v>
      </c>
      <c r="B445" s="53" t="s">
        <v>899</v>
      </c>
      <c r="C445" s="31">
        <v>529.45000000000005</v>
      </c>
      <c r="D445" s="36">
        <v>530.5</v>
      </c>
      <c r="E445" s="36">
        <v>522.04999999999995</v>
      </c>
      <c r="F445" s="36">
        <v>514.65</v>
      </c>
      <c r="G445" s="36">
        <v>506.19999999999993</v>
      </c>
      <c r="H445" s="36">
        <v>537.9</v>
      </c>
      <c r="I445" s="36">
        <v>546.35</v>
      </c>
      <c r="J445" s="36">
        <v>553.75</v>
      </c>
      <c r="K445" s="31">
        <v>538.95000000000005</v>
      </c>
      <c r="L445" s="31">
        <v>523.1</v>
      </c>
      <c r="M445" s="31">
        <v>2.5815700000000001</v>
      </c>
      <c r="N445" s="1"/>
      <c r="O445" s="1"/>
    </row>
    <row r="446" spans="1:15" ht="12.75" customHeight="1">
      <c r="A446" s="33">
        <v>436</v>
      </c>
      <c r="B446" s="53" t="s">
        <v>520</v>
      </c>
      <c r="C446" s="31">
        <v>737.3</v>
      </c>
      <c r="D446" s="36">
        <v>737.7833333333333</v>
      </c>
      <c r="E446" s="36">
        <v>731.56666666666661</v>
      </c>
      <c r="F446" s="36">
        <v>725.83333333333326</v>
      </c>
      <c r="G446" s="36">
        <v>719.61666666666656</v>
      </c>
      <c r="H446" s="36">
        <v>743.51666666666665</v>
      </c>
      <c r="I446" s="36">
        <v>749.73333333333335</v>
      </c>
      <c r="J446" s="36">
        <v>755.4666666666667</v>
      </c>
      <c r="K446" s="31">
        <v>744</v>
      </c>
      <c r="L446" s="31">
        <v>732.05</v>
      </c>
      <c r="M446" s="31">
        <v>0.32488</v>
      </c>
      <c r="N446" s="1"/>
      <c r="O446" s="1"/>
    </row>
    <row r="447" spans="1:15" ht="12.75" customHeight="1">
      <c r="A447" s="33">
        <v>437</v>
      </c>
      <c r="B447" s="53" t="s">
        <v>521</v>
      </c>
      <c r="C447" s="31">
        <v>53.55</v>
      </c>
      <c r="D447" s="36">
        <v>54.066666666666663</v>
      </c>
      <c r="E447" s="36">
        <v>52.633333333333326</v>
      </c>
      <c r="F447" s="36">
        <v>51.716666666666661</v>
      </c>
      <c r="G447" s="36">
        <v>50.283333333333324</v>
      </c>
      <c r="H447" s="36">
        <v>54.983333333333327</v>
      </c>
      <c r="I447" s="36">
        <v>56.416666666666664</v>
      </c>
      <c r="J447" s="36">
        <v>57.333333333333329</v>
      </c>
      <c r="K447" s="31">
        <v>55.5</v>
      </c>
      <c r="L447" s="31">
        <v>53.15</v>
      </c>
      <c r="M447" s="31">
        <v>63.846020000000003</v>
      </c>
      <c r="N447" s="1"/>
      <c r="O447" s="1"/>
    </row>
    <row r="448" spans="1:15" ht="12.75" customHeight="1">
      <c r="A448" s="33">
        <v>438</v>
      </c>
      <c r="B448" s="53" t="s">
        <v>234</v>
      </c>
      <c r="C448" s="31">
        <v>2280.9</v>
      </c>
      <c r="D448" s="36">
        <v>2267.6166666666668</v>
      </c>
      <c r="E448" s="36">
        <v>2245.3333333333335</v>
      </c>
      <c r="F448" s="36">
        <v>2209.7666666666669</v>
      </c>
      <c r="G448" s="36">
        <v>2187.4833333333336</v>
      </c>
      <c r="H448" s="36">
        <v>2303.1833333333334</v>
      </c>
      <c r="I448" s="36">
        <v>2325.4666666666662</v>
      </c>
      <c r="J448" s="36">
        <v>2361.0333333333333</v>
      </c>
      <c r="K448" s="31">
        <v>2289.9</v>
      </c>
      <c r="L448" s="31">
        <v>2232.0500000000002</v>
      </c>
      <c r="M448" s="31">
        <v>9.4260099999999998</v>
      </c>
      <c r="N448" s="1"/>
      <c r="O448" s="1"/>
    </row>
    <row r="449" spans="1:15" ht="12.75" customHeight="1">
      <c r="A449" s="33">
        <v>439</v>
      </c>
      <c r="B449" s="53" t="s">
        <v>522</v>
      </c>
      <c r="C449" s="31">
        <v>964.45</v>
      </c>
      <c r="D449" s="36">
        <v>972.73333333333346</v>
      </c>
      <c r="E449" s="36">
        <v>949.8666666666669</v>
      </c>
      <c r="F449" s="36">
        <v>935.28333333333342</v>
      </c>
      <c r="G449" s="36">
        <v>912.41666666666686</v>
      </c>
      <c r="H449" s="36">
        <v>987.31666666666695</v>
      </c>
      <c r="I449" s="36">
        <v>1010.1833333333335</v>
      </c>
      <c r="J449" s="36">
        <v>1024.7666666666669</v>
      </c>
      <c r="K449" s="31">
        <v>995.6</v>
      </c>
      <c r="L449" s="31">
        <v>958.15</v>
      </c>
      <c r="M449" s="31">
        <v>5.4553599999999998</v>
      </c>
      <c r="N449" s="1"/>
      <c r="O449" s="1"/>
    </row>
    <row r="450" spans="1:15" ht="12.75" customHeight="1">
      <c r="A450" s="33">
        <v>440</v>
      </c>
      <c r="B450" s="53" t="s">
        <v>223</v>
      </c>
      <c r="C450" s="31">
        <v>1061.3</v>
      </c>
      <c r="D450" s="36">
        <v>1052.4333333333334</v>
      </c>
      <c r="E450" s="36">
        <v>1019.8666666666668</v>
      </c>
      <c r="F450" s="36">
        <v>978.43333333333339</v>
      </c>
      <c r="G450" s="36">
        <v>945.86666666666679</v>
      </c>
      <c r="H450" s="36">
        <v>1093.8666666666668</v>
      </c>
      <c r="I450" s="36">
        <v>1126.4333333333334</v>
      </c>
      <c r="J450" s="36">
        <v>1167.8666666666668</v>
      </c>
      <c r="K450" s="31">
        <v>1085</v>
      </c>
      <c r="L450" s="31">
        <v>1011</v>
      </c>
      <c r="M450" s="31">
        <v>94.692710000000005</v>
      </c>
      <c r="N450" s="1"/>
      <c r="O450" s="1"/>
    </row>
    <row r="451" spans="1:15" ht="12.75" customHeight="1">
      <c r="A451" s="33">
        <v>441</v>
      </c>
      <c r="B451" s="53" t="s">
        <v>224</v>
      </c>
      <c r="C451" s="31">
        <v>1994.35</v>
      </c>
      <c r="D451" s="36">
        <v>1989.1833333333334</v>
      </c>
      <c r="E451" s="36">
        <v>1971.4666666666667</v>
      </c>
      <c r="F451" s="36">
        <v>1948.5833333333333</v>
      </c>
      <c r="G451" s="36">
        <v>1930.8666666666666</v>
      </c>
      <c r="H451" s="36">
        <v>2012.0666666666668</v>
      </c>
      <c r="I451" s="36">
        <v>2029.7833333333335</v>
      </c>
      <c r="J451" s="36">
        <v>2052.666666666667</v>
      </c>
      <c r="K451" s="31">
        <v>2006.9</v>
      </c>
      <c r="L451" s="31">
        <v>1966.3</v>
      </c>
      <c r="M451" s="31">
        <v>8.8377199999999991</v>
      </c>
      <c r="N451" s="1"/>
      <c r="O451" s="1"/>
    </row>
    <row r="452" spans="1:15" ht="12.75" customHeight="1">
      <c r="A452" s="33">
        <v>442</v>
      </c>
      <c r="B452" s="53" t="s">
        <v>229</v>
      </c>
      <c r="C452" s="31">
        <v>4012.1</v>
      </c>
      <c r="D452" s="36">
        <v>4018.7000000000003</v>
      </c>
      <c r="E452" s="36">
        <v>3973.4000000000005</v>
      </c>
      <c r="F452" s="36">
        <v>3934.7000000000003</v>
      </c>
      <c r="G452" s="36">
        <v>3889.4000000000005</v>
      </c>
      <c r="H452" s="36">
        <v>4057.4000000000005</v>
      </c>
      <c r="I452" s="36">
        <v>4102.7000000000007</v>
      </c>
      <c r="J452" s="36">
        <v>4141.4000000000005</v>
      </c>
      <c r="K452" s="31">
        <v>4064</v>
      </c>
      <c r="L452" s="31">
        <v>3980</v>
      </c>
      <c r="M452" s="31">
        <v>20.708590000000001</v>
      </c>
      <c r="N452" s="1"/>
      <c r="O452" s="1"/>
    </row>
    <row r="453" spans="1:15" ht="12.75" customHeight="1">
      <c r="A453" s="33">
        <v>443</v>
      </c>
      <c r="B453" s="53" t="s">
        <v>225</v>
      </c>
      <c r="C453" s="31">
        <v>1200.5999999999999</v>
      </c>
      <c r="D453" s="36">
        <v>1202.8333333333333</v>
      </c>
      <c r="E453" s="36">
        <v>1193.7666666666664</v>
      </c>
      <c r="F453" s="36">
        <v>1186.9333333333332</v>
      </c>
      <c r="G453" s="36">
        <v>1177.8666666666663</v>
      </c>
      <c r="H453" s="36">
        <v>1209.6666666666665</v>
      </c>
      <c r="I453" s="36">
        <v>1218.7333333333336</v>
      </c>
      <c r="J453" s="36">
        <v>1225.5666666666666</v>
      </c>
      <c r="K453" s="31">
        <v>1211.9000000000001</v>
      </c>
      <c r="L453" s="31">
        <v>1196</v>
      </c>
      <c r="M453" s="31">
        <v>8.6792499999999997</v>
      </c>
      <c r="N453" s="1"/>
      <c r="O453" s="1"/>
    </row>
    <row r="454" spans="1:15" ht="12.75" customHeight="1">
      <c r="A454" s="33">
        <v>444</v>
      </c>
      <c r="B454" s="53" t="s">
        <v>297</v>
      </c>
      <c r="C454" s="31">
        <v>7662.45</v>
      </c>
      <c r="D454" s="36">
        <v>7665.4833333333336</v>
      </c>
      <c r="E454" s="36">
        <v>7598.0166666666673</v>
      </c>
      <c r="F454" s="36">
        <v>7533.5833333333339</v>
      </c>
      <c r="G454" s="36">
        <v>7466.1166666666677</v>
      </c>
      <c r="H454" s="36">
        <v>7729.916666666667</v>
      </c>
      <c r="I454" s="36">
        <v>7797.3833333333341</v>
      </c>
      <c r="J454" s="36">
        <v>7861.8166666666666</v>
      </c>
      <c r="K454" s="31">
        <v>7732.95</v>
      </c>
      <c r="L454" s="31">
        <v>7601.05</v>
      </c>
      <c r="M454" s="31">
        <v>1.0733999999999999</v>
      </c>
      <c r="N454" s="1"/>
      <c r="O454" s="1"/>
    </row>
    <row r="455" spans="1:15" ht="12.75" customHeight="1">
      <c r="A455" s="33">
        <v>445</v>
      </c>
      <c r="B455" s="53" t="s">
        <v>523</v>
      </c>
      <c r="C455" s="31">
        <v>8849.7999999999993</v>
      </c>
      <c r="D455" s="36">
        <v>8766.5333333333328</v>
      </c>
      <c r="E455" s="36">
        <v>8683.2666666666664</v>
      </c>
      <c r="F455" s="36">
        <v>8516.7333333333336</v>
      </c>
      <c r="G455" s="36">
        <v>8433.4666666666672</v>
      </c>
      <c r="H455" s="36">
        <v>8933.0666666666657</v>
      </c>
      <c r="I455" s="36">
        <v>9016.3333333333321</v>
      </c>
      <c r="J455" s="36">
        <v>9182.866666666665</v>
      </c>
      <c r="K455" s="31">
        <v>8849.7999999999993</v>
      </c>
      <c r="L455" s="31">
        <v>8600</v>
      </c>
      <c r="M455" s="31">
        <v>0.41704999999999998</v>
      </c>
      <c r="N455" s="1"/>
      <c r="O455" s="1"/>
    </row>
    <row r="456" spans="1:15" ht="12.75" customHeight="1">
      <c r="A456" s="33">
        <v>446</v>
      </c>
      <c r="B456" s="53" t="s">
        <v>524</v>
      </c>
      <c r="C456" s="31">
        <v>678.55</v>
      </c>
      <c r="D456" s="36">
        <v>687.23333333333323</v>
      </c>
      <c r="E456" s="36">
        <v>661.86666666666645</v>
      </c>
      <c r="F456" s="36">
        <v>645.18333333333317</v>
      </c>
      <c r="G456" s="36">
        <v>619.81666666666638</v>
      </c>
      <c r="H456" s="36">
        <v>703.91666666666652</v>
      </c>
      <c r="I456" s="36">
        <v>729.2833333333333</v>
      </c>
      <c r="J456" s="36">
        <v>745.96666666666658</v>
      </c>
      <c r="K456" s="31">
        <v>712.6</v>
      </c>
      <c r="L456" s="31">
        <v>670.55</v>
      </c>
      <c r="M456" s="31">
        <v>124.78677999999999</v>
      </c>
      <c r="N456" s="1"/>
      <c r="O456" s="1"/>
    </row>
    <row r="457" spans="1:15" ht="12.75" customHeight="1">
      <c r="A457" s="33">
        <v>447</v>
      </c>
      <c r="B457" s="53" t="s">
        <v>226</v>
      </c>
      <c r="C457" s="31">
        <v>1021.9</v>
      </c>
      <c r="D457" s="36">
        <v>1030.95</v>
      </c>
      <c r="E457" s="36">
        <v>996.30000000000018</v>
      </c>
      <c r="F457" s="36">
        <v>970.70000000000016</v>
      </c>
      <c r="G457" s="36">
        <v>936.0500000000003</v>
      </c>
      <c r="H457" s="36">
        <v>1056.5500000000002</v>
      </c>
      <c r="I457" s="36">
        <v>1091.2000000000003</v>
      </c>
      <c r="J457" s="36">
        <v>1116.8</v>
      </c>
      <c r="K457" s="31">
        <v>1065.5999999999999</v>
      </c>
      <c r="L457" s="31">
        <v>1005.35</v>
      </c>
      <c r="M457" s="31">
        <v>598.11032999999998</v>
      </c>
      <c r="N457" s="1"/>
      <c r="O457" s="1"/>
    </row>
    <row r="458" spans="1:15" ht="12.75" customHeight="1">
      <c r="A458" s="33">
        <v>448</v>
      </c>
      <c r="B458" s="53" t="s">
        <v>227</v>
      </c>
      <c r="C458" s="31">
        <v>396.15</v>
      </c>
      <c r="D458" s="36">
        <v>395.5333333333333</v>
      </c>
      <c r="E458" s="36">
        <v>391.11666666666662</v>
      </c>
      <c r="F458" s="36">
        <v>386.08333333333331</v>
      </c>
      <c r="G458" s="36">
        <v>381.66666666666663</v>
      </c>
      <c r="H458" s="36">
        <v>400.56666666666661</v>
      </c>
      <c r="I458" s="36">
        <v>404.98333333333335</v>
      </c>
      <c r="J458" s="36">
        <v>410.01666666666659</v>
      </c>
      <c r="K458" s="31">
        <v>399.95</v>
      </c>
      <c r="L458" s="31">
        <v>390.5</v>
      </c>
      <c r="M458" s="31">
        <v>187.95182</v>
      </c>
      <c r="N458" s="1"/>
      <c r="O458" s="1"/>
    </row>
    <row r="459" spans="1:15" ht="12.75" customHeight="1">
      <c r="A459" s="33">
        <v>449</v>
      </c>
      <c r="B459" s="53" t="s">
        <v>228</v>
      </c>
      <c r="C459" s="31">
        <v>151.85</v>
      </c>
      <c r="D459" s="36">
        <v>152.20000000000002</v>
      </c>
      <c r="E459" s="36">
        <v>150.40000000000003</v>
      </c>
      <c r="F459" s="36">
        <v>148.95000000000002</v>
      </c>
      <c r="G459" s="36">
        <v>147.15000000000003</v>
      </c>
      <c r="H459" s="36">
        <v>153.65000000000003</v>
      </c>
      <c r="I459" s="36">
        <v>155.45000000000005</v>
      </c>
      <c r="J459" s="36">
        <v>156.90000000000003</v>
      </c>
      <c r="K459" s="31">
        <v>154</v>
      </c>
      <c r="L459" s="31">
        <v>150.75</v>
      </c>
      <c r="M459" s="31">
        <v>371.6549</v>
      </c>
      <c r="N459" s="1"/>
      <c r="O459" s="1"/>
    </row>
    <row r="460" spans="1:15" ht="12.75" customHeight="1">
      <c r="A460" s="33">
        <v>450</v>
      </c>
      <c r="B460" s="53" t="s">
        <v>298</v>
      </c>
      <c r="C460" s="31">
        <v>85.8</v>
      </c>
      <c r="D460" s="36">
        <v>86.233333333333334</v>
      </c>
      <c r="E460" s="36">
        <v>85.066666666666663</v>
      </c>
      <c r="F460" s="36">
        <v>84.333333333333329</v>
      </c>
      <c r="G460" s="36">
        <v>83.166666666666657</v>
      </c>
      <c r="H460" s="36">
        <v>86.966666666666669</v>
      </c>
      <c r="I460" s="36">
        <v>88.133333333333326</v>
      </c>
      <c r="J460" s="36">
        <v>88.866666666666674</v>
      </c>
      <c r="K460" s="31">
        <v>87.4</v>
      </c>
      <c r="L460" s="31">
        <v>85.5</v>
      </c>
      <c r="M460" s="31">
        <v>23.470870000000001</v>
      </c>
      <c r="N460" s="1"/>
      <c r="O460" s="1"/>
    </row>
    <row r="461" spans="1:15" ht="12.75" customHeight="1">
      <c r="A461" s="33">
        <v>451</v>
      </c>
      <c r="B461" s="53" t="s">
        <v>525</v>
      </c>
      <c r="C461" s="31">
        <v>2837.6</v>
      </c>
      <c r="D461" s="36">
        <v>2852.5333333333333</v>
      </c>
      <c r="E461" s="36">
        <v>2805.0666666666666</v>
      </c>
      <c r="F461" s="36">
        <v>2772.5333333333333</v>
      </c>
      <c r="G461" s="36">
        <v>2725.0666666666666</v>
      </c>
      <c r="H461" s="36">
        <v>2885.0666666666666</v>
      </c>
      <c r="I461" s="36">
        <v>2932.5333333333328</v>
      </c>
      <c r="J461" s="36">
        <v>2965.0666666666666</v>
      </c>
      <c r="K461" s="31">
        <v>2900</v>
      </c>
      <c r="L461" s="31">
        <v>2820</v>
      </c>
      <c r="M461" s="31">
        <v>0.15332999999999999</v>
      </c>
      <c r="N461" s="1"/>
      <c r="O461" s="1"/>
    </row>
    <row r="462" spans="1:15" ht="12.75" customHeight="1">
      <c r="A462" s="33">
        <v>452</v>
      </c>
      <c r="B462" s="53" t="s">
        <v>230</v>
      </c>
      <c r="C462" s="31">
        <v>1272.5</v>
      </c>
      <c r="D462" s="36">
        <v>1270.5</v>
      </c>
      <c r="E462" s="36">
        <v>1261.0999999999999</v>
      </c>
      <c r="F462" s="36">
        <v>1249.6999999999998</v>
      </c>
      <c r="G462" s="36">
        <v>1240.2999999999997</v>
      </c>
      <c r="H462" s="36">
        <v>1281.9000000000001</v>
      </c>
      <c r="I462" s="36">
        <v>1291.3000000000002</v>
      </c>
      <c r="J462" s="36">
        <v>1302.7000000000003</v>
      </c>
      <c r="K462" s="31">
        <v>1279.9000000000001</v>
      </c>
      <c r="L462" s="31">
        <v>1259.0999999999999</v>
      </c>
      <c r="M462" s="31">
        <v>14.20379</v>
      </c>
      <c r="N462" s="1"/>
      <c r="O462" s="1"/>
    </row>
    <row r="463" spans="1:15" ht="12.75" customHeight="1">
      <c r="A463" s="33">
        <v>453</v>
      </c>
      <c r="B463" s="53" t="s">
        <v>526</v>
      </c>
      <c r="C463" s="31">
        <v>744.55</v>
      </c>
      <c r="D463" s="36">
        <v>748.48333333333323</v>
      </c>
      <c r="E463" s="36">
        <v>734.71666666666647</v>
      </c>
      <c r="F463" s="36">
        <v>724.88333333333321</v>
      </c>
      <c r="G463" s="36">
        <v>711.11666666666645</v>
      </c>
      <c r="H463" s="36">
        <v>758.31666666666649</v>
      </c>
      <c r="I463" s="36">
        <v>772.08333333333314</v>
      </c>
      <c r="J463" s="36">
        <v>781.91666666666652</v>
      </c>
      <c r="K463" s="31">
        <v>762.25</v>
      </c>
      <c r="L463" s="31">
        <v>738.65</v>
      </c>
      <c r="M463" s="31">
        <v>1.9759199999999999</v>
      </c>
      <c r="N463" s="1"/>
      <c r="O463" s="1"/>
    </row>
    <row r="464" spans="1:15" ht="12.75" customHeight="1">
      <c r="A464" s="33">
        <v>454</v>
      </c>
      <c r="B464" s="53" t="s">
        <v>527</v>
      </c>
      <c r="C464" s="31">
        <v>272.5</v>
      </c>
      <c r="D464" s="36">
        <v>271.53333333333336</v>
      </c>
      <c r="E464" s="36">
        <v>267.31666666666672</v>
      </c>
      <c r="F464" s="36">
        <v>262.13333333333338</v>
      </c>
      <c r="G464" s="36">
        <v>257.91666666666674</v>
      </c>
      <c r="H464" s="36">
        <v>276.7166666666667</v>
      </c>
      <c r="I464" s="36">
        <v>280.93333333333328</v>
      </c>
      <c r="J464" s="36">
        <v>286.11666666666667</v>
      </c>
      <c r="K464" s="31">
        <v>275.75</v>
      </c>
      <c r="L464" s="31">
        <v>266.35000000000002</v>
      </c>
      <c r="M464" s="31">
        <v>15.2758</v>
      </c>
      <c r="N464" s="1"/>
      <c r="O464" s="1"/>
    </row>
    <row r="465" spans="1:15" ht="12.75" customHeight="1">
      <c r="A465" s="33">
        <v>455</v>
      </c>
      <c r="B465" s="53" t="s">
        <v>208</v>
      </c>
      <c r="C465" s="31">
        <v>823.8</v>
      </c>
      <c r="D465" s="36">
        <v>831.98333333333323</v>
      </c>
      <c r="E465" s="36">
        <v>810.06666666666649</v>
      </c>
      <c r="F465" s="36">
        <v>796.33333333333326</v>
      </c>
      <c r="G465" s="36">
        <v>774.41666666666652</v>
      </c>
      <c r="H465" s="36">
        <v>845.71666666666647</v>
      </c>
      <c r="I465" s="36">
        <v>867.63333333333321</v>
      </c>
      <c r="J465" s="36">
        <v>881.36666666666645</v>
      </c>
      <c r="K465" s="31">
        <v>853.9</v>
      </c>
      <c r="L465" s="31">
        <v>818.25</v>
      </c>
      <c r="M465" s="31">
        <v>11.04181</v>
      </c>
      <c r="N465" s="1"/>
      <c r="O465" s="1"/>
    </row>
    <row r="466" spans="1:15" ht="12.75" customHeight="1">
      <c r="A466" s="33">
        <v>456</v>
      </c>
      <c r="B466" s="53" t="s">
        <v>528</v>
      </c>
      <c r="C466" s="31">
        <v>3675.75</v>
      </c>
      <c r="D466" s="36">
        <v>3670.2333333333336</v>
      </c>
      <c r="E466" s="36">
        <v>3641.4666666666672</v>
      </c>
      <c r="F466" s="36">
        <v>3607.1833333333334</v>
      </c>
      <c r="G466" s="36">
        <v>3578.416666666667</v>
      </c>
      <c r="H466" s="36">
        <v>3704.5166666666673</v>
      </c>
      <c r="I466" s="36">
        <v>3733.2833333333338</v>
      </c>
      <c r="J466" s="36">
        <v>3767.5666666666675</v>
      </c>
      <c r="K466" s="31">
        <v>3699</v>
      </c>
      <c r="L466" s="31">
        <v>3635.95</v>
      </c>
      <c r="M466" s="31">
        <v>0.62761999999999996</v>
      </c>
      <c r="N466" s="1"/>
      <c r="O466" s="1"/>
    </row>
    <row r="467" spans="1:15" ht="12.75" customHeight="1">
      <c r="A467" s="33">
        <v>457</v>
      </c>
      <c r="B467" s="53" t="s">
        <v>529</v>
      </c>
      <c r="C467" s="31">
        <v>2649.25</v>
      </c>
      <c r="D467" s="36">
        <v>2674.5833333333335</v>
      </c>
      <c r="E467" s="36">
        <v>2617.166666666667</v>
      </c>
      <c r="F467" s="36">
        <v>2585.0833333333335</v>
      </c>
      <c r="G467" s="36">
        <v>2527.666666666667</v>
      </c>
      <c r="H467" s="36">
        <v>2706.666666666667</v>
      </c>
      <c r="I467" s="36">
        <v>2764.0833333333339</v>
      </c>
      <c r="J467" s="36">
        <v>2796.166666666667</v>
      </c>
      <c r="K467" s="31">
        <v>2732</v>
      </c>
      <c r="L467" s="31">
        <v>2642.5</v>
      </c>
      <c r="M467" s="31">
        <v>0.39255000000000001</v>
      </c>
      <c r="N467" s="1"/>
      <c r="O467" s="1"/>
    </row>
    <row r="468" spans="1:15" ht="12.75" customHeight="1">
      <c r="A468" s="33">
        <v>458</v>
      </c>
      <c r="B468" s="53" t="s">
        <v>231</v>
      </c>
      <c r="C468" s="31">
        <v>3750.75</v>
      </c>
      <c r="D468" s="36">
        <v>3739.2999999999997</v>
      </c>
      <c r="E468" s="36">
        <v>3719.4499999999994</v>
      </c>
      <c r="F468" s="36">
        <v>3688.1499999999996</v>
      </c>
      <c r="G468" s="36">
        <v>3668.2999999999993</v>
      </c>
      <c r="H468" s="36">
        <v>3770.5999999999995</v>
      </c>
      <c r="I468" s="36">
        <v>3790.45</v>
      </c>
      <c r="J468" s="36">
        <v>3821.7499999999995</v>
      </c>
      <c r="K468" s="31">
        <v>3759.15</v>
      </c>
      <c r="L468" s="31">
        <v>3708</v>
      </c>
      <c r="M468" s="31">
        <v>7.3365999999999998</v>
      </c>
      <c r="N468" s="1"/>
      <c r="O468" s="1"/>
    </row>
    <row r="469" spans="1:15" ht="12.75" customHeight="1">
      <c r="A469" s="33">
        <v>459</v>
      </c>
      <c r="B469" s="53" t="s">
        <v>232</v>
      </c>
      <c r="C469" s="31">
        <v>2661.95</v>
      </c>
      <c r="D469" s="36">
        <v>2669.7333333333331</v>
      </c>
      <c r="E469" s="36">
        <v>2640.4666666666662</v>
      </c>
      <c r="F469" s="36">
        <v>2618.9833333333331</v>
      </c>
      <c r="G469" s="36">
        <v>2589.7166666666662</v>
      </c>
      <c r="H469" s="36">
        <v>2691.2166666666662</v>
      </c>
      <c r="I469" s="36">
        <v>2720.4833333333336</v>
      </c>
      <c r="J469" s="36">
        <v>2741.9666666666662</v>
      </c>
      <c r="K469" s="31">
        <v>2699</v>
      </c>
      <c r="L469" s="31">
        <v>2648.25</v>
      </c>
      <c r="M469" s="31">
        <v>1.99888</v>
      </c>
      <c r="N469" s="1"/>
      <c r="O469" s="1"/>
    </row>
    <row r="470" spans="1:15" ht="12.75" customHeight="1">
      <c r="A470" s="33">
        <v>460</v>
      </c>
      <c r="B470" s="53" t="s">
        <v>299</v>
      </c>
      <c r="C470" s="31">
        <v>1144.7</v>
      </c>
      <c r="D470" s="36">
        <v>1145.1666666666667</v>
      </c>
      <c r="E470" s="36">
        <v>1128.7833333333335</v>
      </c>
      <c r="F470" s="36">
        <v>1112.8666666666668</v>
      </c>
      <c r="G470" s="36">
        <v>1096.4833333333336</v>
      </c>
      <c r="H470" s="36">
        <v>1161.0833333333335</v>
      </c>
      <c r="I470" s="36">
        <v>1177.4666666666667</v>
      </c>
      <c r="J470" s="36">
        <v>1193.3833333333334</v>
      </c>
      <c r="K470" s="31">
        <v>1161.55</v>
      </c>
      <c r="L470" s="31">
        <v>1129.25</v>
      </c>
      <c r="M470" s="31">
        <v>9.3061399999999992</v>
      </c>
      <c r="N470" s="1"/>
      <c r="O470" s="1"/>
    </row>
    <row r="471" spans="1:15" ht="12.75" customHeight="1">
      <c r="A471" s="33">
        <v>461</v>
      </c>
      <c r="B471" s="53" t="s">
        <v>233</v>
      </c>
      <c r="C471" s="31">
        <v>3852.3</v>
      </c>
      <c r="D471" s="36">
        <v>3877.7333333333336</v>
      </c>
      <c r="E471" s="36">
        <v>3819.6166666666672</v>
      </c>
      <c r="F471" s="36">
        <v>3786.9333333333338</v>
      </c>
      <c r="G471" s="36">
        <v>3728.8166666666675</v>
      </c>
      <c r="H471" s="36">
        <v>3910.416666666667</v>
      </c>
      <c r="I471" s="36">
        <v>3968.5333333333338</v>
      </c>
      <c r="J471" s="36">
        <v>4001.2166666666667</v>
      </c>
      <c r="K471" s="31">
        <v>3935.85</v>
      </c>
      <c r="L471" s="31">
        <v>3845.05</v>
      </c>
      <c r="M471" s="31">
        <v>5.4927000000000001</v>
      </c>
      <c r="N471" s="1"/>
      <c r="O471" s="1"/>
    </row>
    <row r="472" spans="1:15" ht="12.75" customHeight="1">
      <c r="A472" s="33">
        <v>462</v>
      </c>
      <c r="B472" s="53" t="s">
        <v>300</v>
      </c>
      <c r="C472" s="31">
        <v>41</v>
      </c>
      <c r="D472" s="36">
        <v>41.300000000000004</v>
      </c>
      <c r="E472" s="36">
        <v>40.600000000000009</v>
      </c>
      <c r="F472" s="36">
        <v>40.200000000000003</v>
      </c>
      <c r="G472" s="36">
        <v>39.500000000000007</v>
      </c>
      <c r="H472" s="36">
        <v>41.70000000000001</v>
      </c>
      <c r="I472" s="36">
        <v>42.400000000000013</v>
      </c>
      <c r="J472" s="36">
        <v>42.800000000000011</v>
      </c>
      <c r="K472" s="31">
        <v>42</v>
      </c>
      <c r="L472" s="31">
        <v>40.9</v>
      </c>
      <c r="M472" s="31">
        <v>85.093199999999996</v>
      </c>
      <c r="N472" s="1"/>
      <c r="O472" s="1"/>
    </row>
    <row r="473" spans="1:15" ht="12.75" customHeight="1">
      <c r="A473" s="33">
        <v>463</v>
      </c>
      <c r="B473" s="53" t="s">
        <v>531</v>
      </c>
      <c r="C473" s="31">
        <v>345.6</v>
      </c>
      <c r="D473" s="36">
        <v>348.55</v>
      </c>
      <c r="E473" s="36">
        <v>341.1</v>
      </c>
      <c r="F473" s="36">
        <v>336.6</v>
      </c>
      <c r="G473" s="36">
        <v>329.15000000000003</v>
      </c>
      <c r="H473" s="36">
        <v>353.05</v>
      </c>
      <c r="I473" s="36">
        <v>360.49999999999994</v>
      </c>
      <c r="J473" s="36">
        <v>365</v>
      </c>
      <c r="K473" s="31">
        <v>356</v>
      </c>
      <c r="L473" s="31">
        <v>344.05</v>
      </c>
      <c r="M473" s="31">
        <v>7.7683499999999999</v>
      </c>
      <c r="N473" s="1"/>
      <c r="O473" s="1"/>
    </row>
    <row r="474" spans="1:15" ht="12.75" customHeight="1">
      <c r="A474" s="33">
        <v>464</v>
      </c>
      <c r="B474" s="53" t="s">
        <v>532</v>
      </c>
      <c r="C474" s="31">
        <v>480.55</v>
      </c>
      <c r="D474" s="36">
        <v>491.5</v>
      </c>
      <c r="E474" s="36">
        <v>467.04999999999995</v>
      </c>
      <c r="F474" s="36">
        <v>453.54999999999995</v>
      </c>
      <c r="G474" s="36">
        <v>429.09999999999991</v>
      </c>
      <c r="H474" s="36">
        <v>505</v>
      </c>
      <c r="I474" s="36">
        <v>529.45000000000005</v>
      </c>
      <c r="J474" s="36">
        <v>542.95000000000005</v>
      </c>
      <c r="K474" s="31">
        <v>515.95000000000005</v>
      </c>
      <c r="L474" s="31">
        <v>478</v>
      </c>
      <c r="M474" s="31">
        <v>24.88644</v>
      </c>
      <c r="N474" s="1"/>
      <c r="O474" s="1"/>
    </row>
    <row r="475" spans="1:15" ht="12.75" customHeight="1">
      <c r="A475" s="33">
        <v>465</v>
      </c>
      <c r="B475" s="53" t="s">
        <v>301</v>
      </c>
      <c r="C475" s="31">
        <v>3563.7</v>
      </c>
      <c r="D475" s="36">
        <v>3580.9</v>
      </c>
      <c r="E475" s="36">
        <v>3512.8</v>
      </c>
      <c r="F475" s="36">
        <v>3461.9</v>
      </c>
      <c r="G475" s="36">
        <v>3393.8</v>
      </c>
      <c r="H475" s="36">
        <v>3631.8</v>
      </c>
      <c r="I475" s="36">
        <v>3699.8999999999996</v>
      </c>
      <c r="J475" s="36">
        <v>3750.8</v>
      </c>
      <c r="K475" s="31">
        <v>3649</v>
      </c>
      <c r="L475" s="31">
        <v>3530</v>
      </c>
      <c r="M475" s="31">
        <v>2.2033499999999999</v>
      </c>
      <c r="N475" s="1"/>
      <c r="O475" s="1"/>
    </row>
    <row r="476" spans="1:15" ht="12.75" customHeight="1">
      <c r="A476" s="33">
        <v>466</v>
      </c>
      <c r="B476" s="53" t="s">
        <v>533</v>
      </c>
      <c r="C476" s="31">
        <v>60.3</v>
      </c>
      <c r="D476" s="36">
        <v>58.93333333333333</v>
      </c>
      <c r="E476" s="36">
        <v>56.966666666666661</v>
      </c>
      <c r="F476" s="36">
        <v>53.633333333333333</v>
      </c>
      <c r="G476" s="36">
        <v>51.666666666666664</v>
      </c>
      <c r="H476" s="36">
        <v>62.266666666666659</v>
      </c>
      <c r="I476" s="36">
        <v>64.23333333333332</v>
      </c>
      <c r="J476" s="36">
        <v>67.566666666666663</v>
      </c>
      <c r="K476" s="31">
        <v>60.9</v>
      </c>
      <c r="L476" s="31">
        <v>55.6</v>
      </c>
      <c r="M476" s="31">
        <v>434.50871999999998</v>
      </c>
      <c r="N476" s="1"/>
      <c r="O476" s="1"/>
    </row>
    <row r="477" spans="1:15" ht="12.75" customHeight="1">
      <c r="A477" s="33">
        <v>467</v>
      </c>
      <c r="B477" s="53" t="s">
        <v>534</v>
      </c>
      <c r="C477" s="31">
        <v>634.20000000000005</v>
      </c>
      <c r="D477" s="36">
        <v>634.6</v>
      </c>
      <c r="E477" s="36">
        <v>622.6</v>
      </c>
      <c r="F477" s="36">
        <v>611</v>
      </c>
      <c r="G477" s="36">
        <v>599</v>
      </c>
      <c r="H477" s="36">
        <v>646.20000000000005</v>
      </c>
      <c r="I477" s="36">
        <v>658.2</v>
      </c>
      <c r="J477" s="36">
        <v>669.80000000000007</v>
      </c>
      <c r="K477" s="31">
        <v>646.6</v>
      </c>
      <c r="L477" s="31">
        <v>623</v>
      </c>
      <c r="M477" s="31">
        <v>5.1722799999999998</v>
      </c>
      <c r="N477" s="1"/>
      <c r="O477" s="1"/>
    </row>
    <row r="478" spans="1:15" ht="12.75" customHeight="1">
      <c r="A478" s="33">
        <v>468</v>
      </c>
      <c r="B478" s="53" t="s">
        <v>237</v>
      </c>
      <c r="C478" s="31">
        <v>474.25</v>
      </c>
      <c r="D478" s="36">
        <v>479.59999999999997</v>
      </c>
      <c r="E478" s="36">
        <v>468.14999999999992</v>
      </c>
      <c r="F478" s="36">
        <v>462.04999999999995</v>
      </c>
      <c r="G478" s="36">
        <v>450.59999999999991</v>
      </c>
      <c r="H478" s="36">
        <v>485.69999999999993</v>
      </c>
      <c r="I478" s="36">
        <v>497.15</v>
      </c>
      <c r="J478" s="36">
        <v>503.24999999999994</v>
      </c>
      <c r="K478" s="31">
        <v>491.05</v>
      </c>
      <c r="L478" s="31">
        <v>473.5</v>
      </c>
      <c r="M478" s="31">
        <v>61.824750000000002</v>
      </c>
      <c r="N478" s="1"/>
      <c r="O478" s="1"/>
    </row>
    <row r="479" spans="1:15" ht="12.75" customHeight="1">
      <c r="A479" s="33">
        <v>469</v>
      </c>
      <c r="B479" s="53" t="s">
        <v>535</v>
      </c>
      <c r="C479" s="31">
        <v>895.8</v>
      </c>
      <c r="D479" s="36">
        <v>895.41666666666663</v>
      </c>
      <c r="E479" s="36">
        <v>891.38333333333321</v>
      </c>
      <c r="F479" s="36">
        <v>886.96666666666658</v>
      </c>
      <c r="G479" s="36">
        <v>882.93333333333317</v>
      </c>
      <c r="H479" s="36">
        <v>899.83333333333326</v>
      </c>
      <c r="I479" s="36">
        <v>903.86666666666679</v>
      </c>
      <c r="J479" s="36">
        <v>908.2833333333333</v>
      </c>
      <c r="K479" s="31">
        <v>899.45</v>
      </c>
      <c r="L479" s="31">
        <v>891</v>
      </c>
      <c r="M479" s="31">
        <v>0.56501999999999997</v>
      </c>
      <c r="N479" s="1"/>
      <c r="O479" s="1"/>
    </row>
    <row r="480" spans="1:15" ht="12.75" customHeight="1">
      <c r="A480" s="33">
        <v>470</v>
      </c>
      <c r="B480" s="53" t="s">
        <v>900</v>
      </c>
      <c r="C480" s="31">
        <v>52.05</v>
      </c>
      <c r="D480" s="36">
        <v>52.20000000000001</v>
      </c>
      <c r="E480" s="36">
        <v>51.550000000000018</v>
      </c>
      <c r="F480" s="36">
        <v>51.050000000000011</v>
      </c>
      <c r="G480" s="36">
        <v>50.40000000000002</v>
      </c>
      <c r="H480" s="36">
        <v>52.700000000000017</v>
      </c>
      <c r="I480" s="36">
        <v>53.350000000000009</v>
      </c>
      <c r="J480" s="36">
        <v>53.850000000000016</v>
      </c>
      <c r="K480" s="31">
        <v>52.85</v>
      </c>
      <c r="L480" s="31">
        <v>51.7</v>
      </c>
      <c r="M480" s="31">
        <v>36.803600000000003</v>
      </c>
      <c r="N480" s="1"/>
      <c r="O480" s="1"/>
    </row>
    <row r="481" spans="1:15" ht="12.75" customHeight="1">
      <c r="A481" s="33">
        <v>471</v>
      </c>
      <c r="B481" s="31" t="s">
        <v>236</v>
      </c>
      <c r="C481" s="36">
        <v>9838.35</v>
      </c>
      <c r="D481" s="36">
        <v>9899.75</v>
      </c>
      <c r="E481" s="36">
        <v>9768.6</v>
      </c>
      <c r="F481" s="36">
        <v>9698.85</v>
      </c>
      <c r="G481" s="36">
        <v>9567.7000000000007</v>
      </c>
      <c r="H481" s="36">
        <v>9969.5</v>
      </c>
      <c r="I481" s="36">
        <v>10100.650000000001</v>
      </c>
      <c r="J481" s="31">
        <v>10170.4</v>
      </c>
      <c r="K481" s="31">
        <v>10030.9</v>
      </c>
      <c r="L481" s="31">
        <v>9830</v>
      </c>
      <c r="M481" s="53">
        <v>3.1071499999999999</v>
      </c>
      <c r="N481" s="1"/>
      <c r="O481" s="1"/>
    </row>
    <row r="482" spans="1:15" ht="12.75" customHeight="1">
      <c r="A482" s="33">
        <v>472</v>
      </c>
      <c r="B482" s="31" t="s">
        <v>302</v>
      </c>
      <c r="C482" s="36">
        <v>157.9</v>
      </c>
      <c r="D482" s="36">
        <v>154.81666666666669</v>
      </c>
      <c r="E482" s="36">
        <v>150.93333333333339</v>
      </c>
      <c r="F482" s="36">
        <v>143.9666666666667</v>
      </c>
      <c r="G482" s="36">
        <v>140.0833333333334</v>
      </c>
      <c r="H482" s="36">
        <v>161.78333333333339</v>
      </c>
      <c r="I482" s="36">
        <v>165.66666666666666</v>
      </c>
      <c r="J482" s="31">
        <v>172.63333333333338</v>
      </c>
      <c r="K482" s="31">
        <v>158.69999999999999</v>
      </c>
      <c r="L482" s="31">
        <v>147.85</v>
      </c>
      <c r="M482" s="53">
        <v>637.67341999999996</v>
      </c>
      <c r="N482" s="1"/>
      <c r="O482" s="1"/>
    </row>
    <row r="483" spans="1:15" ht="12.75" customHeight="1">
      <c r="A483" s="33">
        <v>473</v>
      </c>
      <c r="B483" s="31" t="s">
        <v>235</v>
      </c>
      <c r="C483" s="31">
        <v>1703.2</v>
      </c>
      <c r="D483" s="36">
        <v>1704.3499999999997</v>
      </c>
      <c r="E483" s="36">
        <v>1692.1999999999994</v>
      </c>
      <c r="F483" s="36">
        <v>1681.1999999999996</v>
      </c>
      <c r="G483" s="36">
        <v>1669.0499999999993</v>
      </c>
      <c r="H483" s="36">
        <v>1715.3499999999995</v>
      </c>
      <c r="I483" s="36">
        <v>1727.4999999999995</v>
      </c>
      <c r="J483" s="36">
        <v>1738.4999999999995</v>
      </c>
      <c r="K483" s="31">
        <v>1716.5</v>
      </c>
      <c r="L483" s="31">
        <v>1693.35</v>
      </c>
      <c r="M483" s="31">
        <v>1.15089</v>
      </c>
      <c r="N483" s="1"/>
      <c r="O483" s="1"/>
    </row>
    <row r="484" spans="1:15" ht="12.75" customHeight="1">
      <c r="A484" s="33">
        <v>474</v>
      </c>
      <c r="B484" s="31" t="s">
        <v>176</v>
      </c>
      <c r="C484" s="36">
        <v>1153.5999999999999</v>
      </c>
      <c r="D484" s="36">
        <v>1160.1499999999999</v>
      </c>
      <c r="E484" s="36">
        <v>1144.2999999999997</v>
      </c>
      <c r="F484" s="36">
        <v>1134.9999999999998</v>
      </c>
      <c r="G484" s="36">
        <v>1119.1499999999996</v>
      </c>
      <c r="H484" s="36">
        <v>1169.4499999999998</v>
      </c>
      <c r="I484" s="36">
        <v>1185.2999999999997</v>
      </c>
      <c r="J484" s="31">
        <v>1194.5999999999999</v>
      </c>
      <c r="K484" s="31">
        <v>1176</v>
      </c>
      <c r="L484" s="31">
        <v>1150.8499999999999</v>
      </c>
      <c r="M484" s="53">
        <v>10.982329999999999</v>
      </c>
      <c r="N484" s="1"/>
      <c r="O484" s="1"/>
    </row>
    <row r="485" spans="1:15" ht="12.75" customHeight="1">
      <c r="A485" s="33">
        <v>475</v>
      </c>
      <c r="B485" s="31" t="s">
        <v>901</v>
      </c>
      <c r="C485" s="31">
        <v>313.39999999999998</v>
      </c>
      <c r="D485" s="36">
        <v>313.76666666666665</v>
      </c>
      <c r="E485" s="36">
        <v>309.58333333333331</v>
      </c>
      <c r="F485" s="36">
        <v>305.76666666666665</v>
      </c>
      <c r="G485" s="36">
        <v>301.58333333333331</v>
      </c>
      <c r="H485" s="36">
        <v>317.58333333333331</v>
      </c>
      <c r="I485" s="36">
        <v>321.76666666666671</v>
      </c>
      <c r="J485" s="36">
        <v>325.58333333333331</v>
      </c>
      <c r="K485" s="31">
        <v>317.95</v>
      </c>
      <c r="L485" s="31">
        <v>309.95</v>
      </c>
      <c r="M485" s="31">
        <v>22.02253</v>
      </c>
      <c r="N485" s="1"/>
      <c r="O485" s="1"/>
    </row>
    <row r="486" spans="1:15" ht="12.75" customHeight="1">
      <c r="A486" s="33">
        <v>476</v>
      </c>
      <c r="B486" s="31" t="s">
        <v>536</v>
      </c>
      <c r="C486" s="36">
        <v>342.8</v>
      </c>
      <c r="D486" s="36">
        <v>343.90000000000003</v>
      </c>
      <c r="E486" s="36">
        <v>339.45000000000005</v>
      </c>
      <c r="F486" s="36">
        <v>336.1</v>
      </c>
      <c r="G486" s="36">
        <v>331.65000000000003</v>
      </c>
      <c r="H486" s="36">
        <v>347.25000000000006</v>
      </c>
      <c r="I486" s="36">
        <v>351.7</v>
      </c>
      <c r="J486" s="36">
        <v>355.05000000000007</v>
      </c>
      <c r="K486" s="31">
        <v>348.35</v>
      </c>
      <c r="L486" s="31">
        <v>340.55</v>
      </c>
      <c r="M486" s="31">
        <v>5.1659800000000002</v>
      </c>
      <c r="N486" s="1"/>
      <c r="O486" s="1"/>
    </row>
    <row r="487" spans="1:15" ht="12.75" customHeight="1">
      <c r="A487" s="33">
        <v>477</v>
      </c>
      <c r="B487" s="31" t="s">
        <v>537</v>
      </c>
      <c r="C487" s="31">
        <v>1904.2</v>
      </c>
      <c r="D487" s="36">
        <v>1911.5166666666667</v>
      </c>
      <c r="E487" s="36">
        <v>1892.6833333333334</v>
      </c>
      <c r="F487" s="36">
        <v>1881.1666666666667</v>
      </c>
      <c r="G487" s="36">
        <v>1862.3333333333335</v>
      </c>
      <c r="H487" s="36">
        <v>1923.0333333333333</v>
      </c>
      <c r="I487" s="36">
        <v>1941.8666666666668</v>
      </c>
      <c r="J487" s="36">
        <v>1953.3833333333332</v>
      </c>
      <c r="K487" s="31">
        <v>1930.35</v>
      </c>
      <c r="L487" s="31">
        <v>1900</v>
      </c>
      <c r="M487" s="31">
        <v>4.4970000000000003E-2</v>
      </c>
      <c r="N487" s="1"/>
      <c r="O487" s="1"/>
    </row>
    <row r="488" spans="1:15" ht="12.75" customHeight="1">
      <c r="A488" s="33">
        <v>478</v>
      </c>
      <c r="B488" s="31" t="s">
        <v>538</v>
      </c>
      <c r="C488" s="36">
        <v>545.70000000000005</v>
      </c>
      <c r="D488" s="36">
        <v>549</v>
      </c>
      <c r="E488" s="36">
        <v>538.70000000000005</v>
      </c>
      <c r="F488" s="36">
        <v>531.70000000000005</v>
      </c>
      <c r="G488" s="36">
        <v>521.40000000000009</v>
      </c>
      <c r="H488" s="36">
        <v>556</v>
      </c>
      <c r="I488" s="36">
        <v>566.29999999999995</v>
      </c>
      <c r="J488" s="36">
        <v>573.29999999999995</v>
      </c>
      <c r="K488" s="31">
        <v>559.29999999999995</v>
      </c>
      <c r="L488" s="31">
        <v>542</v>
      </c>
      <c r="M488" s="31">
        <v>2.6180300000000001</v>
      </c>
      <c r="N488" s="1"/>
      <c r="O488" s="1"/>
    </row>
    <row r="489" spans="1:15" ht="12.75" customHeight="1">
      <c r="A489" s="33">
        <v>479</v>
      </c>
      <c r="B489" s="53" t="s">
        <v>539</v>
      </c>
      <c r="C489" s="31">
        <v>423.25</v>
      </c>
      <c r="D489" s="36">
        <v>426.16666666666669</v>
      </c>
      <c r="E489" s="36">
        <v>418.28333333333336</v>
      </c>
      <c r="F489" s="36">
        <v>413.31666666666666</v>
      </c>
      <c r="G489" s="36">
        <v>405.43333333333334</v>
      </c>
      <c r="H489" s="36">
        <v>431.13333333333338</v>
      </c>
      <c r="I489" s="36">
        <v>439.01666666666671</v>
      </c>
      <c r="J489" s="36">
        <v>443.98333333333341</v>
      </c>
      <c r="K489" s="31">
        <v>434.05</v>
      </c>
      <c r="L489" s="31">
        <v>421.2</v>
      </c>
      <c r="M489" s="31">
        <v>2.1065900000000002</v>
      </c>
      <c r="N489" s="1"/>
      <c r="O489" s="1"/>
    </row>
    <row r="490" spans="1:15" ht="12.75" customHeight="1">
      <c r="A490" s="33">
        <v>480</v>
      </c>
      <c r="B490" s="53" t="s">
        <v>540</v>
      </c>
      <c r="C490" s="36">
        <v>441.15</v>
      </c>
      <c r="D490" s="36">
        <v>438.25</v>
      </c>
      <c r="E490" s="36">
        <v>429.95</v>
      </c>
      <c r="F490" s="36">
        <v>418.75</v>
      </c>
      <c r="G490" s="36">
        <v>410.45</v>
      </c>
      <c r="H490" s="36">
        <v>449.45</v>
      </c>
      <c r="I490" s="36">
        <v>457.74999999999994</v>
      </c>
      <c r="J490" s="36">
        <v>468.95</v>
      </c>
      <c r="K490" s="31">
        <v>446.55</v>
      </c>
      <c r="L490" s="31">
        <v>427.05</v>
      </c>
      <c r="M490" s="31">
        <v>1.63043</v>
      </c>
      <c r="N490" s="1"/>
      <c r="O490" s="1"/>
    </row>
    <row r="491" spans="1:15" ht="12.75" customHeight="1">
      <c r="A491" s="33">
        <v>481</v>
      </c>
      <c r="B491" s="53" t="s">
        <v>541</v>
      </c>
      <c r="C491" s="31">
        <v>509.7</v>
      </c>
      <c r="D491" s="36">
        <v>510.14999999999992</v>
      </c>
      <c r="E491" s="36">
        <v>502.64999999999986</v>
      </c>
      <c r="F491" s="36">
        <v>495.59999999999997</v>
      </c>
      <c r="G491" s="36">
        <v>488.09999999999991</v>
      </c>
      <c r="H491" s="36">
        <v>517.19999999999982</v>
      </c>
      <c r="I491" s="36">
        <v>524.69999999999993</v>
      </c>
      <c r="J491" s="36">
        <v>531.74999999999977</v>
      </c>
      <c r="K491" s="31">
        <v>517.65</v>
      </c>
      <c r="L491" s="31">
        <v>503.1</v>
      </c>
      <c r="M491" s="31">
        <v>3.3904200000000002</v>
      </c>
      <c r="N491" s="1"/>
      <c r="O491" s="1"/>
    </row>
    <row r="492" spans="1:15" ht="12.75" customHeight="1">
      <c r="A492" s="33">
        <v>482</v>
      </c>
      <c r="B492" s="53" t="s">
        <v>303</v>
      </c>
      <c r="C492" s="36">
        <v>1379.55</v>
      </c>
      <c r="D492" s="36">
        <v>1398.3</v>
      </c>
      <c r="E492" s="36">
        <v>1351.6</v>
      </c>
      <c r="F492" s="36">
        <v>1323.6499999999999</v>
      </c>
      <c r="G492" s="36">
        <v>1276.9499999999998</v>
      </c>
      <c r="H492" s="36">
        <v>1426.25</v>
      </c>
      <c r="I492" s="36">
        <v>1472.9500000000003</v>
      </c>
      <c r="J492" s="36">
        <v>1500.9</v>
      </c>
      <c r="K492" s="31">
        <v>1445</v>
      </c>
      <c r="L492" s="31">
        <v>1370.35</v>
      </c>
      <c r="M492" s="31">
        <v>44.418979999999998</v>
      </c>
      <c r="N492" s="1"/>
      <c r="O492" s="1"/>
    </row>
    <row r="493" spans="1:15" ht="12.75" customHeight="1">
      <c r="A493" s="33">
        <v>483</v>
      </c>
      <c r="B493" s="53" t="s">
        <v>542</v>
      </c>
      <c r="C493" s="36">
        <v>999.95</v>
      </c>
      <c r="D493" s="36">
        <v>1005.35</v>
      </c>
      <c r="E493" s="36">
        <v>989.7</v>
      </c>
      <c r="F493" s="36">
        <v>979.45</v>
      </c>
      <c r="G493" s="36">
        <v>963.80000000000007</v>
      </c>
      <c r="H493" s="36">
        <v>1015.6</v>
      </c>
      <c r="I493" s="36">
        <v>1031.25</v>
      </c>
      <c r="J493" s="36">
        <v>1041.5</v>
      </c>
      <c r="K493" s="31">
        <v>1021</v>
      </c>
      <c r="L493" s="31">
        <v>995.1</v>
      </c>
      <c r="M493" s="31">
        <v>1.83399</v>
      </c>
      <c r="N493" s="1"/>
      <c r="O493" s="1"/>
    </row>
    <row r="494" spans="1:15" ht="12.75" customHeight="1">
      <c r="A494" s="33">
        <v>484</v>
      </c>
      <c r="B494" s="53" t="s">
        <v>238</v>
      </c>
      <c r="C494" s="36">
        <v>285.7</v>
      </c>
      <c r="D494" s="36">
        <v>282.89999999999998</v>
      </c>
      <c r="E494" s="36">
        <v>277.39999999999998</v>
      </c>
      <c r="F494" s="36">
        <v>269.10000000000002</v>
      </c>
      <c r="G494" s="36">
        <v>263.60000000000002</v>
      </c>
      <c r="H494" s="36">
        <v>291.19999999999993</v>
      </c>
      <c r="I494" s="36">
        <v>296.69999999999993</v>
      </c>
      <c r="J494" s="36">
        <v>304.99999999999989</v>
      </c>
      <c r="K494" s="31">
        <v>288.39999999999998</v>
      </c>
      <c r="L494" s="31">
        <v>274.60000000000002</v>
      </c>
      <c r="M494" s="31">
        <v>198.47512</v>
      </c>
      <c r="N494" s="1"/>
      <c r="O494" s="1"/>
    </row>
    <row r="495" spans="1:15" ht="12.75" customHeight="1">
      <c r="A495" s="33">
        <v>485</v>
      </c>
      <c r="B495" s="53" t="s">
        <v>543</v>
      </c>
      <c r="C495" s="36">
        <v>619.25</v>
      </c>
      <c r="D495" s="36">
        <v>616.41666666666663</v>
      </c>
      <c r="E495" s="36">
        <v>607.83333333333326</v>
      </c>
      <c r="F495" s="36">
        <v>596.41666666666663</v>
      </c>
      <c r="G495" s="36">
        <v>587.83333333333326</v>
      </c>
      <c r="H495" s="36">
        <v>627.83333333333326</v>
      </c>
      <c r="I495" s="36">
        <v>636.41666666666652</v>
      </c>
      <c r="J495" s="36">
        <v>647.83333333333326</v>
      </c>
      <c r="K495" s="31">
        <v>625</v>
      </c>
      <c r="L495" s="31">
        <v>605</v>
      </c>
      <c r="M495" s="31">
        <v>1.05522</v>
      </c>
      <c r="N495" s="1"/>
      <c r="O495" s="1"/>
    </row>
    <row r="496" spans="1:15" ht="12.75" customHeight="1">
      <c r="A496" s="33">
        <v>486</v>
      </c>
      <c r="B496" s="53" t="s">
        <v>544</v>
      </c>
      <c r="C496" s="36">
        <v>1629.65</v>
      </c>
      <c r="D496" s="36">
        <v>1632.7666666666667</v>
      </c>
      <c r="E496" s="36">
        <v>1621.8833333333332</v>
      </c>
      <c r="F496" s="36">
        <v>1614.1166666666666</v>
      </c>
      <c r="G496" s="36">
        <v>1603.2333333333331</v>
      </c>
      <c r="H496" s="36">
        <v>1640.5333333333333</v>
      </c>
      <c r="I496" s="36">
        <v>1651.416666666667</v>
      </c>
      <c r="J496" s="36">
        <v>1659.1833333333334</v>
      </c>
      <c r="K496" s="31">
        <v>1643.65</v>
      </c>
      <c r="L496" s="31">
        <v>1625</v>
      </c>
      <c r="M496" s="31">
        <v>0.20871000000000001</v>
      </c>
      <c r="N496" s="1"/>
      <c r="O496" s="1"/>
    </row>
    <row r="497" spans="1:15" ht="12.75" customHeight="1">
      <c r="A497" s="33">
        <v>487</v>
      </c>
      <c r="B497" s="53" t="s">
        <v>141</v>
      </c>
      <c r="C497" s="36">
        <v>14.35</v>
      </c>
      <c r="D497" s="36">
        <v>14.433333333333332</v>
      </c>
      <c r="E497" s="36">
        <v>14.116666666666664</v>
      </c>
      <c r="F497" s="36">
        <v>13.883333333333331</v>
      </c>
      <c r="G497" s="36">
        <v>13.566666666666663</v>
      </c>
      <c r="H497" s="36">
        <v>14.666666666666664</v>
      </c>
      <c r="I497" s="36">
        <v>14.983333333333331</v>
      </c>
      <c r="J497" s="36">
        <v>15.216666666666665</v>
      </c>
      <c r="K497" s="31">
        <v>14.75</v>
      </c>
      <c r="L497" s="31">
        <v>14.2</v>
      </c>
      <c r="M497" s="31">
        <v>3423.1761700000002</v>
      </c>
      <c r="N497" s="1"/>
      <c r="O497" s="1"/>
    </row>
    <row r="498" spans="1:15" ht="12.75" customHeight="1">
      <c r="A498" s="33">
        <v>488</v>
      </c>
      <c r="B498" s="53" t="s">
        <v>239</v>
      </c>
      <c r="C498" s="36">
        <v>1071.3499999999999</v>
      </c>
      <c r="D498" s="36">
        <v>1083.2833333333333</v>
      </c>
      <c r="E498" s="36">
        <v>1055.1666666666665</v>
      </c>
      <c r="F498" s="36">
        <v>1038.9833333333331</v>
      </c>
      <c r="G498" s="36">
        <v>1010.8666666666663</v>
      </c>
      <c r="H498" s="36">
        <v>1099.4666666666667</v>
      </c>
      <c r="I498" s="36">
        <v>1127.5833333333335</v>
      </c>
      <c r="J498" s="36">
        <v>1143.7666666666669</v>
      </c>
      <c r="K498" s="31">
        <v>1111.4000000000001</v>
      </c>
      <c r="L498" s="31">
        <v>1067.0999999999999</v>
      </c>
      <c r="M498" s="31">
        <v>19.34196</v>
      </c>
      <c r="N498" s="1"/>
      <c r="O498" s="1"/>
    </row>
    <row r="499" spans="1:15" ht="12.75" customHeight="1">
      <c r="A499" s="33">
        <v>489</v>
      </c>
      <c r="B499" s="53" t="s">
        <v>545</v>
      </c>
      <c r="C499" s="53">
        <v>549.65</v>
      </c>
      <c r="D499" s="36">
        <v>547.81666666666661</v>
      </c>
      <c r="E499" s="36">
        <v>541.93333333333317</v>
      </c>
      <c r="F499" s="36">
        <v>534.21666666666658</v>
      </c>
      <c r="G499" s="36">
        <v>528.33333333333314</v>
      </c>
      <c r="H499" s="36">
        <v>555.53333333333319</v>
      </c>
      <c r="I499" s="36">
        <v>561.41666666666663</v>
      </c>
      <c r="J499" s="36">
        <v>569.13333333333321</v>
      </c>
      <c r="K499" s="31">
        <v>553.70000000000005</v>
      </c>
      <c r="L499" s="31">
        <v>540.1</v>
      </c>
      <c r="M499" s="31">
        <v>3.2579500000000001</v>
      </c>
      <c r="N499" s="1"/>
      <c r="O499" s="1"/>
    </row>
    <row r="500" spans="1:15" ht="12.75" customHeight="1">
      <c r="A500" s="33">
        <v>490</v>
      </c>
      <c r="B500" s="53" t="s">
        <v>902</v>
      </c>
      <c r="C500" s="53">
        <v>152.30000000000001</v>
      </c>
      <c r="D500" s="36">
        <v>152.51666666666665</v>
      </c>
      <c r="E500" s="36">
        <v>151.18333333333331</v>
      </c>
      <c r="F500" s="36">
        <v>150.06666666666666</v>
      </c>
      <c r="G500" s="36">
        <v>148.73333333333332</v>
      </c>
      <c r="H500" s="36">
        <v>153.6333333333333</v>
      </c>
      <c r="I500" s="36">
        <v>154.96666666666667</v>
      </c>
      <c r="J500" s="36">
        <v>156.08333333333329</v>
      </c>
      <c r="K500" s="31">
        <v>153.85</v>
      </c>
      <c r="L500" s="31">
        <v>151.4</v>
      </c>
      <c r="M500" s="31">
        <v>6.74024</v>
      </c>
      <c r="N500" s="1"/>
      <c r="O500" s="1"/>
    </row>
    <row r="501" spans="1:15" ht="12.75" customHeight="1">
      <c r="A501" s="33">
        <v>491</v>
      </c>
      <c r="B501" s="53" t="s">
        <v>546</v>
      </c>
      <c r="C501" s="53">
        <v>795.2</v>
      </c>
      <c r="D501" s="36">
        <v>774.21666666666658</v>
      </c>
      <c r="E501" s="36">
        <v>743.53333333333319</v>
      </c>
      <c r="F501" s="36">
        <v>691.86666666666656</v>
      </c>
      <c r="G501" s="36">
        <v>661.18333333333317</v>
      </c>
      <c r="H501" s="36">
        <v>825.88333333333321</v>
      </c>
      <c r="I501" s="36">
        <v>856.56666666666661</v>
      </c>
      <c r="J501" s="36">
        <v>908.23333333333323</v>
      </c>
      <c r="K501" s="31">
        <v>804.9</v>
      </c>
      <c r="L501" s="31">
        <v>722.55</v>
      </c>
      <c r="M501" s="31">
        <v>16.761479999999999</v>
      </c>
      <c r="N501" s="1"/>
      <c r="O501" s="1"/>
    </row>
    <row r="502" spans="1:15" ht="12.75" customHeight="1">
      <c r="A502" s="33">
        <v>492</v>
      </c>
      <c r="B502" s="53" t="s">
        <v>304</v>
      </c>
      <c r="C502" s="53">
        <v>1254.55</v>
      </c>
      <c r="D502" s="36">
        <v>1254.55</v>
      </c>
      <c r="E502" s="36">
        <v>1240</v>
      </c>
      <c r="F502" s="36">
        <v>1225.45</v>
      </c>
      <c r="G502" s="36">
        <v>1210.9000000000001</v>
      </c>
      <c r="H502" s="36">
        <v>1269.0999999999999</v>
      </c>
      <c r="I502" s="36">
        <v>1283.6499999999996</v>
      </c>
      <c r="J502" s="36">
        <v>1298.1999999999998</v>
      </c>
      <c r="K502" s="31">
        <v>1269.0999999999999</v>
      </c>
      <c r="L502" s="31">
        <v>1240</v>
      </c>
      <c r="M502" s="31">
        <v>2.03904</v>
      </c>
      <c r="N502" s="1"/>
      <c r="O502" s="1"/>
    </row>
    <row r="503" spans="1:15" ht="12.75" customHeight="1">
      <c r="A503" s="33">
        <v>493</v>
      </c>
      <c r="B503" s="53" t="s">
        <v>240</v>
      </c>
      <c r="C503" s="36">
        <v>513.29999999999995</v>
      </c>
      <c r="D503" s="36">
        <v>514.81666666666661</v>
      </c>
      <c r="E503" s="36">
        <v>509.13333333333321</v>
      </c>
      <c r="F503" s="36">
        <v>504.96666666666658</v>
      </c>
      <c r="G503" s="36">
        <v>499.28333333333319</v>
      </c>
      <c r="H503" s="36">
        <v>518.98333333333323</v>
      </c>
      <c r="I503" s="36">
        <v>524.66666666666663</v>
      </c>
      <c r="J503" s="31">
        <v>528.83333333333326</v>
      </c>
      <c r="K503" s="31">
        <v>520.5</v>
      </c>
      <c r="L503" s="31">
        <v>510.65</v>
      </c>
      <c r="M503" s="53">
        <v>52.60774</v>
      </c>
      <c r="N503" s="1"/>
      <c r="O503" s="1"/>
    </row>
    <row r="504" spans="1:15" ht="12.75" customHeight="1">
      <c r="A504" s="33">
        <v>494</v>
      </c>
      <c r="B504" s="53" t="s">
        <v>305</v>
      </c>
      <c r="C504" s="36">
        <v>24.5</v>
      </c>
      <c r="D504" s="36">
        <v>24.633333333333336</v>
      </c>
      <c r="E504" s="36">
        <v>24.266666666666673</v>
      </c>
      <c r="F504" s="36">
        <v>24.033333333333335</v>
      </c>
      <c r="G504" s="36">
        <v>23.666666666666671</v>
      </c>
      <c r="H504" s="36">
        <v>24.866666666666674</v>
      </c>
      <c r="I504" s="36">
        <v>25.233333333333341</v>
      </c>
      <c r="J504" s="31">
        <v>25.466666666666676</v>
      </c>
      <c r="K504" s="31">
        <v>25</v>
      </c>
      <c r="L504" s="31">
        <v>24.4</v>
      </c>
      <c r="M504" s="53">
        <v>1731.43571</v>
      </c>
      <c r="N504" s="1"/>
      <c r="O504" s="1"/>
    </row>
    <row r="505" spans="1:15" ht="12.75" customHeight="1">
      <c r="A505" s="33">
        <v>495</v>
      </c>
      <c r="B505" s="53" t="s">
        <v>547</v>
      </c>
      <c r="C505" s="53">
        <v>14763.05</v>
      </c>
      <c r="D505" s="36">
        <v>14703.050000000001</v>
      </c>
      <c r="E505" s="36">
        <v>14606.100000000002</v>
      </c>
      <c r="F505" s="36">
        <v>14449.150000000001</v>
      </c>
      <c r="G505" s="36">
        <v>14352.200000000003</v>
      </c>
      <c r="H505" s="36">
        <v>14860.000000000002</v>
      </c>
      <c r="I505" s="36">
        <v>14956.950000000003</v>
      </c>
      <c r="J505" s="36">
        <v>15113.900000000001</v>
      </c>
      <c r="K505" s="31">
        <v>14800</v>
      </c>
      <c r="L505" s="31">
        <v>14546.1</v>
      </c>
      <c r="M505" s="31">
        <v>1.039E-2</v>
      </c>
      <c r="N505" s="1"/>
      <c r="O505" s="1"/>
    </row>
    <row r="506" spans="1:15" ht="12.75" customHeight="1">
      <c r="A506" s="33">
        <v>496</v>
      </c>
      <c r="B506" s="53" t="s">
        <v>241</v>
      </c>
      <c r="C506" s="53">
        <v>155.05000000000001</v>
      </c>
      <c r="D506" s="36">
        <v>155.08333333333334</v>
      </c>
      <c r="E506" s="36">
        <v>153.26666666666668</v>
      </c>
      <c r="F506" s="36">
        <v>151.48333333333335</v>
      </c>
      <c r="G506" s="36">
        <v>149.66666666666669</v>
      </c>
      <c r="H506" s="36">
        <v>156.86666666666667</v>
      </c>
      <c r="I506" s="36">
        <v>158.68333333333334</v>
      </c>
      <c r="J506" s="36">
        <v>160.46666666666667</v>
      </c>
      <c r="K506" s="31">
        <v>156.9</v>
      </c>
      <c r="L506" s="31">
        <v>153.30000000000001</v>
      </c>
      <c r="M506" s="31">
        <v>126.93564000000001</v>
      </c>
      <c r="N506" s="1"/>
      <c r="O506" s="1"/>
    </row>
    <row r="507" spans="1:15" ht="12.75" customHeight="1">
      <c r="A507" s="33">
        <v>497</v>
      </c>
      <c r="B507" s="53" t="s">
        <v>548</v>
      </c>
      <c r="C507" s="36">
        <v>543</v>
      </c>
      <c r="D507" s="36">
        <v>545.48333333333335</v>
      </c>
      <c r="E507" s="36">
        <v>533.76666666666665</v>
      </c>
      <c r="F507" s="36">
        <v>524.5333333333333</v>
      </c>
      <c r="G507" s="36">
        <v>512.81666666666661</v>
      </c>
      <c r="H507" s="36">
        <v>554.7166666666667</v>
      </c>
      <c r="I507" s="36">
        <v>566.43333333333339</v>
      </c>
      <c r="J507" s="31">
        <v>575.66666666666674</v>
      </c>
      <c r="K507" s="31">
        <v>557.20000000000005</v>
      </c>
      <c r="L507" s="31">
        <v>536.25</v>
      </c>
      <c r="M507" s="53">
        <v>11.75793</v>
      </c>
      <c r="N507" s="1"/>
      <c r="O507" s="1"/>
    </row>
    <row r="508" spans="1:15" ht="12.75" customHeight="1">
      <c r="A508" s="33">
        <v>498</v>
      </c>
      <c r="B508" s="53" t="s">
        <v>306</v>
      </c>
      <c r="C508" s="53">
        <v>165.85</v>
      </c>
      <c r="D508" s="36">
        <v>167.13333333333335</v>
      </c>
      <c r="E508" s="36">
        <v>162.76666666666671</v>
      </c>
      <c r="F508" s="36">
        <v>159.68333333333337</v>
      </c>
      <c r="G508" s="36">
        <v>155.31666666666672</v>
      </c>
      <c r="H508" s="36">
        <v>170.2166666666667</v>
      </c>
      <c r="I508" s="36">
        <v>174.58333333333331</v>
      </c>
      <c r="J508" s="36">
        <v>177.66666666666669</v>
      </c>
      <c r="K508" s="31">
        <v>171.5</v>
      </c>
      <c r="L508" s="31">
        <v>164.05</v>
      </c>
      <c r="M508" s="31">
        <v>293.13864000000001</v>
      </c>
      <c r="N508" s="1"/>
      <c r="O508" s="1"/>
    </row>
    <row r="509" spans="1:15" ht="12.75" customHeight="1">
      <c r="A509" s="229">
        <v>499</v>
      </c>
      <c r="B509" s="230" t="s">
        <v>242</v>
      </c>
      <c r="C509" s="230">
        <v>953.75</v>
      </c>
      <c r="D509" s="231">
        <v>949.88333333333321</v>
      </c>
      <c r="E509" s="231">
        <v>943.1666666666664</v>
      </c>
      <c r="F509" s="231">
        <v>932.58333333333314</v>
      </c>
      <c r="G509" s="231">
        <v>925.86666666666633</v>
      </c>
      <c r="H509" s="231">
        <v>960.46666666666647</v>
      </c>
      <c r="I509" s="231">
        <v>967.18333333333317</v>
      </c>
      <c r="J509" s="231">
        <v>977.76666666666654</v>
      </c>
      <c r="K509" s="232">
        <v>956.6</v>
      </c>
      <c r="L509" s="232">
        <v>939.3</v>
      </c>
      <c r="M509" s="232">
        <v>9.2869700000000002</v>
      </c>
      <c r="N509" s="1"/>
      <c r="O509" s="1"/>
    </row>
    <row r="510" spans="1:15" ht="12.75" customHeight="1">
      <c r="A510" s="245">
        <v>500</v>
      </c>
      <c r="B510" s="247" t="s">
        <v>549</v>
      </c>
      <c r="C510" s="247">
        <v>1591.65</v>
      </c>
      <c r="D510" s="248">
        <v>1583.3166666666666</v>
      </c>
      <c r="E510" s="248">
        <v>1568.3333333333333</v>
      </c>
      <c r="F510" s="248">
        <v>1545.0166666666667</v>
      </c>
      <c r="G510" s="248">
        <v>1530.0333333333333</v>
      </c>
      <c r="H510" s="248">
        <v>1606.6333333333332</v>
      </c>
      <c r="I510" s="248">
        <v>1621.6166666666668</v>
      </c>
      <c r="J510" s="248">
        <v>1644.9333333333332</v>
      </c>
      <c r="K510" s="245">
        <v>1598.3</v>
      </c>
      <c r="L510" s="245">
        <v>1560</v>
      </c>
      <c r="M510" s="245">
        <v>0.24937999999999999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0" t="s">
        <v>550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4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4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4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254</v>
      </c>
      <c r="N527" s="1"/>
      <c r="O527" s="1"/>
    </row>
    <row r="528" spans="1:15" ht="12.75" customHeight="1">
      <c r="A528" s="64" t="s">
        <v>255</v>
      </c>
      <c r="N528" s="1"/>
      <c r="O528" s="1"/>
    </row>
    <row r="529" spans="1:15" ht="12.75" customHeight="1">
      <c r="A529" s="64" t="s">
        <v>256</v>
      </c>
      <c r="N529" s="1"/>
      <c r="O529" s="1"/>
    </row>
    <row r="530" spans="1:15" ht="12.75" customHeight="1">
      <c r="A530" s="64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211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68" t="s">
        <v>311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6" customHeight="1">
      <c r="A5" s="345"/>
      <c r="B5" s="346"/>
      <c r="C5" s="345"/>
      <c r="D5" s="346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26.25" customHeight="1">
      <c r="A6" s="72"/>
      <c r="B6" s="77"/>
      <c r="C6" s="65"/>
      <c r="D6" s="65"/>
      <c r="E6" s="23" t="s">
        <v>310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ht="16.5" customHeight="1">
      <c r="A7" s="78" t="s">
        <v>551</v>
      </c>
      <c r="B7" s="347" t="s">
        <v>552</v>
      </c>
      <c r="C7" s="347"/>
      <c r="D7" s="7">
        <f>Main!B10</f>
        <v>45357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ht="51">
      <c r="A9" s="81" t="s">
        <v>553</v>
      </c>
      <c r="B9" s="82" t="s">
        <v>554</v>
      </c>
      <c r="C9" s="82" t="s">
        <v>555</v>
      </c>
      <c r="D9" s="82" t="s">
        <v>556</v>
      </c>
      <c r="E9" s="82" t="s">
        <v>557</v>
      </c>
      <c r="F9" s="82" t="s">
        <v>558</v>
      </c>
      <c r="G9" s="82" t="s">
        <v>559</v>
      </c>
      <c r="H9" s="82" t="s">
        <v>560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ht="12.75" customHeight="1">
      <c r="A10" s="83">
        <v>45356</v>
      </c>
      <c r="B10" s="32">
        <v>540615</v>
      </c>
      <c r="C10" s="31" t="s">
        <v>1039</v>
      </c>
      <c r="D10" s="31" t="s">
        <v>1040</v>
      </c>
      <c r="E10" s="31" t="s">
        <v>561</v>
      </c>
      <c r="F10" s="84">
        <v>149481</v>
      </c>
      <c r="G10" s="32">
        <v>5.8</v>
      </c>
      <c r="H10" s="32" t="s">
        <v>332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ht="12.75" customHeight="1">
      <c r="A11" s="83">
        <v>45356</v>
      </c>
      <c r="B11" s="32">
        <v>543319</v>
      </c>
      <c r="C11" s="31" t="s">
        <v>1041</v>
      </c>
      <c r="D11" s="31" t="s">
        <v>953</v>
      </c>
      <c r="E11" s="31" t="s">
        <v>561</v>
      </c>
      <c r="F11" s="84">
        <v>160000</v>
      </c>
      <c r="G11" s="32">
        <v>9.5</v>
      </c>
      <c r="H11" s="32" t="s">
        <v>332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ht="12.75" customHeight="1">
      <c r="A12" s="83">
        <v>45356</v>
      </c>
      <c r="B12" s="32">
        <v>543319</v>
      </c>
      <c r="C12" s="31" t="s">
        <v>1041</v>
      </c>
      <c r="D12" s="31" t="s">
        <v>953</v>
      </c>
      <c r="E12" s="31" t="s">
        <v>562</v>
      </c>
      <c r="F12" s="84">
        <v>152000</v>
      </c>
      <c r="G12" s="32">
        <v>9.98</v>
      </c>
      <c r="H12" s="32" t="s">
        <v>332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ht="12.75" customHeight="1">
      <c r="A13" s="83">
        <v>45356</v>
      </c>
      <c r="B13" s="32">
        <v>539277</v>
      </c>
      <c r="C13" s="31" t="s">
        <v>906</v>
      </c>
      <c r="D13" s="31" t="s">
        <v>1042</v>
      </c>
      <c r="E13" s="31" t="s">
        <v>562</v>
      </c>
      <c r="F13" s="84">
        <v>11001169</v>
      </c>
      <c r="G13" s="32">
        <v>0.73</v>
      </c>
      <c r="H13" s="32" t="s">
        <v>332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ht="12.75" customHeight="1">
      <c r="A14" s="83">
        <v>45356</v>
      </c>
      <c r="B14" s="32">
        <v>539277</v>
      </c>
      <c r="C14" s="31" t="s">
        <v>906</v>
      </c>
      <c r="D14" s="31" t="s">
        <v>1042</v>
      </c>
      <c r="E14" s="31" t="s">
        <v>561</v>
      </c>
      <c r="F14" s="84">
        <v>17600806</v>
      </c>
      <c r="G14" s="32">
        <v>0.71</v>
      </c>
      <c r="H14" s="32" t="s">
        <v>332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ht="12.75" customHeight="1">
      <c r="A15" s="83">
        <v>45356</v>
      </c>
      <c r="B15" s="32">
        <v>539277</v>
      </c>
      <c r="C15" s="31" t="s">
        <v>906</v>
      </c>
      <c r="D15" s="31" t="s">
        <v>950</v>
      </c>
      <c r="E15" s="31" t="s">
        <v>562</v>
      </c>
      <c r="F15" s="84">
        <v>10000000</v>
      </c>
      <c r="G15" s="32">
        <v>0.7</v>
      </c>
      <c r="H15" s="32" t="s">
        <v>332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ht="12.75" customHeight="1">
      <c r="A16" s="83">
        <v>45356</v>
      </c>
      <c r="B16" s="32">
        <v>538817</v>
      </c>
      <c r="C16" s="31" t="s">
        <v>1043</v>
      </c>
      <c r="D16" s="31" t="s">
        <v>1044</v>
      </c>
      <c r="E16" s="31" t="s">
        <v>562</v>
      </c>
      <c r="F16" s="84">
        <v>1142274</v>
      </c>
      <c r="G16" s="32">
        <v>17.649999999999999</v>
      </c>
      <c r="H16" s="32" t="s">
        <v>332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ht="12.75" customHeight="1">
      <c r="A17" s="83">
        <v>45356</v>
      </c>
      <c r="B17" s="32">
        <v>538817</v>
      </c>
      <c r="C17" s="31" t="s">
        <v>1043</v>
      </c>
      <c r="D17" s="31" t="s">
        <v>1044</v>
      </c>
      <c r="E17" s="31" t="s">
        <v>561</v>
      </c>
      <c r="F17" s="84">
        <v>1130493</v>
      </c>
      <c r="G17" s="32">
        <v>17.809999999999999</v>
      </c>
      <c r="H17" s="32" t="s">
        <v>332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ht="12.75" customHeight="1">
      <c r="A18" s="83">
        <v>45356</v>
      </c>
      <c r="B18" s="32">
        <v>542934</v>
      </c>
      <c r="C18" s="31" t="s">
        <v>1045</v>
      </c>
      <c r="D18" s="31" t="s">
        <v>1046</v>
      </c>
      <c r="E18" s="31" t="s">
        <v>562</v>
      </c>
      <c r="F18" s="84">
        <v>40000</v>
      </c>
      <c r="G18" s="32">
        <v>102.96</v>
      </c>
      <c r="H18" s="32" t="s">
        <v>332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ht="12.75" customHeight="1">
      <c r="A19" s="83">
        <v>45356</v>
      </c>
      <c r="B19" s="32">
        <v>539598</v>
      </c>
      <c r="C19" s="31" t="s">
        <v>1047</v>
      </c>
      <c r="D19" s="31" t="s">
        <v>1048</v>
      </c>
      <c r="E19" s="31" t="s">
        <v>562</v>
      </c>
      <c r="F19" s="84">
        <v>133844</v>
      </c>
      <c r="G19" s="32">
        <v>158.13999999999999</v>
      </c>
      <c r="H19" s="32" t="s">
        <v>332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ht="12.75" customHeight="1">
      <c r="A20" s="83">
        <v>45356</v>
      </c>
      <c r="B20" s="32">
        <v>539598</v>
      </c>
      <c r="C20" s="31" t="s">
        <v>1047</v>
      </c>
      <c r="D20" s="31" t="s">
        <v>1049</v>
      </c>
      <c r="E20" s="31" t="s">
        <v>561</v>
      </c>
      <c r="F20" s="84">
        <v>68171</v>
      </c>
      <c r="G20" s="32">
        <v>158.57</v>
      </c>
      <c r="H20" s="32" t="s">
        <v>332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ht="12.75" customHeight="1">
      <c r="A21" s="83">
        <v>45356</v>
      </c>
      <c r="B21" s="32">
        <v>539598</v>
      </c>
      <c r="C21" s="31" t="s">
        <v>1047</v>
      </c>
      <c r="D21" s="31" t="s">
        <v>1050</v>
      </c>
      <c r="E21" s="31" t="s">
        <v>561</v>
      </c>
      <c r="F21" s="84">
        <v>65800</v>
      </c>
      <c r="G21" s="32">
        <v>157.69999999999999</v>
      </c>
      <c r="H21" s="32" t="s">
        <v>332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ht="12.75" customHeight="1">
      <c r="A22" s="83">
        <v>45356</v>
      </c>
      <c r="B22" s="32">
        <v>537326</v>
      </c>
      <c r="C22" s="31" t="s">
        <v>1051</v>
      </c>
      <c r="D22" s="31" t="s">
        <v>950</v>
      </c>
      <c r="E22" s="31" t="s">
        <v>562</v>
      </c>
      <c r="F22" s="84">
        <v>75783</v>
      </c>
      <c r="G22" s="32">
        <v>122.95</v>
      </c>
      <c r="H22" s="32" t="s">
        <v>332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ht="12.75" customHeight="1">
      <c r="A23" s="83">
        <v>45356</v>
      </c>
      <c r="B23" s="32">
        <v>537326</v>
      </c>
      <c r="C23" s="31" t="s">
        <v>1051</v>
      </c>
      <c r="D23" s="31" t="s">
        <v>950</v>
      </c>
      <c r="E23" s="31" t="s">
        <v>561</v>
      </c>
      <c r="F23" s="84">
        <v>50000</v>
      </c>
      <c r="G23" s="32">
        <v>127.95</v>
      </c>
      <c r="H23" s="32" t="s">
        <v>332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ht="12.75" customHeight="1">
      <c r="A24" s="83">
        <v>45356</v>
      </c>
      <c r="B24" s="32">
        <v>543921</v>
      </c>
      <c r="C24" s="31" t="s">
        <v>951</v>
      </c>
      <c r="D24" s="31" t="s">
        <v>952</v>
      </c>
      <c r="E24" s="31" t="s">
        <v>562</v>
      </c>
      <c r="F24" s="84">
        <v>50000</v>
      </c>
      <c r="G24" s="32">
        <v>124.25</v>
      </c>
      <c r="H24" s="32" t="s">
        <v>332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ht="12.75" customHeight="1">
      <c r="A25" s="83">
        <v>45356</v>
      </c>
      <c r="B25" s="32">
        <v>543921</v>
      </c>
      <c r="C25" s="31" t="s">
        <v>951</v>
      </c>
      <c r="D25" s="31" t="s">
        <v>1052</v>
      </c>
      <c r="E25" s="31" t="s">
        <v>561</v>
      </c>
      <c r="F25" s="84">
        <v>66000</v>
      </c>
      <c r="G25" s="32">
        <v>124.25</v>
      </c>
      <c r="H25" s="32" t="s">
        <v>332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ht="12.75" customHeight="1">
      <c r="A26" s="83">
        <v>45356</v>
      </c>
      <c r="B26" s="32">
        <v>523844</v>
      </c>
      <c r="C26" s="31" t="s">
        <v>1053</v>
      </c>
      <c r="D26" s="31" t="s">
        <v>1054</v>
      </c>
      <c r="E26" s="31" t="s">
        <v>562</v>
      </c>
      <c r="F26" s="84">
        <v>71681</v>
      </c>
      <c r="G26" s="32">
        <v>33.76</v>
      </c>
      <c r="H26" s="32" t="s">
        <v>332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ht="12.75" customHeight="1">
      <c r="A27" s="83">
        <v>45356</v>
      </c>
      <c r="B27" s="32">
        <v>523844</v>
      </c>
      <c r="C27" s="31" t="s">
        <v>1053</v>
      </c>
      <c r="D27" s="31" t="s">
        <v>1055</v>
      </c>
      <c r="E27" s="31" t="s">
        <v>561</v>
      </c>
      <c r="F27" s="84">
        <v>55603</v>
      </c>
      <c r="G27" s="32">
        <v>33.76</v>
      </c>
      <c r="H27" s="32" t="s">
        <v>332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ht="12.75" customHeight="1">
      <c r="A28" s="83">
        <v>45356</v>
      </c>
      <c r="B28" s="32">
        <v>541778</v>
      </c>
      <c r="C28" s="31" t="s">
        <v>1056</v>
      </c>
      <c r="D28" s="31" t="s">
        <v>1048</v>
      </c>
      <c r="E28" s="31" t="s">
        <v>562</v>
      </c>
      <c r="F28" s="84">
        <v>157500</v>
      </c>
      <c r="G28" s="32">
        <v>97.58</v>
      </c>
      <c r="H28" s="32" t="s">
        <v>332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ht="12.75" customHeight="1">
      <c r="A29" s="83">
        <v>45356</v>
      </c>
      <c r="B29" s="32">
        <v>541778</v>
      </c>
      <c r="C29" s="31" t="s">
        <v>1056</v>
      </c>
      <c r="D29" s="31" t="s">
        <v>1057</v>
      </c>
      <c r="E29" s="31" t="s">
        <v>561</v>
      </c>
      <c r="F29" s="84">
        <v>157500</v>
      </c>
      <c r="G29" s="32">
        <v>97.58</v>
      </c>
      <c r="H29" s="32" t="s">
        <v>332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ht="12.75" customHeight="1">
      <c r="A30" s="83">
        <v>45356</v>
      </c>
      <c r="B30" s="32">
        <v>544036</v>
      </c>
      <c r="C30" s="31" t="s">
        <v>1058</v>
      </c>
      <c r="D30" s="31" t="s">
        <v>1059</v>
      </c>
      <c r="E30" s="31" t="s">
        <v>562</v>
      </c>
      <c r="F30" s="84">
        <v>64000</v>
      </c>
      <c r="G30" s="32">
        <v>83.39</v>
      </c>
      <c r="H30" s="32" t="s">
        <v>332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ht="12.75" customHeight="1">
      <c r="A31" s="83">
        <v>45356</v>
      </c>
      <c r="B31" s="32">
        <v>539596</v>
      </c>
      <c r="C31" s="31" t="s">
        <v>1060</v>
      </c>
      <c r="D31" s="31" t="s">
        <v>1061</v>
      </c>
      <c r="E31" s="31" t="s">
        <v>562</v>
      </c>
      <c r="F31" s="84">
        <v>32530</v>
      </c>
      <c r="G31" s="32">
        <v>23.5</v>
      </c>
      <c r="H31" s="32" t="s">
        <v>332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ht="12.75" customHeight="1">
      <c r="A32" s="83">
        <v>45356</v>
      </c>
      <c r="B32" s="32">
        <v>539596</v>
      </c>
      <c r="C32" s="31" t="s">
        <v>1060</v>
      </c>
      <c r="D32" s="31" t="s">
        <v>1062</v>
      </c>
      <c r="E32" s="31" t="s">
        <v>561</v>
      </c>
      <c r="F32" s="84">
        <v>30000</v>
      </c>
      <c r="G32" s="32">
        <v>23.5</v>
      </c>
      <c r="H32" s="32" t="s">
        <v>332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ht="12.75" customHeight="1">
      <c r="A33" s="83">
        <v>45356</v>
      </c>
      <c r="B33" s="32">
        <v>543594</v>
      </c>
      <c r="C33" s="31" t="s">
        <v>1063</v>
      </c>
      <c r="D33" s="31" t="s">
        <v>1064</v>
      </c>
      <c r="E33" s="31" t="s">
        <v>561</v>
      </c>
      <c r="F33" s="84">
        <v>201000</v>
      </c>
      <c r="G33" s="32">
        <v>12.33</v>
      </c>
      <c r="H33" s="32" t="s">
        <v>332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ht="12.75" customHeight="1">
      <c r="A34" s="83">
        <v>45356</v>
      </c>
      <c r="B34" s="32">
        <v>543594</v>
      </c>
      <c r="C34" s="31" t="s">
        <v>1063</v>
      </c>
      <c r="D34" s="31" t="s">
        <v>1065</v>
      </c>
      <c r="E34" s="31" t="s">
        <v>561</v>
      </c>
      <c r="F34" s="84">
        <v>90000</v>
      </c>
      <c r="G34" s="32">
        <v>11.97</v>
      </c>
      <c r="H34" s="32" t="s">
        <v>332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ht="12.75" customHeight="1">
      <c r="A35" s="83">
        <v>45356</v>
      </c>
      <c r="B35" s="32">
        <v>543594</v>
      </c>
      <c r="C35" s="31" t="s">
        <v>1063</v>
      </c>
      <c r="D35" s="31" t="s">
        <v>1066</v>
      </c>
      <c r="E35" s="31" t="s">
        <v>561</v>
      </c>
      <c r="F35" s="84">
        <v>90000</v>
      </c>
      <c r="G35" s="32">
        <v>12.32</v>
      </c>
      <c r="H35" s="32" t="s">
        <v>332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ht="12.75" customHeight="1">
      <c r="A36" s="83">
        <v>45356</v>
      </c>
      <c r="B36" s="32">
        <v>543594</v>
      </c>
      <c r="C36" s="31" t="s">
        <v>1063</v>
      </c>
      <c r="D36" s="31" t="s">
        <v>1065</v>
      </c>
      <c r="E36" s="31" t="s">
        <v>562</v>
      </c>
      <c r="F36" s="84">
        <v>192000</v>
      </c>
      <c r="G36" s="32">
        <v>12.33</v>
      </c>
      <c r="H36" s="32" t="s">
        <v>332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ht="12.75" customHeight="1">
      <c r="A37" s="83">
        <v>45356</v>
      </c>
      <c r="B37" s="32">
        <v>543594</v>
      </c>
      <c r="C37" s="31" t="s">
        <v>1063</v>
      </c>
      <c r="D37" s="31" t="s">
        <v>1066</v>
      </c>
      <c r="E37" s="31" t="s">
        <v>562</v>
      </c>
      <c r="F37" s="84">
        <v>90000</v>
      </c>
      <c r="G37" s="32">
        <v>12.33</v>
      </c>
      <c r="H37" s="32" t="s">
        <v>332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ht="12.75" customHeight="1">
      <c r="A38" s="83">
        <v>45356</v>
      </c>
      <c r="B38" s="32">
        <v>544094</v>
      </c>
      <c r="C38" s="31" t="s">
        <v>1067</v>
      </c>
      <c r="D38" s="31" t="s">
        <v>1068</v>
      </c>
      <c r="E38" s="31" t="s">
        <v>562</v>
      </c>
      <c r="F38" s="84">
        <v>15600</v>
      </c>
      <c r="G38" s="32">
        <v>70.52</v>
      </c>
      <c r="H38" s="32" t="s">
        <v>332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ht="12.75" customHeight="1">
      <c r="A39" s="83">
        <v>45356</v>
      </c>
      <c r="B39" s="32">
        <v>539492</v>
      </c>
      <c r="C39" s="31" t="s">
        <v>1069</v>
      </c>
      <c r="D39" s="31" t="s">
        <v>1070</v>
      </c>
      <c r="E39" s="31" t="s">
        <v>562</v>
      </c>
      <c r="F39" s="84">
        <v>76089</v>
      </c>
      <c r="G39" s="32">
        <v>30.14</v>
      </c>
      <c r="H39" s="32" t="s">
        <v>332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ht="12.75" customHeight="1">
      <c r="A40" s="83">
        <v>45356</v>
      </c>
      <c r="B40" s="32">
        <v>514010</v>
      </c>
      <c r="C40" s="31" t="s">
        <v>1071</v>
      </c>
      <c r="D40" s="31" t="s">
        <v>1072</v>
      </c>
      <c r="E40" s="31" t="s">
        <v>562</v>
      </c>
      <c r="F40" s="84">
        <v>600000</v>
      </c>
      <c r="G40" s="32">
        <v>52.68</v>
      </c>
      <c r="H40" s="32" t="s">
        <v>332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ht="12.75" customHeight="1">
      <c r="A41" s="83">
        <v>45356</v>
      </c>
      <c r="B41" s="32">
        <v>508918</v>
      </c>
      <c r="C41" s="31" t="s">
        <v>1073</v>
      </c>
      <c r="D41" s="31" t="s">
        <v>1074</v>
      </c>
      <c r="E41" s="31" t="s">
        <v>562</v>
      </c>
      <c r="F41" s="84">
        <v>40000</v>
      </c>
      <c r="G41" s="32">
        <v>27</v>
      </c>
      <c r="H41" s="32" t="s">
        <v>332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ht="12.75" customHeight="1">
      <c r="A42" s="83">
        <v>45356</v>
      </c>
      <c r="B42" s="32">
        <v>532998</v>
      </c>
      <c r="C42" s="31" t="s">
        <v>954</v>
      </c>
      <c r="D42" s="31" t="s">
        <v>957</v>
      </c>
      <c r="E42" s="31" t="s">
        <v>562</v>
      </c>
      <c r="F42" s="84">
        <v>33656</v>
      </c>
      <c r="G42" s="32">
        <v>55.3</v>
      </c>
      <c r="H42" s="32" t="s">
        <v>332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ht="12.75" customHeight="1">
      <c r="A43" s="83">
        <v>45356</v>
      </c>
      <c r="B43" s="32">
        <v>532998</v>
      </c>
      <c r="C43" s="31" t="s">
        <v>954</v>
      </c>
      <c r="D43" s="31" t="s">
        <v>957</v>
      </c>
      <c r="E43" s="31" t="s">
        <v>561</v>
      </c>
      <c r="F43" s="84">
        <v>183849</v>
      </c>
      <c r="G43" s="32">
        <v>51.02</v>
      </c>
      <c r="H43" s="32" t="s">
        <v>332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ht="12.75" customHeight="1">
      <c r="A44" s="83">
        <v>45356</v>
      </c>
      <c r="B44" s="32">
        <v>532998</v>
      </c>
      <c r="C44" s="31" t="s">
        <v>954</v>
      </c>
      <c r="D44" s="31" t="s">
        <v>956</v>
      </c>
      <c r="E44" s="31" t="s">
        <v>562</v>
      </c>
      <c r="F44" s="84">
        <v>415986</v>
      </c>
      <c r="G44" s="32">
        <v>50.89</v>
      </c>
      <c r="H44" s="32" t="s">
        <v>332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12.75" customHeight="1">
      <c r="A45" s="83">
        <v>45356</v>
      </c>
      <c r="B45" s="32">
        <v>541973</v>
      </c>
      <c r="C45" s="31" t="s">
        <v>1075</v>
      </c>
      <c r="D45" s="31" t="s">
        <v>1076</v>
      </c>
      <c r="E45" s="31" t="s">
        <v>562</v>
      </c>
      <c r="F45" s="84">
        <v>16500</v>
      </c>
      <c r="G45" s="32">
        <v>37.770000000000003</v>
      </c>
      <c r="H45" s="32" t="s">
        <v>332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ht="12.75" customHeight="1">
      <c r="A46" s="83">
        <v>45356</v>
      </c>
      <c r="B46" s="32">
        <v>539762</v>
      </c>
      <c r="C46" s="31" t="s">
        <v>1077</v>
      </c>
      <c r="D46" s="31" t="s">
        <v>1078</v>
      </c>
      <c r="E46" s="31" t="s">
        <v>561</v>
      </c>
      <c r="F46" s="84">
        <v>20000</v>
      </c>
      <c r="G46" s="32">
        <v>76.319999999999993</v>
      </c>
      <c r="H46" s="32" t="s">
        <v>332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ht="12.75" customHeight="1">
      <c r="A47" s="83">
        <v>45356</v>
      </c>
      <c r="B47" s="32">
        <v>523832</v>
      </c>
      <c r="C47" s="31" t="s">
        <v>1079</v>
      </c>
      <c r="D47" s="31" t="s">
        <v>1080</v>
      </c>
      <c r="E47" s="31" t="s">
        <v>562</v>
      </c>
      <c r="F47" s="84">
        <v>83340</v>
      </c>
      <c r="G47" s="32">
        <v>17.41</v>
      </c>
      <c r="H47" s="32" t="s">
        <v>332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ht="15" customHeight="1">
      <c r="A48" s="83">
        <v>45356</v>
      </c>
      <c r="B48" s="32">
        <v>530557</v>
      </c>
      <c r="C48" s="31" t="s">
        <v>960</v>
      </c>
      <c r="D48" s="31" t="s">
        <v>961</v>
      </c>
      <c r="E48" s="31" t="s">
        <v>562</v>
      </c>
      <c r="F48" s="84">
        <v>4028266</v>
      </c>
      <c r="G48" s="32">
        <v>0.83</v>
      </c>
      <c r="H48" s="32" t="s">
        <v>332</v>
      </c>
    </row>
    <row r="49" spans="1:8" ht="15" customHeight="1">
      <c r="A49" s="83">
        <v>45356</v>
      </c>
      <c r="B49" s="32">
        <v>530557</v>
      </c>
      <c r="C49" s="31" t="s">
        <v>960</v>
      </c>
      <c r="D49" s="31" t="s">
        <v>961</v>
      </c>
      <c r="E49" s="31" t="s">
        <v>561</v>
      </c>
      <c r="F49" s="84">
        <v>5577598</v>
      </c>
      <c r="G49" s="32">
        <v>0.85</v>
      </c>
      <c r="H49" s="32" t="s">
        <v>332</v>
      </c>
    </row>
    <row r="50" spans="1:8" ht="15" customHeight="1">
      <c r="A50" s="83">
        <v>45356</v>
      </c>
      <c r="B50" s="32">
        <v>512489</v>
      </c>
      <c r="C50" s="31" t="s">
        <v>1081</v>
      </c>
      <c r="D50" s="31" t="s">
        <v>1082</v>
      </c>
      <c r="E50" s="31" t="s">
        <v>561</v>
      </c>
      <c r="F50" s="84">
        <v>23529</v>
      </c>
      <c r="G50" s="32">
        <v>122.84</v>
      </c>
      <c r="H50" s="32" t="s">
        <v>332</v>
      </c>
    </row>
    <row r="51" spans="1:8" ht="15" customHeight="1">
      <c r="A51" s="83">
        <v>45356</v>
      </c>
      <c r="B51" s="32">
        <v>540727</v>
      </c>
      <c r="C51" s="31" t="s">
        <v>1083</v>
      </c>
      <c r="D51" s="31" t="s">
        <v>1084</v>
      </c>
      <c r="E51" s="31" t="s">
        <v>561</v>
      </c>
      <c r="F51" s="84">
        <v>109748</v>
      </c>
      <c r="G51" s="32">
        <v>48.03</v>
      </c>
      <c r="H51" s="32" t="s">
        <v>332</v>
      </c>
    </row>
    <row r="52" spans="1:8" ht="15" customHeight="1">
      <c r="A52" s="83">
        <v>45356</v>
      </c>
      <c r="B52" s="32">
        <v>540727</v>
      </c>
      <c r="C52" s="31" t="s">
        <v>1083</v>
      </c>
      <c r="D52" s="31" t="s">
        <v>1085</v>
      </c>
      <c r="E52" s="31" t="s">
        <v>561</v>
      </c>
      <c r="F52" s="84">
        <v>110123</v>
      </c>
      <c r="G52" s="32">
        <v>49.28</v>
      </c>
      <c r="H52" s="32" t="s">
        <v>332</v>
      </c>
    </row>
    <row r="53" spans="1:8" ht="15" customHeight="1">
      <c r="A53" s="83">
        <v>45356</v>
      </c>
      <c r="B53" s="32">
        <v>540727</v>
      </c>
      <c r="C53" s="31" t="s">
        <v>1083</v>
      </c>
      <c r="D53" s="31" t="s">
        <v>1084</v>
      </c>
      <c r="E53" s="31" t="s">
        <v>562</v>
      </c>
      <c r="F53" s="84">
        <v>109748</v>
      </c>
      <c r="G53" s="32">
        <v>49.28</v>
      </c>
      <c r="H53" s="32" t="s">
        <v>332</v>
      </c>
    </row>
    <row r="54" spans="1:8" ht="15" customHeight="1">
      <c r="A54" s="83">
        <v>45356</v>
      </c>
      <c r="B54" s="32">
        <v>540727</v>
      </c>
      <c r="C54" s="31" t="s">
        <v>1083</v>
      </c>
      <c r="D54" s="31" t="s">
        <v>1085</v>
      </c>
      <c r="E54" s="31" t="s">
        <v>562</v>
      </c>
      <c r="F54" s="84">
        <v>110123</v>
      </c>
      <c r="G54" s="32">
        <v>48.03</v>
      </c>
      <c r="H54" s="32" t="s">
        <v>332</v>
      </c>
    </row>
    <row r="55" spans="1:8" ht="15" customHeight="1">
      <c r="A55" s="83">
        <v>45356</v>
      </c>
      <c r="B55" s="32">
        <v>530951</v>
      </c>
      <c r="C55" s="31" t="s">
        <v>1086</v>
      </c>
      <c r="D55" s="31" t="s">
        <v>1087</v>
      </c>
      <c r="E55" s="31" t="s">
        <v>561</v>
      </c>
      <c r="F55" s="84">
        <v>55277</v>
      </c>
      <c r="G55" s="32">
        <v>168.97</v>
      </c>
      <c r="H55" s="32" t="s">
        <v>332</v>
      </c>
    </row>
    <row r="56" spans="1:8" ht="15" customHeight="1">
      <c r="A56" s="83">
        <v>45356</v>
      </c>
      <c r="B56" s="32">
        <v>530951</v>
      </c>
      <c r="C56" s="31" t="s">
        <v>1086</v>
      </c>
      <c r="D56" s="31" t="s">
        <v>1087</v>
      </c>
      <c r="E56" s="31" t="s">
        <v>562</v>
      </c>
      <c r="F56" s="84">
        <v>18673</v>
      </c>
      <c r="G56" s="32">
        <v>168.98</v>
      </c>
      <c r="H56" s="32" t="s">
        <v>332</v>
      </c>
    </row>
    <row r="57" spans="1:8" ht="15" customHeight="1">
      <c r="A57" s="83">
        <v>45356</v>
      </c>
      <c r="B57" s="32">
        <v>530951</v>
      </c>
      <c r="C57" s="31" t="s">
        <v>1086</v>
      </c>
      <c r="D57" s="31" t="s">
        <v>1088</v>
      </c>
      <c r="E57" s="31" t="s">
        <v>561</v>
      </c>
      <c r="F57" s="84">
        <v>50000</v>
      </c>
      <c r="G57" s="32">
        <v>169.1</v>
      </c>
      <c r="H57" s="32" t="s">
        <v>332</v>
      </c>
    </row>
    <row r="58" spans="1:8" ht="15" customHeight="1">
      <c r="A58" s="83">
        <v>45356</v>
      </c>
      <c r="B58" s="32">
        <v>517447</v>
      </c>
      <c r="C58" s="31" t="s">
        <v>1089</v>
      </c>
      <c r="D58" s="31" t="s">
        <v>950</v>
      </c>
      <c r="E58" s="31" t="s">
        <v>562</v>
      </c>
      <c r="F58" s="84">
        <v>191029</v>
      </c>
      <c r="G58" s="32">
        <v>189.48</v>
      </c>
      <c r="H58" s="32" t="s">
        <v>332</v>
      </c>
    </row>
    <row r="59" spans="1:8" ht="15" customHeight="1">
      <c r="A59" s="83">
        <v>45356</v>
      </c>
      <c r="B59" s="32">
        <v>517447</v>
      </c>
      <c r="C59" s="31" t="s">
        <v>1089</v>
      </c>
      <c r="D59" s="31" t="s">
        <v>1090</v>
      </c>
      <c r="E59" s="31" t="s">
        <v>561</v>
      </c>
      <c r="F59" s="84">
        <v>185500</v>
      </c>
      <c r="G59" s="32">
        <v>189.5</v>
      </c>
      <c r="H59" s="32" t="s">
        <v>332</v>
      </c>
    </row>
    <row r="60" spans="1:8" ht="15" customHeight="1">
      <c r="A60" s="83">
        <v>45356</v>
      </c>
      <c r="B60" s="32">
        <v>526544</v>
      </c>
      <c r="C60" s="31" t="s">
        <v>1091</v>
      </c>
      <c r="D60" s="31" t="s">
        <v>1092</v>
      </c>
      <c r="E60" s="31" t="s">
        <v>561</v>
      </c>
      <c r="F60" s="84">
        <v>500000</v>
      </c>
      <c r="G60" s="32">
        <v>5.65</v>
      </c>
      <c r="H60" s="32" t="s">
        <v>332</v>
      </c>
    </row>
    <row r="61" spans="1:8" ht="15" customHeight="1">
      <c r="A61" s="83">
        <v>45356</v>
      </c>
      <c r="B61" s="32">
        <v>526544</v>
      </c>
      <c r="C61" s="31" t="s">
        <v>1091</v>
      </c>
      <c r="D61" s="31" t="s">
        <v>1093</v>
      </c>
      <c r="E61" s="31" t="s">
        <v>561</v>
      </c>
      <c r="F61" s="84">
        <v>500000</v>
      </c>
      <c r="G61" s="32">
        <v>5.65</v>
      </c>
      <c r="H61" s="32" t="s">
        <v>332</v>
      </c>
    </row>
    <row r="62" spans="1:8" ht="15" customHeight="1">
      <c r="A62" s="83">
        <v>45356</v>
      </c>
      <c r="B62" s="32">
        <v>526544</v>
      </c>
      <c r="C62" s="31" t="s">
        <v>1091</v>
      </c>
      <c r="D62" s="31" t="s">
        <v>1094</v>
      </c>
      <c r="E62" s="31" t="s">
        <v>561</v>
      </c>
      <c r="F62" s="84">
        <v>1000000</v>
      </c>
      <c r="G62" s="32">
        <v>5.65</v>
      </c>
      <c r="H62" s="32" t="s">
        <v>332</v>
      </c>
    </row>
    <row r="63" spans="1:8" ht="15" customHeight="1">
      <c r="A63" s="83">
        <v>45356</v>
      </c>
      <c r="B63" s="32">
        <v>526544</v>
      </c>
      <c r="C63" s="31" t="s">
        <v>1091</v>
      </c>
      <c r="D63" s="31" t="s">
        <v>1095</v>
      </c>
      <c r="E63" s="31" t="s">
        <v>562</v>
      </c>
      <c r="F63" s="84">
        <v>2000000</v>
      </c>
      <c r="G63" s="32">
        <v>5.65</v>
      </c>
      <c r="H63" s="32" t="s">
        <v>332</v>
      </c>
    </row>
    <row r="64" spans="1:8" ht="15" customHeight="1">
      <c r="A64" s="83">
        <v>45356</v>
      </c>
      <c r="B64" s="32">
        <v>543537</v>
      </c>
      <c r="C64" s="31" t="s">
        <v>1096</v>
      </c>
      <c r="D64" s="31" t="s">
        <v>1097</v>
      </c>
      <c r="E64" s="31" t="s">
        <v>562</v>
      </c>
      <c r="F64" s="84">
        <v>22000</v>
      </c>
      <c r="G64" s="32">
        <v>126.23</v>
      </c>
      <c r="H64" s="32" t="s">
        <v>332</v>
      </c>
    </row>
    <row r="65" spans="1:8" ht="15" customHeight="1">
      <c r="A65" s="83">
        <v>45356</v>
      </c>
      <c r="B65" s="32">
        <v>543391</v>
      </c>
      <c r="C65" s="31" t="s">
        <v>964</v>
      </c>
      <c r="D65" s="31" t="s">
        <v>1098</v>
      </c>
      <c r="E65" s="31" t="s">
        <v>562</v>
      </c>
      <c r="F65" s="84">
        <v>156000</v>
      </c>
      <c r="G65" s="32">
        <v>133.22</v>
      </c>
      <c r="H65" s="32" t="s">
        <v>332</v>
      </c>
    </row>
    <row r="66" spans="1:8" ht="15" customHeight="1">
      <c r="A66" s="83">
        <v>45356</v>
      </c>
      <c r="B66" s="32">
        <v>540269</v>
      </c>
      <c r="C66" s="31" t="s">
        <v>1099</v>
      </c>
      <c r="D66" s="31" t="s">
        <v>1100</v>
      </c>
      <c r="E66" s="31" t="s">
        <v>561</v>
      </c>
      <c r="F66" s="84">
        <v>220000</v>
      </c>
      <c r="G66" s="32">
        <v>13.12</v>
      </c>
      <c r="H66" s="32" t="s">
        <v>332</v>
      </c>
    </row>
    <row r="67" spans="1:8" ht="15" customHeight="1">
      <c r="A67" s="83">
        <v>45356</v>
      </c>
      <c r="B67" s="32">
        <v>540269</v>
      </c>
      <c r="C67" s="31" t="s">
        <v>1099</v>
      </c>
      <c r="D67" s="31" t="s">
        <v>1101</v>
      </c>
      <c r="E67" s="31" t="s">
        <v>562</v>
      </c>
      <c r="F67" s="84">
        <v>210000</v>
      </c>
      <c r="G67" s="32">
        <v>13.12</v>
      </c>
      <c r="H67" s="32" t="s">
        <v>332</v>
      </c>
    </row>
    <row r="68" spans="1:8" ht="15" customHeight="1">
      <c r="A68" s="83">
        <v>45356</v>
      </c>
      <c r="B68" s="32">
        <v>544035</v>
      </c>
      <c r="C68" s="31" t="s">
        <v>965</v>
      </c>
      <c r="D68" s="31" t="s">
        <v>1102</v>
      </c>
      <c r="E68" s="31" t="s">
        <v>562</v>
      </c>
      <c r="F68" s="84">
        <v>118400</v>
      </c>
      <c r="G68" s="32">
        <v>73.599999999999994</v>
      </c>
      <c r="H68" s="32" t="s">
        <v>332</v>
      </c>
    </row>
    <row r="69" spans="1:8" ht="15" customHeight="1">
      <c r="A69" s="83">
        <v>45356</v>
      </c>
      <c r="B69" s="32">
        <v>544035</v>
      </c>
      <c r="C69" s="31" t="s">
        <v>965</v>
      </c>
      <c r="D69" s="31" t="s">
        <v>966</v>
      </c>
      <c r="E69" s="31" t="s">
        <v>561</v>
      </c>
      <c r="F69" s="84">
        <v>115200</v>
      </c>
      <c r="G69" s="32">
        <v>73.7</v>
      </c>
      <c r="H69" s="32" t="s">
        <v>332</v>
      </c>
    </row>
    <row r="70" spans="1:8" ht="15" customHeight="1">
      <c r="A70" s="83">
        <v>45356</v>
      </c>
      <c r="B70" s="32">
        <v>530611</v>
      </c>
      <c r="C70" s="31" t="s">
        <v>1103</v>
      </c>
      <c r="D70" s="31" t="s">
        <v>1104</v>
      </c>
      <c r="E70" s="31" t="s">
        <v>561</v>
      </c>
      <c r="F70" s="84">
        <v>846712</v>
      </c>
      <c r="G70" s="32">
        <v>0.54</v>
      </c>
      <c r="H70" s="32" t="s">
        <v>332</v>
      </c>
    </row>
    <row r="71" spans="1:8" ht="15" customHeight="1">
      <c r="A71" s="83">
        <v>45356</v>
      </c>
      <c r="B71" s="32">
        <v>530611</v>
      </c>
      <c r="C71" s="31" t="s">
        <v>1103</v>
      </c>
      <c r="D71" s="31" t="s">
        <v>950</v>
      </c>
      <c r="E71" s="31" t="s">
        <v>562</v>
      </c>
      <c r="F71" s="84">
        <v>2513110</v>
      </c>
      <c r="G71" s="32">
        <v>0.54</v>
      </c>
      <c r="H71" s="32" t="s">
        <v>332</v>
      </c>
    </row>
    <row r="72" spans="1:8" ht="15" customHeight="1">
      <c r="A72" s="83">
        <v>45356</v>
      </c>
      <c r="B72" s="32">
        <v>530611</v>
      </c>
      <c r="C72" s="31" t="s">
        <v>1103</v>
      </c>
      <c r="D72" s="31" t="s">
        <v>1105</v>
      </c>
      <c r="E72" s="31" t="s">
        <v>561</v>
      </c>
      <c r="F72" s="84">
        <v>800000</v>
      </c>
      <c r="G72" s="32">
        <v>0.54</v>
      </c>
      <c r="H72" s="32" t="s">
        <v>332</v>
      </c>
    </row>
    <row r="73" spans="1:8" ht="15" customHeight="1">
      <c r="A73" s="83">
        <v>45356</v>
      </c>
      <c r="B73" s="32">
        <v>543745</v>
      </c>
      <c r="C73" s="31" t="s">
        <v>1106</v>
      </c>
      <c r="D73" s="31" t="s">
        <v>1107</v>
      </c>
      <c r="E73" s="31" t="s">
        <v>561</v>
      </c>
      <c r="F73" s="84">
        <v>156000</v>
      </c>
      <c r="G73" s="32">
        <v>9.6</v>
      </c>
      <c r="H73" s="32" t="s">
        <v>332</v>
      </c>
    </row>
    <row r="74" spans="1:8" ht="15" customHeight="1">
      <c r="A74" s="83">
        <v>45356</v>
      </c>
      <c r="B74" s="32">
        <v>543745</v>
      </c>
      <c r="C74" s="31" t="s">
        <v>1106</v>
      </c>
      <c r="D74" s="31" t="s">
        <v>1108</v>
      </c>
      <c r="E74" s="31" t="s">
        <v>562</v>
      </c>
      <c r="F74" s="84">
        <v>156000</v>
      </c>
      <c r="G74" s="32">
        <v>9.6</v>
      </c>
      <c r="H74" s="32" t="s">
        <v>332</v>
      </c>
    </row>
    <row r="75" spans="1:8" ht="15" customHeight="1">
      <c r="A75" s="83">
        <v>45356</v>
      </c>
      <c r="B75" s="32">
        <v>533553</v>
      </c>
      <c r="C75" s="31" t="s">
        <v>1109</v>
      </c>
      <c r="D75" s="31" t="s">
        <v>1110</v>
      </c>
      <c r="E75" s="31" t="s">
        <v>561</v>
      </c>
      <c r="F75" s="84">
        <v>4600000</v>
      </c>
      <c r="G75" s="32">
        <v>320.5</v>
      </c>
      <c r="H75" s="32" t="s">
        <v>332</v>
      </c>
    </row>
    <row r="76" spans="1:8" ht="15" customHeight="1">
      <c r="A76" s="83">
        <v>45356</v>
      </c>
      <c r="B76" s="32">
        <v>533553</v>
      </c>
      <c r="C76" s="31" t="s">
        <v>1109</v>
      </c>
      <c r="D76" s="31" t="s">
        <v>1111</v>
      </c>
      <c r="E76" s="31" t="s">
        <v>562</v>
      </c>
      <c r="F76" s="84">
        <v>4600000</v>
      </c>
      <c r="G76" s="32">
        <v>320.5</v>
      </c>
      <c r="H76" s="32" t="s">
        <v>332</v>
      </c>
    </row>
    <row r="77" spans="1:8" ht="15" customHeight="1">
      <c r="A77" s="83">
        <v>45356</v>
      </c>
      <c r="B77" s="32">
        <v>539310</v>
      </c>
      <c r="C77" s="31" t="s">
        <v>967</v>
      </c>
      <c r="D77" s="31" t="s">
        <v>969</v>
      </c>
      <c r="E77" s="31" t="s">
        <v>562</v>
      </c>
      <c r="F77" s="84">
        <v>200000</v>
      </c>
      <c r="G77" s="32">
        <v>72.849999999999994</v>
      </c>
      <c r="H77" s="32" t="s">
        <v>332</v>
      </c>
    </row>
    <row r="78" spans="1:8" ht="15" customHeight="1">
      <c r="A78" s="83">
        <v>45356</v>
      </c>
      <c r="B78" s="32">
        <v>539310</v>
      </c>
      <c r="C78" s="31" t="s">
        <v>967</v>
      </c>
      <c r="D78" s="31" t="s">
        <v>968</v>
      </c>
      <c r="E78" s="31" t="s">
        <v>561</v>
      </c>
      <c r="F78" s="84">
        <v>220000</v>
      </c>
      <c r="G78" s="32">
        <v>72.69</v>
      </c>
      <c r="H78" s="32" t="s">
        <v>332</v>
      </c>
    </row>
    <row r="79" spans="1:8" ht="15" customHeight="1">
      <c r="A79" s="83">
        <v>45356</v>
      </c>
      <c r="B79" s="32">
        <v>541338</v>
      </c>
      <c r="C79" s="31" t="s">
        <v>971</v>
      </c>
      <c r="D79" s="31" t="s">
        <v>1112</v>
      </c>
      <c r="E79" s="31" t="s">
        <v>562</v>
      </c>
      <c r="F79" s="84">
        <v>95563</v>
      </c>
      <c r="G79" s="32">
        <v>52.56</v>
      </c>
      <c r="H79" s="32" t="s">
        <v>332</v>
      </c>
    </row>
    <row r="80" spans="1:8" ht="15" customHeight="1">
      <c r="A80" s="83">
        <v>45356</v>
      </c>
      <c r="B80" s="32">
        <v>541338</v>
      </c>
      <c r="C80" s="31" t="s">
        <v>971</v>
      </c>
      <c r="D80" s="31" t="s">
        <v>972</v>
      </c>
      <c r="E80" s="31" t="s">
        <v>562</v>
      </c>
      <c r="F80" s="84">
        <v>109867</v>
      </c>
      <c r="G80" s="32">
        <v>53.07</v>
      </c>
      <c r="H80" s="32" t="s">
        <v>332</v>
      </c>
    </row>
    <row r="81" spans="1:8" ht="15" customHeight="1">
      <c r="A81" s="83">
        <v>45356</v>
      </c>
      <c r="B81" s="32">
        <v>541338</v>
      </c>
      <c r="C81" s="31" t="s">
        <v>971</v>
      </c>
      <c r="D81" s="31" t="s">
        <v>972</v>
      </c>
      <c r="E81" s="31" t="s">
        <v>561</v>
      </c>
      <c r="F81" s="84">
        <v>148853</v>
      </c>
      <c r="G81" s="32">
        <v>53.17</v>
      </c>
      <c r="H81" s="32" t="s">
        <v>332</v>
      </c>
    </row>
    <row r="82" spans="1:8" ht="15" customHeight="1">
      <c r="A82" s="83">
        <v>45356</v>
      </c>
      <c r="B82" s="32">
        <v>511523</v>
      </c>
      <c r="C82" s="31" t="s">
        <v>1113</v>
      </c>
      <c r="D82" s="31" t="s">
        <v>1114</v>
      </c>
      <c r="E82" s="31" t="s">
        <v>562</v>
      </c>
      <c r="F82" s="84">
        <v>266553</v>
      </c>
      <c r="G82" s="32">
        <v>22.07</v>
      </c>
      <c r="H82" s="32" t="s">
        <v>332</v>
      </c>
    </row>
    <row r="83" spans="1:8" ht="15" customHeight="1">
      <c r="A83" s="83">
        <v>45356</v>
      </c>
      <c r="B83" s="32">
        <v>511523</v>
      </c>
      <c r="C83" s="31" t="s">
        <v>1113</v>
      </c>
      <c r="D83" s="31" t="s">
        <v>1114</v>
      </c>
      <c r="E83" s="31" t="s">
        <v>561</v>
      </c>
      <c r="F83" s="84">
        <v>4077</v>
      </c>
      <c r="G83" s="32">
        <v>22.55</v>
      </c>
      <c r="H83" s="32" t="s">
        <v>332</v>
      </c>
    </row>
    <row r="84" spans="1:8" ht="15" customHeight="1">
      <c r="A84" s="83">
        <v>45356</v>
      </c>
      <c r="B84" s="32">
        <v>511523</v>
      </c>
      <c r="C84" s="31" t="s">
        <v>1113</v>
      </c>
      <c r="D84" s="31" t="s">
        <v>1115</v>
      </c>
      <c r="E84" s="31" t="s">
        <v>561</v>
      </c>
      <c r="F84" s="84">
        <v>100000</v>
      </c>
      <c r="G84" s="32">
        <v>22</v>
      </c>
      <c r="H84" s="32" t="s">
        <v>332</v>
      </c>
    </row>
    <row r="85" spans="1:8" ht="15" customHeight="1">
      <c r="A85" s="83">
        <v>45356</v>
      </c>
      <c r="B85" s="32">
        <v>511523</v>
      </c>
      <c r="C85" s="31" t="s">
        <v>1113</v>
      </c>
      <c r="D85" s="31" t="s">
        <v>1116</v>
      </c>
      <c r="E85" s="31" t="s">
        <v>561</v>
      </c>
      <c r="F85" s="84">
        <v>100000</v>
      </c>
      <c r="G85" s="32">
        <v>21.93</v>
      </c>
      <c r="H85" s="32" t="s">
        <v>332</v>
      </c>
    </row>
    <row r="86" spans="1:8" ht="15" customHeight="1">
      <c r="A86" s="83">
        <v>45356</v>
      </c>
      <c r="B86" s="32">
        <v>519064</v>
      </c>
      <c r="C86" s="31" t="s">
        <v>1117</v>
      </c>
      <c r="D86" s="31" t="s">
        <v>1118</v>
      </c>
      <c r="E86" s="31" t="s">
        <v>561</v>
      </c>
      <c r="F86" s="84">
        <v>4300</v>
      </c>
      <c r="G86" s="32">
        <v>73.98</v>
      </c>
      <c r="H86" s="32" t="s">
        <v>332</v>
      </c>
    </row>
    <row r="87" spans="1:8" ht="15" customHeight="1">
      <c r="A87" s="83">
        <v>45356</v>
      </c>
      <c r="B87" s="32">
        <v>519064</v>
      </c>
      <c r="C87" s="31" t="s">
        <v>1117</v>
      </c>
      <c r="D87" s="31" t="s">
        <v>1119</v>
      </c>
      <c r="E87" s="31" t="s">
        <v>562</v>
      </c>
      <c r="F87" s="84">
        <v>5990</v>
      </c>
      <c r="G87" s="32">
        <v>73.98</v>
      </c>
      <c r="H87" s="32" t="s">
        <v>332</v>
      </c>
    </row>
    <row r="88" spans="1:8" ht="15" customHeight="1">
      <c r="A88" s="83">
        <v>45356</v>
      </c>
      <c r="B88" s="32" t="s">
        <v>1120</v>
      </c>
      <c r="C88" s="31" t="s">
        <v>1121</v>
      </c>
      <c r="D88" s="31" t="s">
        <v>1122</v>
      </c>
      <c r="E88" s="31" t="s">
        <v>561</v>
      </c>
      <c r="F88" s="84">
        <v>55550</v>
      </c>
      <c r="G88" s="32">
        <v>165.34</v>
      </c>
      <c r="H88" s="32" t="s">
        <v>1021</v>
      </c>
    </row>
    <row r="89" spans="1:8" ht="15" customHeight="1">
      <c r="A89" s="83">
        <v>45356</v>
      </c>
      <c r="B89" s="32" t="s">
        <v>317</v>
      </c>
      <c r="C89" s="31" t="s">
        <v>1123</v>
      </c>
      <c r="D89" s="31" t="s">
        <v>1124</v>
      </c>
      <c r="E89" s="31" t="s">
        <v>561</v>
      </c>
      <c r="F89" s="84">
        <v>6300000</v>
      </c>
      <c r="G89" s="32">
        <v>1370</v>
      </c>
      <c r="H89" s="32" t="s">
        <v>1021</v>
      </c>
    </row>
    <row r="90" spans="1:8" ht="15" customHeight="1">
      <c r="A90" s="83">
        <v>45356</v>
      </c>
      <c r="B90" s="32" t="s">
        <v>317</v>
      </c>
      <c r="C90" s="31" t="s">
        <v>1123</v>
      </c>
      <c r="D90" s="31" t="s">
        <v>1125</v>
      </c>
      <c r="E90" s="31" t="s">
        <v>561</v>
      </c>
      <c r="F90" s="84">
        <v>2359350</v>
      </c>
      <c r="G90" s="32">
        <v>1370</v>
      </c>
      <c r="H90" s="32" t="s">
        <v>1021</v>
      </c>
    </row>
    <row r="91" spans="1:8" ht="15" customHeight="1">
      <c r="A91" s="83">
        <v>45356</v>
      </c>
      <c r="B91" s="32" t="s">
        <v>317</v>
      </c>
      <c r="C91" s="31" t="s">
        <v>1123</v>
      </c>
      <c r="D91" s="31" t="s">
        <v>980</v>
      </c>
      <c r="E91" s="31" t="s">
        <v>561</v>
      </c>
      <c r="F91" s="84">
        <v>386779</v>
      </c>
      <c r="G91" s="32">
        <v>1369.16</v>
      </c>
      <c r="H91" s="32" t="s">
        <v>1021</v>
      </c>
    </row>
    <row r="92" spans="1:8" ht="15" customHeight="1">
      <c r="A92" s="83">
        <v>45356</v>
      </c>
      <c r="B92" s="32" t="s">
        <v>1126</v>
      </c>
      <c r="C92" s="31" t="s">
        <v>1127</v>
      </c>
      <c r="D92" s="31" t="s">
        <v>953</v>
      </c>
      <c r="E92" s="31" t="s">
        <v>561</v>
      </c>
      <c r="F92" s="84">
        <v>1554380</v>
      </c>
      <c r="G92" s="32">
        <v>3.4</v>
      </c>
      <c r="H92" s="32" t="s">
        <v>1021</v>
      </c>
    </row>
    <row r="93" spans="1:8" ht="15" customHeight="1">
      <c r="A93" s="83">
        <v>45356</v>
      </c>
      <c r="B93" s="32" t="s">
        <v>1128</v>
      </c>
      <c r="C93" s="31" t="s">
        <v>1129</v>
      </c>
      <c r="D93" s="31" t="s">
        <v>1130</v>
      </c>
      <c r="E93" s="31" t="s">
        <v>561</v>
      </c>
      <c r="F93" s="84">
        <v>1261090</v>
      </c>
      <c r="G93" s="32">
        <v>1.85</v>
      </c>
      <c r="H93" s="32" t="s">
        <v>1021</v>
      </c>
    </row>
    <row r="94" spans="1:8" ht="15" customHeight="1">
      <c r="A94" s="83">
        <v>45356</v>
      </c>
      <c r="B94" s="32" t="s">
        <v>1128</v>
      </c>
      <c r="C94" s="31" t="s">
        <v>1129</v>
      </c>
      <c r="D94" s="31" t="s">
        <v>1131</v>
      </c>
      <c r="E94" s="31" t="s">
        <v>561</v>
      </c>
      <c r="F94" s="84">
        <v>100000</v>
      </c>
      <c r="G94" s="32">
        <v>1.85</v>
      </c>
      <c r="H94" s="32" t="s">
        <v>1021</v>
      </c>
    </row>
    <row r="95" spans="1:8" ht="15" customHeight="1">
      <c r="A95" s="83">
        <v>45356</v>
      </c>
      <c r="B95" s="32" t="s">
        <v>977</v>
      </c>
      <c r="C95" s="31" t="s">
        <v>978</v>
      </c>
      <c r="D95" s="31" t="s">
        <v>979</v>
      </c>
      <c r="E95" s="31" t="s">
        <v>561</v>
      </c>
      <c r="F95" s="84">
        <v>149279</v>
      </c>
      <c r="G95" s="32">
        <v>26.29</v>
      </c>
      <c r="H95" s="32" t="s">
        <v>1021</v>
      </c>
    </row>
    <row r="96" spans="1:8" ht="15" customHeight="1">
      <c r="A96" s="83">
        <v>45356</v>
      </c>
      <c r="B96" s="32" t="s">
        <v>1132</v>
      </c>
      <c r="C96" s="31" t="s">
        <v>1133</v>
      </c>
      <c r="D96" s="31" t="s">
        <v>1134</v>
      </c>
      <c r="E96" s="31" t="s">
        <v>561</v>
      </c>
      <c r="F96" s="84">
        <v>124800</v>
      </c>
      <c r="G96" s="32">
        <v>138</v>
      </c>
      <c r="H96" s="32" t="s">
        <v>1021</v>
      </c>
    </row>
    <row r="97" spans="1:8" ht="15" customHeight="1">
      <c r="A97" s="83">
        <v>45356</v>
      </c>
      <c r="B97" s="32" t="s">
        <v>1135</v>
      </c>
      <c r="C97" s="31" t="s">
        <v>1136</v>
      </c>
      <c r="D97" s="31" t="s">
        <v>1137</v>
      </c>
      <c r="E97" s="31" t="s">
        <v>561</v>
      </c>
      <c r="F97" s="84">
        <v>487411</v>
      </c>
      <c r="G97" s="32">
        <v>346.96</v>
      </c>
      <c r="H97" s="32" t="s">
        <v>1021</v>
      </c>
    </row>
    <row r="98" spans="1:8" ht="15" customHeight="1">
      <c r="A98" s="83">
        <v>45356</v>
      </c>
      <c r="B98" s="32" t="s">
        <v>983</v>
      </c>
      <c r="C98" s="31" t="s">
        <v>984</v>
      </c>
      <c r="D98" s="31" t="s">
        <v>985</v>
      </c>
      <c r="E98" s="31" t="s">
        <v>561</v>
      </c>
      <c r="F98" s="84">
        <v>870469</v>
      </c>
      <c r="G98" s="32">
        <v>276.33</v>
      </c>
      <c r="H98" s="32" t="s">
        <v>1021</v>
      </c>
    </row>
    <row r="99" spans="1:8" ht="15" customHeight="1">
      <c r="A99" s="83">
        <v>45356</v>
      </c>
      <c r="B99" s="32" t="s">
        <v>1138</v>
      </c>
      <c r="C99" s="31" t="s">
        <v>1139</v>
      </c>
      <c r="D99" s="31" t="s">
        <v>1140</v>
      </c>
      <c r="E99" s="31" t="s">
        <v>561</v>
      </c>
      <c r="F99" s="84">
        <v>66000</v>
      </c>
      <c r="G99" s="32">
        <v>27.67</v>
      </c>
      <c r="H99" s="32" t="s">
        <v>1021</v>
      </c>
    </row>
    <row r="100" spans="1:8" ht="15" customHeight="1">
      <c r="A100" s="83">
        <v>45356</v>
      </c>
      <c r="B100" s="32" t="s">
        <v>1141</v>
      </c>
      <c r="C100" s="31" t="s">
        <v>1142</v>
      </c>
      <c r="D100" s="31" t="s">
        <v>1143</v>
      </c>
      <c r="E100" s="31" t="s">
        <v>561</v>
      </c>
      <c r="F100" s="84">
        <v>1002159</v>
      </c>
      <c r="G100" s="32">
        <v>251.04</v>
      </c>
      <c r="H100" s="32" t="s">
        <v>1021</v>
      </c>
    </row>
    <row r="101" spans="1:8" ht="15" customHeight="1">
      <c r="A101" s="83">
        <v>45356</v>
      </c>
      <c r="B101" s="32" t="s">
        <v>1141</v>
      </c>
      <c r="C101" s="31" t="s">
        <v>1142</v>
      </c>
      <c r="D101" s="31" t="s">
        <v>1004</v>
      </c>
      <c r="E101" s="31" t="s">
        <v>561</v>
      </c>
      <c r="F101" s="84">
        <v>617246</v>
      </c>
      <c r="G101" s="32">
        <v>247.11</v>
      </c>
      <c r="H101" s="32" t="s">
        <v>1021</v>
      </c>
    </row>
    <row r="102" spans="1:8" ht="15" customHeight="1">
      <c r="A102" s="83">
        <v>45356</v>
      </c>
      <c r="B102" s="32" t="s">
        <v>1141</v>
      </c>
      <c r="C102" s="31" t="s">
        <v>1142</v>
      </c>
      <c r="D102" s="31" t="s">
        <v>974</v>
      </c>
      <c r="E102" s="31" t="s">
        <v>561</v>
      </c>
      <c r="F102" s="84">
        <v>1040223</v>
      </c>
      <c r="G102" s="32">
        <v>249.26</v>
      </c>
      <c r="H102" s="32" t="s">
        <v>1021</v>
      </c>
    </row>
    <row r="103" spans="1:8" ht="15" customHeight="1">
      <c r="A103" s="83">
        <v>45356</v>
      </c>
      <c r="B103" s="32" t="s">
        <v>1141</v>
      </c>
      <c r="C103" s="31" t="s">
        <v>1142</v>
      </c>
      <c r="D103" s="31" t="s">
        <v>1144</v>
      </c>
      <c r="E103" s="31" t="s">
        <v>561</v>
      </c>
      <c r="F103" s="84">
        <v>1408075</v>
      </c>
      <c r="G103" s="32">
        <v>250.41</v>
      </c>
      <c r="H103" s="32" t="s">
        <v>1021</v>
      </c>
    </row>
    <row r="104" spans="1:8" ht="15" customHeight="1">
      <c r="A104" s="83">
        <v>45356</v>
      </c>
      <c r="B104" s="32" t="s">
        <v>1145</v>
      </c>
      <c r="C104" s="31" t="s">
        <v>1146</v>
      </c>
      <c r="D104" s="31" t="s">
        <v>1147</v>
      </c>
      <c r="E104" s="31" t="s">
        <v>561</v>
      </c>
      <c r="F104" s="84">
        <v>200000</v>
      </c>
      <c r="G104" s="32">
        <v>1001.44</v>
      </c>
      <c r="H104" s="32" t="s">
        <v>1021</v>
      </c>
    </row>
    <row r="105" spans="1:8" ht="15" customHeight="1">
      <c r="A105" s="83">
        <v>45356</v>
      </c>
      <c r="B105" s="32" t="s">
        <v>986</v>
      </c>
      <c r="C105" s="31" t="s">
        <v>987</v>
      </c>
      <c r="D105" s="31" t="s">
        <v>1004</v>
      </c>
      <c r="E105" s="31" t="s">
        <v>561</v>
      </c>
      <c r="F105" s="84">
        <v>324657</v>
      </c>
      <c r="G105" s="32">
        <v>84.85</v>
      </c>
      <c r="H105" s="32" t="s">
        <v>1021</v>
      </c>
    </row>
    <row r="106" spans="1:8" ht="15" customHeight="1">
      <c r="A106" s="83">
        <v>45356</v>
      </c>
      <c r="B106" s="32" t="s">
        <v>986</v>
      </c>
      <c r="C106" s="31" t="s">
        <v>987</v>
      </c>
      <c r="D106" s="31" t="s">
        <v>975</v>
      </c>
      <c r="E106" s="31" t="s">
        <v>561</v>
      </c>
      <c r="F106" s="84">
        <v>267725</v>
      </c>
      <c r="G106" s="32">
        <v>85.19</v>
      </c>
      <c r="H106" s="32" t="s">
        <v>1021</v>
      </c>
    </row>
    <row r="107" spans="1:8" ht="15" customHeight="1">
      <c r="A107" s="83">
        <v>45356</v>
      </c>
      <c r="B107" s="32" t="s">
        <v>988</v>
      </c>
      <c r="C107" s="31" t="s">
        <v>989</v>
      </c>
      <c r="D107" s="31" t="s">
        <v>1148</v>
      </c>
      <c r="E107" s="31" t="s">
        <v>561</v>
      </c>
      <c r="F107" s="84">
        <v>126506</v>
      </c>
      <c r="G107" s="32">
        <v>158.91999999999999</v>
      </c>
      <c r="H107" s="32" t="s">
        <v>1021</v>
      </c>
    </row>
    <row r="108" spans="1:8" ht="15" customHeight="1">
      <c r="A108" s="83">
        <v>45356</v>
      </c>
      <c r="B108" s="32" t="s">
        <v>1149</v>
      </c>
      <c r="C108" s="31" t="s">
        <v>1150</v>
      </c>
      <c r="D108" s="31" t="s">
        <v>1151</v>
      </c>
      <c r="E108" s="31" t="s">
        <v>561</v>
      </c>
      <c r="F108" s="84">
        <v>99200</v>
      </c>
      <c r="G108" s="32">
        <v>260.98</v>
      </c>
      <c r="H108" s="32" t="s">
        <v>1021</v>
      </c>
    </row>
    <row r="109" spans="1:8" ht="15" customHeight="1">
      <c r="A109" s="83">
        <v>45356</v>
      </c>
      <c r="B109" s="32" t="s">
        <v>991</v>
      </c>
      <c r="C109" s="31" t="s">
        <v>992</v>
      </c>
      <c r="D109" s="31" t="s">
        <v>993</v>
      </c>
      <c r="E109" s="31" t="s">
        <v>561</v>
      </c>
      <c r="F109" s="84">
        <v>101374</v>
      </c>
      <c r="G109" s="32">
        <v>33.56</v>
      </c>
      <c r="H109" s="32" t="s">
        <v>1021</v>
      </c>
    </row>
    <row r="110" spans="1:8" ht="15" customHeight="1">
      <c r="A110" s="83">
        <v>45356</v>
      </c>
      <c r="B110" s="32" t="s">
        <v>954</v>
      </c>
      <c r="C110" s="31" t="s">
        <v>994</v>
      </c>
      <c r="D110" s="31" t="s">
        <v>1152</v>
      </c>
      <c r="E110" s="31" t="s">
        <v>561</v>
      </c>
      <c r="F110" s="84">
        <v>117450</v>
      </c>
      <c r="G110" s="32">
        <v>60.41</v>
      </c>
      <c r="H110" s="32" t="s">
        <v>1021</v>
      </c>
    </row>
    <row r="111" spans="1:8" ht="15" customHeight="1">
      <c r="A111" s="83">
        <v>45356</v>
      </c>
      <c r="B111" s="32" t="s">
        <v>954</v>
      </c>
      <c r="C111" s="31" t="s">
        <v>994</v>
      </c>
      <c r="D111" s="31" t="s">
        <v>957</v>
      </c>
      <c r="E111" s="31" t="s">
        <v>561</v>
      </c>
      <c r="F111" s="84">
        <v>33592</v>
      </c>
      <c r="G111" s="32">
        <v>55.33</v>
      </c>
      <c r="H111" s="32" t="s">
        <v>1021</v>
      </c>
    </row>
    <row r="112" spans="1:8" ht="15" customHeight="1">
      <c r="A112" s="83">
        <v>45356</v>
      </c>
      <c r="B112" s="32" t="s">
        <v>954</v>
      </c>
      <c r="C112" s="31" t="s">
        <v>994</v>
      </c>
      <c r="D112" s="31" t="s">
        <v>1153</v>
      </c>
      <c r="E112" s="31" t="s">
        <v>561</v>
      </c>
      <c r="F112" s="84">
        <v>220753</v>
      </c>
      <c r="G112" s="32">
        <v>50.37</v>
      </c>
      <c r="H112" s="32" t="s">
        <v>1021</v>
      </c>
    </row>
    <row r="113" spans="1:8" ht="15" customHeight="1">
      <c r="A113" s="83">
        <v>45356</v>
      </c>
      <c r="B113" s="32" t="s">
        <v>954</v>
      </c>
      <c r="C113" s="31" t="s">
        <v>994</v>
      </c>
      <c r="D113" s="31" t="s">
        <v>959</v>
      </c>
      <c r="E113" s="31" t="s">
        <v>561</v>
      </c>
      <c r="F113" s="84">
        <v>224932</v>
      </c>
      <c r="G113" s="32">
        <v>55.36</v>
      </c>
      <c r="H113" s="32" t="s">
        <v>1021</v>
      </c>
    </row>
    <row r="114" spans="1:8" ht="15" customHeight="1">
      <c r="A114" s="83">
        <v>45356</v>
      </c>
      <c r="B114" s="32" t="s">
        <v>954</v>
      </c>
      <c r="C114" s="31" t="s">
        <v>994</v>
      </c>
      <c r="D114" s="31" t="s">
        <v>1154</v>
      </c>
      <c r="E114" s="31" t="s">
        <v>561</v>
      </c>
      <c r="F114" s="84">
        <v>160700</v>
      </c>
      <c r="G114" s="32">
        <v>59.29</v>
      </c>
      <c r="H114" s="32" t="s">
        <v>1021</v>
      </c>
    </row>
    <row r="115" spans="1:8" ht="15" customHeight="1">
      <c r="A115" s="83">
        <v>45356</v>
      </c>
      <c r="B115" s="32" t="s">
        <v>997</v>
      </c>
      <c r="C115" s="31" t="s">
        <v>998</v>
      </c>
      <c r="D115" s="31" t="s">
        <v>999</v>
      </c>
      <c r="E115" s="31" t="s">
        <v>561</v>
      </c>
      <c r="F115" s="84">
        <v>104000</v>
      </c>
      <c r="G115" s="32">
        <v>274.72000000000003</v>
      </c>
      <c r="H115" s="32" t="s">
        <v>1021</v>
      </c>
    </row>
    <row r="116" spans="1:8" ht="15" customHeight="1">
      <c r="A116" s="83">
        <v>45356</v>
      </c>
      <c r="B116" s="32" t="s">
        <v>997</v>
      </c>
      <c r="C116" s="31" t="s">
        <v>998</v>
      </c>
      <c r="D116" s="31" t="s">
        <v>980</v>
      </c>
      <c r="E116" s="31" t="s">
        <v>561</v>
      </c>
      <c r="F116" s="84">
        <v>81600</v>
      </c>
      <c r="G116" s="32">
        <v>249.4</v>
      </c>
      <c r="H116" s="32" t="s">
        <v>1021</v>
      </c>
    </row>
    <row r="117" spans="1:8" ht="15" customHeight="1">
      <c r="A117" s="83">
        <v>45356</v>
      </c>
      <c r="B117" s="32" t="s">
        <v>1155</v>
      </c>
      <c r="C117" s="31" t="s">
        <v>1156</v>
      </c>
      <c r="D117" s="31" t="s">
        <v>980</v>
      </c>
      <c r="E117" s="31" t="s">
        <v>561</v>
      </c>
      <c r="F117" s="84">
        <v>112000</v>
      </c>
      <c r="G117" s="32">
        <v>247.49</v>
      </c>
      <c r="H117" s="32" t="s">
        <v>1021</v>
      </c>
    </row>
    <row r="118" spans="1:8" ht="15" customHeight="1">
      <c r="A118" s="83">
        <v>45356</v>
      </c>
      <c r="B118" s="32" t="s">
        <v>1002</v>
      </c>
      <c r="C118" s="31" t="s">
        <v>1003</v>
      </c>
      <c r="D118" s="31" t="s">
        <v>975</v>
      </c>
      <c r="E118" s="31" t="s">
        <v>561</v>
      </c>
      <c r="F118" s="84">
        <v>756958</v>
      </c>
      <c r="G118" s="32">
        <v>135.1</v>
      </c>
      <c r="H118" s="32" t="s">
        <v>1021</v>
      </c>
    </row>
    <row r="119" spans="1:8" ht="15" customHeight="1">
      <c r="A119" s="83">
        <v>45356</v>
      </c>
      <c r="B119" s="32" t="s">
        <v>1157</v>
      </c>
      <c r="C119" s="31" t="s">
        <v>1158</v>
      </c>
      <c r="D119" s="31" t="s">
        <v>974</v>
      </c>
      <c r="E119" s="31" t="s">
        <v>561</v>
      </c>
      <c r="F119" s="84">
        <v>64038</v>
      </c>
      <c r="G119" s="32">
        <v>116.92</v>
      </c>
      <c r="H119" s="32" t="s">
        <v>1021</v>
      </c>
    </row>
    <row r="120" spans="1:8" ht="15" customHeight="1">
      <c r="A120" s="83">
        <v>45356</v>
      </c>
      <c r="B120" s="32" t="s">
        <v>1157</v>
      </c>
      <c r="C120" s="31" t="s">
        <v>1158</v>
      </c>
      <c r="D120" s="31" t="s">
        <v>975</v>
      </c>
      <c r="E120" s="31" t="s">
        <v>561</v>
      </c>
      <c r="F120" s="84">
        <v>142356</v>
      </c>
      <c r="G120" s="32">
        <v>111.1</v>
      </c>
      <c r="H120" s="32" t="s">
        <v>1021</v>
      </c>
    </row>
    <row r="121" spans="1:8" ht="15" customHeight="1">
      <c r="A121" s="83">
        <v>45356</v>
      </c>
      <c r="B121" s="32" t="s">
        <v>1157</v>
      </c>
      <c r="C121" s="31" t="s">
        <v>1158</v>
      </c>
      <c r="D121" s="31" t="s">
        <v>973</v>
      </c>
      <c r="E121" s="31" t="s">
        <v>561</v>
      </c>
      <c r="F121" s="84">
        <v>86338</v>
      </c>
      <c r="G121" s="32">
        <v>112.46</v>
      </c>
      <c r="H121" s="32" t="s">
        <v>1021</v>
      </c>
    </row>
    <row r="122" spans="1:8" ht="15" customHeight="1">
      <c r="A122" s="83">
        <v>45356</v>
      </c>
      <c r="B122" s="32" t="s">
        <v>1157</v>
      </c>
      <c r="C122" s="31" t="s">
        <v>1158</v>
      </c>
      <c r="D122" s="31" t="s">
        <v>1159</v>
      </c>
      <c r="E122" s="31" t="s">
        <v>561</v>
      </c>
      <c r="F122" s="84">
        <v>117204</v>
      </c>
      <c r="G122" s="32">
        <v>116.44</v>
      </c>
      <c r="H122" s="32" t="s">
        <v>1021</v>
      </c>
    </row>
    <row r="123" spans="1:8" ht="15" customHeight="1">
      <c r="A123" s="83">
        <v>45356</v>
      </c>
      <c r="B123" s="32" t="s">
        <v>1157</v>
      </c>
      <c r="C123" s="31" t="s">
        <v>1158</v>
      </c>
      <c r="D123" s="31" t="s">
        <v>1160</v>
      </c>
      <c r="E123" s="31" t="s">
        <v>561</v>
      </c>
      <c r="F123" s="84">
        <v>97610</v>
      </c>
      <c r="G123" s="32">
        <v>113.7</v>
      </c>
      <c r="H123" s="32" t="s">
        <v>1021</v>
      </c>
    </row>
    <row r="124" spans="1:8" ht="15" customHeight="1">
      <c r="A124" s="83">
        <v>45356</v>
      </c>
      <c r="B124" s="32" t="s">
        <v>1161</v>
      </c>
      <c r="C124" s="31" t="s">
        <v>1162</v>
      </c>
      <c r="D124" s="31" t="s">
        <v>1163</v>
      </c>
      <c r="E124" s="31" t="s">
        <v>561</v>
      </c>
      <c r="F124" s="84">
        <v>100000</v>
      </c>
      <c r="G124" s="32">
        <v>19.649999999999999</v>
      </c>
      <c r="H124" s="32" t="s">
        <v>1021</v>
      </c>
    </row>
    <row r="125" spans="1:8" ht="15" customHeight="1">
      <c r="A125" s="83">
        <v>45356</v>
      </c>
      <c r="B125" s="32" t="s">
        <v>1164</v>
      </c>
      <c r="C125" s="31" t="s">
        <v>1165</v>
      </c>
      <c r="D125" s="31" t="s">
        <v>1166</v>
      </c>
      <c r="E125" s="31" t="s">
        <v>561</v>
      </c>
      <c r="F125" s="84">
        <v>77777</v>
      </c>
      <c r="G125" s="32">
        <v>1.2</v>
      </c>
      <c r="H125" s="32" t="s">
        <v>1021</v>
      </c>
    </row>
    <row r="126" spans="1:8" ht="15" customHeight="1">
      <c r="A126" s="83">
        <v>45356</v>
      </c>
      <c r="B126" s="32" t="s">
        <v>1006</v>
      </c>
      <c r="C126" s="31" t="s">
        <v>1007</v>
      </c>
      <c r="D126" s="31" t="s">
        <v>975</v>
      </c>
      <c r="E126" s="31" t="s">
        <v>561</v>
      </c>
      <c r="F126" s="84">
        <v>591169</v>
      </c>
      <c r="G126" s="32">
        <v>175.72</v>
      </c>
      <c r="H126" s="32" t="s">
        <v>1021</v>
      </c>
    </row>
    <row r="127" spans="1:8" ht="15" customHeight="1">
      <c r="A127" s="83">
        <v>45356</v>
      </c>
      <c r="B127" s="32" t="s">
        <v>1167</v>
      </c>
      <c r="C127" s="31" t="s">
        <v>1168</v>
      </c>
      <c r="D127" s="31" t="s">
        <v>1169</v>
      </c>
      <c r="E127" s="31" t="s">
        <v>561</v>
      </c>
      <c r="F127" s="84">
        <v>100000</v>
      </c>
      <c r="G127" s="32">
        <v>849.55</v>
      </c>
      <c r="H127" s="32" t="s">
        <v>1021</v>
      </c>
    </row>
    <row r="128" spans="1:8" ht="15" customHeight="1">
      <c r="A128" s="83">
        <v>45356</v>
      </c>
      <c r="B128" s="32" t="s">
        <v>1170</v>
      </c>
      <c r="C128" s="31" t="s">
        <v>1171</v>
      </c>
      <c r="D128" s="31" t="s">
        <v>1172</v>
      </c>
      <c r="E128" s="31" t="s">
        <v>561</v>
      </c>
      <c r="F128" s="84">
        <v>612803</v>
      </c>
      <c r="G128" s="32">
        <v>3.44</v>
      </c>
      <c r="H128" s="32" t="s">
        <v>1021</v>
      </c>
    </row>
    <row r="129" spans="1:8" ht="15" customHeight="1">
      <c r="A129" s="83">
        <v>45356</v>
      </c>
      <c r="B129" s="32" t="s">
        <v>1120</v>
      </c>
      <c r="C129" s="31" t="s">
        <v>1121</v>
      </c>
      <c r="D129" s="31" t="s">
        <v>1173</v>
      </c>
      <c r="E129" s="31" t="s">
        <v>562</v>
      </c>
      <c r="F129" s="84">
        <v>55550</v>
      </c>
      <c r="G129" s="32">
        <v>165.34</v>
      </c>
      <c r="H129" s="32" t="s">
        <v>1021</v>
      </c>
    </row>
    <row r="130" spans="1:8" ht="15" customHeight="1">
      <c r="A130" s="83">
        <v>45356</v>
      </c>
      <c r="B130" s="32" t="s">
        <v>317</v>
      </c>
      <c r="C130" s="31" t="s">
        <v>1123</v>
      </c>
      <c r="D130" s="31" t="s">
        <v>1174</v>
      </c>
      <c r="E130" s="31" t="s">
        <v>562</v>
      </c>
      <c r="F130" s="84">
        <v>5839578</v>
      </c>
      <c r="G130" s="32">
        <v>1370.01</v>
      </c>
      <c r="H130" s="32" t="s">
        <v>1021</v>
      </c>
    </row>
    <row r="131" spans="1:8" ht="15" customHeight="1">
      <c r="A131" s="83">
        <v>45356</v>
      </c>
      <c r="B131" s="32" t="s">
        <v>317</v>
      </c>
      <c r="C131" s="31" t="s">
        <v>1123</v>
      </c>
      <c r="D131" s="31" t="s">
        <v>980</v>
      </c>
      <c r="E131" s="31" t="s">
        <v>562</v>
      </c>
      <c r="F131" s="84">
        <v>396787</v>
      </c>
      <c r="G131" s="32">
        <v>1362.05</v>
      </c>
      <c r="H131" s="32" t="s">
        <v>1021</v>
      </c>
    </row>
    <row r="132" spans="1:8" ht="15" customHeight="1">
      <c r="A132" s="83">
        <v>45356</v>
      </c>
      <c r="B132" s="32" t="s">
        <v>317</v>
      </c>
      <c r="C132" s="31" t="s">
        <v>1123</v>
      </c>
      <c r="D132" s="31" t="s">
        <v>1175</v>
      </c>
      <c r="E132" s="31" t="s">
        <v>562</v>
      </c>
      <c r="F132" s="84">
        <v>2889373</v>
      </c>
      <c r="G132" s="32">
        <v>1370</v>
      </c>
      <c r="H132" s="32" t="s">
        <v>1021</v>
      </c>
    </row>
    <row r="133" spans="1:8" ht="15" customHeight="1">
      <c r="A133" s="83">
        <v>45356</v>
      </c>
      <c r="B133" s="32" t="s">
        <v>317</v>
      </c>
      <c r="C133" s="31" t="s">
        <v>1123</v>
      </c>
      <c r="D133" s="31" t="s">
        <v>1176</v>
      </c>
      <c r="E133" s="31" t="s">
        <v>562</v>
      </c>
      <c r="F133" s="84">
        <v>1267999</v>
      </c>
      <c r="G133" s="32">
        <v>1370.2</v>
      </c>
      <c r="H133" s="32" t="s">
        <v>1021</v>
      </c>
    </row>
    <row r="134" spans="1:8" ht="15" customHeight="1">
      <c r="A134" s="83">
        <v>45356</v>
      </c>
      <c r="B134" s="32" t="s">
        <v>1128</v>
      </c>
      <c r="C134" s="31" t="s">
        <v>1129</v>
      </c>
      <c r="D134" s="31" t="s">
        <v>1131</v>
      </c>
      <c r="E134" s="31" t="s">
        <v>562</v>
      </c>
      <c r="F134" s="84">
        <v>800000</v>
      </c>
      <c r="G134" s="32">
        <v>1.85</v>
      </c>
      <c r="H134" s="32" t="s">
        <v>1021</v>
      </c>
    </row>
    <row r="135" spans="1:8" ht="15" customHeight="1">
      <c r="A135" s="83">
        <v>45356</v>
      </c>
      <c r="B135" s="32" t="s">
        <v>977</v>
      </c>
      <c r="C135" s="31" t="s">
        <v>978</v>
      </c>
      <c r="D135" s="31" t="s">
        <v>979</v>
      </c>
      <c r="E135" s="31" t="s">
        <v>562</v>
      </c>
      <c r="F135" s="84">
        <v>162276</v>
      </c>
      <c r="G135" s="32">
        <v>27.67</v>
      </c>
      <c r="H135" s="32" t="s">
        <v>1021</v>
      </c>
    </row>
    <row r="136" spans="1:8" ht="15" customHeight="1">
      <c r="A136" s="83">
        <v>45356</v>
      </c>
      <c r="B136" s="32" t="s">
        <v>977</v>
      </c>
      <c r="C136" s="31" t="s">
        <v>978</v>
      </c>
      <c r="D136" s="31" t="s">
        <v>1016</v>
      </c>
      <c r="E136" s="31" t="s">
        <v>562</v>
      </c>
      <c r="F136" s="84">
        <v>175000</v>
      </c>
      <c r="G136" s="32">
        <v>26.82</v>
      </c>
      <c r="H136" s="32" t="s">
        <v>1021</v>
      </c>
    </row>
    <row r="137" spans="1:8" ht="15" customHeight="1">
      <c r="A137" s="83">
        <v>45356</v>
      </c>
      <c r="B137" s="32" t="s">
        <v>977</v>
      </c>
      <c r="C137" s="31" t="s">
        <v>978</v>
      </c>
      <c r="D137" s="31" t="s">
        <v>1015</v>
      </c>
      <c r="E137" s="31" t="s">
        <v>562</v>
      </c>
      <c r="F137" s="84">
        <v>150000</v>
      </c>
      <c r="G137" s="32">
        <v>27.07</v>
      </c>
      <c r="H137" s="32" t="s">
        <v>1021</v>
      </c>
    </row>
    <row r="138" spans="1:8" ht="15" customHeight="1">
      <c r="A138" s="83">
        <v>45356</v>
      </c>
      <c r="B138" s="32" t="s">
        <v>1132</v>
      </c>
      <c r="C138" s="31" t="s">
        <v>1133</v>
      </c>
      <c r="D138" s="31" t="s">
        <v>1177</v>
      </c>
      <c r="E138" s="31" t="s">
        <v>562</v>
      </c>
      <c r="F138" s="84">
        <v>193600</v>
      </c>
      <c r="G138" s="32">
        <v>138.85</v>
      </c>
      <c r="H138" s="32" t="s">
        <v>1021</v>
      </c>
    </row>
    <row r="139" spans="1:8" ht="15" customHeight="1">
      <c r="A139" s="83">
        <v>45356</v>
      </c>
      <c r="B139" s="32" t="s">
        <v>1135</v>
      </c>
      <c r="C139" s="31" t="s">
        <v>1136</v>
      </c>
      <c r="D139" s="31" t="s">
        <v>1137</v>
      </c>
      <c r="E139" s="31" t="s">
        <v>562</v>
      </c>
      <c r="F139" s="84">
        <v>439584</v>
      </c>
      <c r="G139" s="32">
        <v>349.71</v>
      </c>
      <c r="H139" s="32" t="s">
        <v>1021</v>
      </c>
    </row>
    <row r="140" spans="1:8" ht="15" customHeight="1">
      <c r="A140" s="83">
        <v>45356</v>
      </c>
      <c r="B140" s="32" t="s">
        <v>981</v>
      </c>
      <c r="C140" s="31" t="s">
        <v>982</v>
      </c>
      <c r="D140" s="31" t="s">
        <v>1017</v>
      </c>
      <c r="E140" s="31" t="s">
        <v>562</v>
      </c>
      <c r="F140" s="84">
        <v>81000</v>
      </c>
      <c r="G140" s="32">
        <v>2.35</v>
      </c>
      <c r="H140" s="32" t="s">
        <v>1021</v>
      </c>
    </row>
    <row r="141" spans="1:8" ht="15" customHeight="1">
      <c r="A141" s="83">
        <v>45356</v>
      </c>
      <c r="B141" s="32" t="s">
        <v>983</v>
      </c>
      <c r="C141" s="31" t="s">
        <v>984</v>
      </c>
      <c r="D141" s="31" t="s">
        <v>985</v>
      </c>
      <c r="E141" s="31" t="s">
        <v>562</v>
      </c>
      <c r="F141" s="84">
        <v>856469</v>
      </c>
      <c r="G141" s="32">
        <v>276.77</v>
      </c>
      <c r="H141" s="32" t="s">
        <v>1021</v>
      </c>
    </row>
    <row r="142" spans="1:8" ht="15" customHeight="1">
      <c r="A142" s="83">
        <v>45356</v>
      </c>
      <c r="B142" s="32" t="s">
        <v>1138</v>
      </c>
      <c r="C142" s="31" t="s">
        <v>1139</v>
      </c>
      <c r="D142" s="31" t="s">
        <v>1178</v>
      </c>
      <c r="E142" s="31" t="s">
        <v>562</v>
      </c>
      <c r="F142" s="84">
        <v>48000</v>
      </c>
      <c r="G142" s="32">
        <v>27.7</v>
      </c>
      <c r="H142" s="32" t="s">
        <v>1021</v>
      </c>
    </row>
    <row r="143" spans="1:8" ht="15" customHeight="1">
      <c r="A143" s="83">
        <v>45356</v>
      </c>
      <c r="B143" s="32" t="s">
        <v>1141</v>
      </c>
      <c r="C143" s="31" t="s">
        <v>1142</v>
      </c>
      <c r="D143" s="31" t="s">
        <v>1143</v>
      </c>
      <c r="E143" s="31" t="s">
        <v>562</v>
      </c>
      <c r="F143" s="84">
        <v>1002159</v>
      </c>
      <c r="G143" s="32">
        <v>251.2</v>
      </c>
      <c r="H143" s="32" t="s">
        <v>1021</v>
      </c>
    </row>
    <row r="144" spans="1:8" ht="15" customHeight="1">
      <c r="A144" s="83">
        <v>45356</v>
      </c>
      <c r="B144" s="32" t="s">
        <v>1141</v>
      </c>
      <c r="C144" s="31" t="s">
        <v>1142</v>
      </c>
      <c r="D144" s="31" t="s">
        <v>1004</v>
      </c>
      <c r="E144" s="31" t="s">
        <v>562</v>
      </c>
      <c r="F144" s="84">
        <v>617246</v>
      </c>
      <c r="G144" s="32">
        <v>247.46</v>
      </c>
      <c r="H144" s="32" t="s">
        <v>1021</v>
      </c>
    </row>
    <row r="145" spans="1:8" ht="15" customHeight="1">
      <c r="A145" s="83">
        <v>45356</v>
      </c>
      <c r="B145" s="32" t="s">
        <v>1141</v>
      </c>
      <c r="C145" s="31" t="s">
        <v>1142</v>
      </c>
      <c r="D145" s="31" t="s">
        <v>1144</v>
      </c>
      <c r="E145" s="31" t="s">
        <v>562</v>
      </c>
      <c r="F145" s="84">
        <v>1408075</v>
      </c>
      <c r="G145" s="32">
        <v>250.52</v>
      </c>
      <c r="H145" s="32" t="s">
        <v>1021</v>
      </c>
    </row>
    <row r="146" spans="1:8" ht="15" customHeight="1">
      <c r="A146" s="83">
        <v>45356</v>
      </c>
      <c r="B146" s="32" t="s">
        <v>1141</v>
      </c>
      <c r="C146" s="31" t="s">
        <v>1142</v>
      </c>
      <c r="D146" s="31" t="s">
        <v>974</v>
      </c>
      <c r="E146" s="31" t="s">
        <v>562</v>
      </c>
      <c r="F146" s="84">
        <v>1040223</v>
      </c>
      <c r="G146" s="32">
        <v>249.37</v>
      </c>
      <c r="H146" s="32" t="s">
        <v>1021</v>
      </c>
    </row>
    <row r="147" spans="1:8" ht="15" customHeight="1">
      <c r="A147" s="83">
        <v>45356</v>
      </c>
      <c r="B147" s="32" t="s">
        <v>1179</v>
      </c>
      <c r="C147" s="31" t="s">
        <v>1180</v>
      </c>
      <c r="D147" s="31" t="s">
        <v>1181</v>
      </c>
      <c r="E147" s="31" t="s">
        <v>562</v>
      </c>
      <c r="F147" s="84">
        <v>275000</v>
      </c>
      <c r="G147" s="32">
        <v>8.9</v>
      </c>
      <c r="H147" s="32" t="s">
        <v>1021</v>
      </c>
    </row>
    <row r="148" spans="1:8" ht="15" customHeight="1">
      <c r="A148" s="83">
        <v>45356</v>
      </c>
      <c r="B148" s="32" t="s">
        <v>1145</v>
      </c>
      <c r="C148" s="31" t="s">
        <v>1146</v>
      </c>
      <c r="D148" s="31" t="s">
        <v>1182</v>
      </c>
      <c r="E148" s="31" t="s">
        <v>562</v>
      </c>
      <c r="F148" s="84">
        <v>139616</v>
      </c>
      <c r="G148" s="32">
        <v>997.72</v>
      </c>
      <c r="H148" s="32" t="s">
        <v>1021</v>
      </c>
    </row>
    <row r="149" spans="1:8" ht="15" customHeight="1">
      <c r="A149" s="83">
        <v>45356</v>
      </c>
      <c r="B149" s="32" t="s">
        <v>986</v>
      </c>
      <c r="C149" s="31" t="s">
        <v>987</v>
      </c>
      <c r="D149" s="31" t="s">
        <v>975</v>
      </c>
      <c r="E149" s="31" t="s">
        <v>562</v>
      </c>
      <c r="F149" s="84">
        <v>267725</v>
      </c>
      <c r="G149" s="32">
        <v>85.37</v>
      </c>
      <c r="H149" s="32" t="s">
        <v>1021</v>
      </c>
    </row>
    <row r="150" spans="1:8" ht="15" customHeight="1">
      <c r="A150" s="83">
        <v>45356</v>
      </c>
      <c r="B150" s="32" t="s">
        <v>986</v>
      </c>
      <c r="C150" s="31" t="s">
        <v>987</v>
      </c>
      <c r="D150" s="31" t="s">
        <v>1004</v>
      </c>
      <c r="E150" s="31" t="s">
        <v>562</v>
      </c>
      <c r="F150" s="84">
        <v>324657</v>
      </c>
      <c r="G150" s="32">
        <v>84.92</v>
      </c>
      <c r="H150" s="32" t="s">
        <v>1021</v>
      </c>
    </row>
    <row r="151" spans="1:8" ht="15" customHeight="1">
      <c r="A151" s="83">
        <v>45356</v>
      </c>
      <c r="B151" s="32" t="s">
        <v>988</v>
      </c>
      <c r="C151" s="31" t="s">
        <v>989</v>
      </c>
      <c r="D151" s="31" t="s">
        <v>1148</v>
      </c>
      <c r="E151" s="31" t="s">
        <v>562</v>
      </c>
      <c r="F151" s="84">
        <v>98967</v>
      </c>
      <c r="G151" s="32">
        <v>159.08000000000001</v>
      </c>
      <c r="H151" s="32" t="s">
        <v>1021</v>
      </c>
    </row>
    <row r="152" spans="1:8" ht="15" customHeight="1">
      <c r="A152" s="83">
        <v>45356</v>
      </c>
      <c r="B152" s="32" t="s">
        <v>1183</v>
      </c>
      <c r="C152" s="31" t="s">
        <v>1184</v>
      </c>
      <c r="D152" s="31" t="s">
        <v>1185</v>
      </c>
      <c r="E152" s="31" t="s">
        <v>562</v>
      </c>
      <c r="F152" s="84">
        <v>70200</v>
      </c>
      <c r="G152" s="32">
        <v>253.8</v>
      </c>
      <c r="H152" s="32" t="s">
        <v>1021</v>
      </c>
    </row>
    <row r="153" spans="1:8" ht="15" customHeight="1">
      <c r="A153" s="83">
        <v>45356</v>
      </c>
      <c r="B153" s="32" t="s">
        <v>991</v>
      </c>
      <c r="C153" s="31" t="s">
        <v>992</v>
      </c>
      <c r="D153" s="31" t="s">
        <v>993</v>
      </c>
      <c r="E153" s="31" t="s">
        <v>562</v>
      </c>
      <c r="F153" s="84">
        <v>103149</v>
      </c>
      <c r="G153" s="32">
        <v>33.51</v>
      </c>
      <c r="H153" s="32" t="s">
        <v>1021</v>
      </c>
    </row>
    <row r="154" spans="1:8" ht="15" customHeight="1">
      <c r="A154" s="83">
        <v>45356</v>
      </c>
      <c r="B154" s="32" t="s">
        <v>954</v>
      </c>
      <c r="C154" s="31" t="s">
        <v>994</v>
      </c>
      <c r="D154" s="31" t="s">
        <v>1154</v>
      </c>
      <c r="E154" s="31" t="s">
        <v>562</v>
      </c>
      <c r="F154" s="84">
        <v>6200</v>
      </c>
      <c r="G154" s="32">
        <v>61.7</v>
      </c>
      <c r="H154" s="32" t="s">
        <v>1021</v>
      </c>
    </row>
    <row r="155" spans="1:8" ht="15" customHeight="1">
      <c r="A155" s="83">
        <v>45356</v>
      </c>
      <c r="B155" s="32" t="s">
        <v>954</v>
      </c>
      <c r="C155" s="31" t="s">
        <v>994</v>
      </c>
      <c r="D155" s="31" t="s">
        <v>956</v>
      </c>
      <c r="E155" s="31" t="s">
        <v>562</v>
      </c>
      <c r="F155" s="84">
        <v>564383</v>
      </c>
      <c r="G155" s="32">
        <v>51.87</v>
      </c>
      <c r="H155" s="32" t="s">
        <v>1021</v>
      </c>
    </row>
    <row r="156" spans="1:8" ht="15" customHeight="1">
      <c r="A156" s="83">
        <v>45356</v>
      </c>
      <c r="B156" s="32" t="s">
        <v>954</v>
      </c>
      <c r="C156" s="31" t="s">
        <v>994</v>
      </c>
      <c r="D156" s="31" t="s">
        <v>1186</v>
      </c>
      <c r="E156" s="31" t="s">
        <v>562</v>
      </c>
      <c r="F156" s="84">
        <v>214515</v>
      </c>
      <c r="G156" s="32">
        <v>53.91</v>
      </c>
      <c r="H156" s="32" t="s">
        <v>1021</v>
      </c>
    </row>
    <row r="157" spans="1:8" ht="15" customHeight="1">
      <c r="A157" s="83">
        <v>45356</v>
      </c>
      <c r="B157" s="32" t="s">
        <v>954</v>
      </c>
      <c r="C157" s="31" t="s">
        <v>994</v>
      </c>
      <c r="D157" s="31" t="s">
        <v>1152</v>
      </c>
      <c r="E157" s="31" t="s">
        <v>562</v>
      </c>
      <c r="F157" s="84">
        <v>94420</v>
      </c>
      <c r="G157" s="32">
        <v>59.88</v>
      </c>
      <c r="H157" s="32" t="s">
        <v>1021</v>
      </c>
    </row>
    <row r="158" spans="1:8" ht="15" customHeight="1">
      <c r="A158" s="83">
        <v>45356</v>
      </c>
      <c r="B158" s="32" t="s">
        <v>954</v>
      </c>
      <c r="C158" s="31" t="s">
        <v>994</v>
      </c>
      <c r="D158" s="31" t="s">
        <v>957</v>
      </c>
      <c r="E158" s="31" t="s">
        <v>562</v>
      </c>
      <c r="F158" s="84">
        <v>183785</v>
      </c>
      <c r="G158" s="32">
        <v>51.38</v>
      </c>
      <c r="H158" s="32" t="s">
        <v>1021</v>
      </c>
    </row>
    <row r="159" spans="1:8" ht="15" customHeight="1">
      <c r="A159" s="83">
        <v>45356</v>
      </c>
      <c r="B159" s="32" t="s">
        <v>954</v>
      </c>
      <c r="C159" s="31" t="s">
        <v>994</v>
      </c>
      <c r="D159" s="31" t="s">
        <v>1153</v>
      </c>
      <c r="E159" s="31" t="s">
        <v>562</v>
      </c>
      <c r="F159" s="84">
        <v>486382</v>
      </c>
      <c r="G159" s="32">
        <v>58.37</v>
      </c>
      <c r="H159" s="32" t="s">
        <v>1021</v>
      </c>
    </row>
    <row r="160" spans="1:8" ht="15" customHeight="1">
      <c r="A160" s="83">
        <v>45356</v>
      </c>
      <c r="B160" s="32" t="s">
        <v>997</v>
      </c>
      <c r="C160" s="31" t="s">
        <v>998</v>
      </c>
      <c r="D160" s="31" t="s">
        <v>980</v>
      </c>
      <c r="E160" s="31" t="s">
        <v>562</v>
      </c>
      <c r="F160" s="84">
        <v>168000</v>
      </c>
      <c r="G160" s="32">
        <v>272.14999999999998</v>
      </c>
      <c r="H160" s="32" t="s">
        <v>1021</v>
      </c>
    </row>
    <row r="161" spans="1:8" ht="15" customHeight="1">
      <c r="A161" s="83">
        <v>45356</v>
      </c>
      <c r="B161" s="32" t="s">
        <v>1187</v>
      </c>
      <c r="C161" s="31" t="s">
        <v>1188</v>
      </c>
      <c r="D161" s="31" t="s">
        <v>1189</v>
      </c>
      <c r="E161" s="31" t="s">
        <v>562</v>
      </c>
      <c r="F161" s="84">
        <v>89946</v>
      </c>
      <c r="G161" s="32">
        <v>502.59</v>
      </c>
      <c r="H161" s="32" t="s">
        <v>1021</v>
      </c>
    </row>
    <row r="162" spans="1:8" ht="15" customHeight="1">
      <c r="A162" s="83">
        <v>45356</v>
      </c>
      <c r="B162" s="32" t="s">
        <v>1002</v>
      </c>
      <c r="C162" s="31" t="s">
        <v>1003</v>
      </c>
      <c r="D162" s="31" t="s">
        <v>975</v>
      </c>
      <c r="E162" s="31" t="s">
        <v>562</v>
      </c>
      <c r="F162" s="84">
        <v>756958</v>
      </c>
      <c r="G162" s="32">
        <v>135.18</v>
      </c>
      <c r="H162" s="32" t="s">
        <v>1021</v>
      </c>
    </row>
    <row r="163" spans="1:8" ht="15" customHeight="1">
      <c r="A163" s="83">
        <v>45356</v>
      </c>
      <c r="B163" s="32" t="s">
        <v>1157</v>
      </c>
      <c r="C163" s="31" t="s">
        <v>1158</v>
      </c>
      <c r="D163" s="31" t="s">
        <v>975</v>
      </c>
      <c r="E163" s="31" t="s">
        <v>562</v>
      </c>
      <c r="F163" s="84">
        <v>142356</v>
      </c>
      <c r="G163" s="32">
        <v>110.93</v>
      </c>
      <c r="H163" s="32" t="s">
        <v>1021</v>
      </c>
    </row>
    <row r="164" spans="1:8" ht="15" customHeight="1">
      <c r="A164" s="83">
        <v>45356</v>
      </c>
      <c r="B164" s="32" t="s">
        <v>1157</v>
      </c>
      <c r="C164" s="31" t="s">
        <v>1158</v>
      </c>
      <c r="D164" s="31" t="s">
        <v>974</v>
      </c>
      <c r="E164" s="31" t="s">
        <v>562</v>
      </c>
      <c r="F164" s="84">
        <v>64038</v>
      </c>
      <c r="G164" s="32">
        <v>117.12</v>
      </c>
      <c r="H164" s="32" t="s">
        <v>1021</v>
      </c>
    </row>
    <row r="165" spans="1:8" ht="15" customHeight="1">
      <c r="A165" s="83">
        <v>45356</v>
      </c>
      <c r="B165" s="32" t="s">
        <v>1157</v>
      </c>
      <c r="C165" s="31" t="s">
        <v>1158</v>
      </c>
      <c r="D165" s="31" t="s">
        <v>1160</v>
      </c>
      <c r="E165" s="31" t="s">
        <v>562</v>
      </c>
      <c r="F165" s="84">
        <v>19000</v>
      </c>
      <c r="G165" s="32">
        <v>114.32</v>
      </c>
      <c r="H165" s="32" t="s">
        <v>1021</v>
      </c>
    </row>
    <row r="166" spans="1:8" ht="15" customHeight="1">
      <c r="A166" s="83">
        <v>45356</v>
      </c>
      <c r="B166" s="32" t="s">
        <v>1157</v>
      </c>
      <c r="C166" s="31" t="s">
        <v>1158</v>
      </c>
      <c r="D166" s="31" t="s">
        <v>973</v>
      </c>
      <c r="E166" s="31" t="s">
        <v>562</v>
      </c>
      <c r="F166" s="84">
        <v>86338</v>
      </c>
      <c r="G166" s="32">
        <v>111.3</v>
      </c>
      <c r="H166" s="32" t="s">
        <v>1021</v>
      </c>
    </row>
    <row r="167" spans="1:8" ht="15" customHeight="1">
      <c r="A167" s="83">
        <v>45356</v>
      </c>
      <c r="B167" s="32" t="s">
        <v>1157</v>
      </c>
      <c r="C167" s="31" t="s">
        <v>1158</v>
      </c>
      <c r="D167" s="31" t="s">
        <v>1159</v>
      </c>
      <c r="E167" s="31" t="s">
        <v>562</v>
      </c>
      <c r="F167" s="84">
        <v>53000</v>
      </c>
      <c r="G167" s="32">
        <v>118.71</v>
      </c>
      <c r="H167" s="32" t="s">
        <v>1021</v>
      </c>
    </row>
    <row r="168" spans="1:8" ht="15" customHeight="1">
      <c r="A168" s="83">
        <v>45356</v>
      </c>
      <c r="B168" s="32" t="s">
        <v>1161</v>
      </c>
      <c r="C168" s="31" t="s">
        <v>1162</v>
      </c>
      <c r="D168" s="31" t="s">
        <v>1190</v>
      </c>
      <c r="E168" s="31" t="s">
        <v>562</v>
      </c>
      <c r="F168" s="84">
        <v>100000</v>
      </c>
      <c r="G168" s="32">
        <v>19.649999999999999</v>
      </c>
      <c r="H168" s="32" t="s">
        <v>1021</v>
      </c>
    </row>
    <row r="169" spans="1:8" ht="15" customHeight="1">
      <c r="A169" s="83">
        <v>45356</v>
      </c>
      <c r="B169" s="32" t="s">
        <v>1006</v>
      </c>
      <c r="C169" s="31" t="s">
        <v>1007</v>
      </c>
      <c r="D169" s="31" t="s">
        <v>975</v>
      </c>
      <c r="E169" s="31" t="s">
        <v>562</v>
      </c>
      <c r="F169" s="84">
        <v>591169</v>
      </c>
      <c r="G169" s="32">
        <v>175.75</v>
      </c>
      <c r="H169" s="32" t="s">
        <v>1021</v>
      </c>
    </row>
    <row r="170" spans="1:8" ht="15" customHeight="1">
      <c r="A170" s="83">
        <v>45356</v>
      </c>
      <c r="B170" s="32" t="s">
        <v>1167</v>
      </c>
      <c r="C170" s="31" t="s">
        <v>1168</v>
      </c>
      <c r="D170" s="31" t="s">
        <v>1191</v>
      </c>
      <c r="E170" s="31" t="s">
        <v>562</v>
      </c>
      <c r="F170" s="84">
        <v>79921</v>
      </c>
      <c r="G170" s="32">
        <v>820.82</v>
      </c>
      <c r="H170" s="32" t="s">
        <v>1021</v>
      </c>
    </row>
    <row r="171" spans="1:8" ht="15" customHeight="1">
      <c r="A171" s="83">
        <v>45356</v>
      </c>
      <c r="B171" s="32" t="s">
        <v>1167</v>
      </c>
      <c r="C171" s="31" t="s">
        <v>1168</v>
      </c>
      <c r="D171" s="31" t="s">
        <v>1192</v>
      </c>
      <c r="E171" s="31" t="s">
        <v>562</v>
      </c>
      <c r="F171" s="84">
        <v>93522</v>
      </c>
      <c r="G171" s="32">
        <v>850</v>
      </c>
      <c r="H171" s="32" t="s">
        <v>1021</v>
      </c>
    </row>
    <row r="172" spans="1:8" ht="15" customHeight="1">
      <c r="A172" s="83">
        <v>45355</v>
      </c>
      <c r="B172" s="32" t="s">
        <v>988</v>
      </c>
      <c r="C172" s="31" t="s">
        <v>989</v>
      </c>
      <c r="D172" s="31" t="s">
        <v>990</v>
      </c>
      <c r="E172" s="31" t="s">
        <v>562</v>
      </c>
      <c r="F172" s="84">
        <v>156088</v>
      </c>
      <c r="G172" s="32">
        <v>159.76</v>
      </c>
      <c r="H172" s="32" t="s">
        <v>1021</v>
      </c>
    </row>
    <row r="173" spans="1:8" ht="15" customHeight="1">
      <c r="A173" s="83">
        <v>45355</v>
      </c>
      <c r="B173" s="32" t="s">
        <v>991</v>
      </c>
      <c r="C173" s="31" t="s">
        <v>992</v>
      </c>
      <c r="D173" s="31" t="s">
        <v>993</v>
      </c>
      <c r="E173" s="31" t="s">
        <v>562</v>
      </c>
      <c r="F173" s="84">
        <v>78319</v>
      </c>
      <c r="G173" s="32">
        <v>33.82</v>
      </c>
      <c r="H173" s="32" t="s">
        <v>1021</v>
      </c>
    </row>
    <row r="174" spans="1:8" ht="15" customHeight="1">
      <c r="A174" s="83">
        <v>45355</v>
      </c>
      <c r="B174" s="32" t="s">
        <v>954</v>
      </c>
      <c r="C174" s="31" t="s">
        <v>994</v>
      </c>
      <c r="D174" s="31" t="s">
        <v>957</v>
      </c>
      <c r="E174" s="31" t="s">
        <v>562</v>
      </c>
      <c r="F174" s="84">
        <v>229683</v>
      </c>
      <c r="G174" s="32">
        <v>57.4</v>
      </c>
      <c r="H174" s="32" t="s">
        <v>1021</v>
      </c>
    </row>
    <row r="175" spans="1:8" ht="15" customHeight="1">
      <c r="A175" s="83">
        <v>45355</v>
      </c>
      <c r="B175" s="32" t="s">
        <v>954</v>
      </c>
      <c r="C175" s="31" t="s">
        <v>994</v>
      </c>
      <c r="D175" s="31" t="s">
        <v>995</v>
      </c>
      <c r="E175" s="31" t="s">
        <v>562</v>
      </c>
      <c r="F175" s="84">
        <v>831557</v>
      </c>
      <c r="G175" s="32">
        <v>51.89</v>
      </c>
      <c r="H175" s="32" t="s">
        <v>1021</v>
      </c>
    </row>
    <row r="176" spans="1:8" ht="15" customHeight="1">
      <c r="A176" s="83">
        <v>45355</v>
      </c>
      <c r="B176" s="32" t="s">
        <v>954</v>
      </c>
      <c r="C176" s="31" t="s">
        <v>994</v>
      </c>
      <c r="D176" s="31" t="s">
        <v>950</v>
      </c>
      <c r="E176" s="31" t="s">
        <v>562</v>
      </c>
      <c r="F176" s="84">
        <v>504211</v>
      </c>
      <c r="G176" s="32">
        <v>51.91</v>
      </c>
      <c r="H176" s="32" t="s">
        <v>1021</v>
      </c>
    </row>
    <row r="177" spans="1:8" ht="15" customHeight="1">
      <c r="A177" s="83">
        <v>45355</v>
      </c>
      <c r="B177" s="32" t="s">
        <v>954</v>
      </c>
      <c r="C177" s="31" t="s">
        <v>994</v>
      </c>
      <c r="D177" s="31" t="s">
        <v>958</v>
      </c>
      <c r="E177" s="31" t="s">
        <v>562</v>
      </c>
      <c r="F177" s="84">
        <v>124826</v>
      </c>
      <c r="G177" s="32">
        <v>51.92</v>
      </c>
      <c r="H177" s="32" t="s">
        <v>1021</v>
      </c>
    </row>
    <row r="178" spans="1:8" ht="15" customHeight="1">
      <c r="A178" s="83">
        <v>45355</v>
      </c>
      <c r="B178" s="32" t="s">
        <v>954</v>
      </c>
      <c r="C178" s="31" t="s">
        <v>994</v>
      </c>
      <c r="D178" s="31" t="s">
        <v>996</v>
      </c>
      <c r="E178" s="31" t="s">
        <v>562</v>
      </c>
      <c r="F178" s="84">
        <v>202207</v>
      </c>
      <c r="G178" s="32">
        <v>51.93</v>
      </c>
      <c r="H178" s="32" t="s">
        <v>1021</v>
      </c>
    </row>
    <row r="179" spans="1:8" ht="15" customHeight="1">
      <c r="A179" s="83">
        <v>45355</v>
      </c>
      <c r="B179" s="32" t="s">
        <v>954</v>
      </c>
      <c r="C179" s="31" t="s">
        <v>994</v>
      </c>
      <c r="D179" s="31" t="s">
        <v>956</v>
      </c>
      <c r="E179" s="31" t="s">
        <v>562</v>
      </c>
      <c r="F179" s="84">
        <v>882127</v>
      </c>
      <c r="G179" s="32">
        <v>52.62</v>
      </c>
      <c r="H179" s="32" t="s">
        <v>1021</v>
      </c>
    </row>
    <row r="180" spans="1:8" ht="15" customHeight="1">
      <c r="A180" s="83">
        <v>45355</v>
      </c>
      <c r="B180" s="32" t="s">
        <v>954</v>
      </c>
      <c r="C180" s="31" t="s">
        <v>994</v>
      </c>
      <c r="D180" s="31" t="s">
        <v>955</v>
      </c>
      <c r="E180" s="31" t="s">
        <v>562</v>
      </c>
      <c r="F180" s="84">
        <v>264143</v>
      </c>
      <c r="G180" s="32">
        <v>51.94</v>
      </c>
      <c r="H180" s="32" t="s">
        <v>1021</v>
      </c>
    </row>
    <row r="181" spans="1:8" ht="15" customHeight="1">
      <c r="A181" s="83">
        <v>45355</v>
      </c>
      <c r="B181" s="32" t="s">
        <v>962</v>
      </c>
      <c r="C181" s="31" t="s">
        <v>1018</v>
      </c>
      <c r="D181" s="31" t="s">
        <v>963</v>
      </c>
      <c r="E181" s="31" t="s">
        <v>562</v>
      </c>
      <c r="F181" s="84">
        <v>1116712</v>
      </c>
      <c r="G181" s="32">
        <v>69.650000000000006</v>
      </c>
      <c r="H181" s="32" t="s">
        <v>1021</v>
      </c>
    </row>
    <row r="182" spans="1:8" ht="15" customHeight="1">
      <c r="A182" s="83">
        <v>45355</v>
      </c>
      <c r="B182" s="32" t="s">
        <v>1000</v>
      </c>
      <c r="C182" s="31" t="s">
        <v>1001</v>
      </c>
      <c r="D182" s="31" t="s">
        <v>976</v>
      </c>
      <c r="E182" s="31" t="s">
        <v>562</v>
      </c>
      <c r="F182" s="84">
        <v>349036</v>
      </c>
      <c r="G182" s="32">
        <v>26.76</v>
      </c>
      <c r="H182" s="32" t="s">
        <v>1021</v>
      </c>
    </row>
    <row r="183" spans="1:8" ht="15" customHeight="1">
      <c r="A183" s="83">
        <v>45355</v>
      </c>
      <c r="B183" s="32" t="s">
        <v>1002</v>
      </c>
      <c r="C183" s="31" t="s">
        <v>1003</v>
      </c>
      <c r="D183" s="31" t="s">
        <v>973</v>
      </c>
      <c r="E183" s="31" t="s">
        <v>562</v>
      </c>
      <c r="F183" s="84">
        <v>1403538</v>
      </c>
      <c r="G183" s="32">
        <v>135.61000000000001</v>
      </c>
      <c r="H183" s="32" t="s">
        <v>1021</v>
      </c>
    </row>
    <row r="184" spans="1:8" ht="15" customHeight="1">
      <c r="A184" s="83">
        <v>45355</v>
      </c>
      <c r="B184" s="32" t="s">
        <v>1002</v>
      </c>
      <c r="C184" s="31" t="s">
        <v>1003</v>
      </c>
      <c r="D184" s="31" t="s">
        <v>1005</v>
      </c>
      <c r="E184" s="31" t="s">
        <v>562</v>
      </c>
      <c r="F184" s="84">
        <v>835361</v>
      </c>
      <c r="G184" s="32">
        <v>136.47</v>
      </c>
      <c r="H184" s="32" t="s">
        <v>1021</v>
      </c>
    </row>
    <row r="185" spans="1:8" ht="15" customHeight="1">
      <c r="A185" s="83">
        <v>45355</v>
      </c>
      <c r="B185" s="32" t="s">
        <v>1002</v>
      </c>
      <c r="C185" s="31" t="s">
        <v>1003</v>
      </c>
      <c r="D185" s="31" t="s">
        <v>975</v>
      </c>
      <c r="E185" s="31" t="s">
        <v>562</v>
      </c>
      <c r="F185" s="84">
        <v>1212351</v>
      </c>
      <c r="G185" s="32">
        <v>132.69</v>
      </c>
      <c r="H185" s="32" t="s">
        <v>1021</v>
      </c>
    </row>
    <row r="186" spans="1:8" ht="15" customHeight="1">
      <c r="A186" s="83">
        <v>45355</v>
      </c>
      <c r="B186" s="32" t="s">
        <v>1002</v>
      </c>
      <c r="C186" s="31" t="s">
        <v>1003</v>
      </c>
      <c r="D186" s="31" t="s">
        <v>1004</v>
      </c>
      <c r="E186" s="31" t="s">
        <v>562</v>
      </c>
      <c r="F186" s="84">
        <v>1383770</v>
      </c>
      <c r="G186" s="32">
        <v>135.03</v>
      </c>
      <c r="H186" s="32" t="s">
        <v>1021</v>
      </c>
    </row>
    <row r="187" spans="1:8" ht="15" customHeight="1">
      <c r="A187" s="83">
        <v>45355</v>
      </c>
      <c r="B187" s="32" t="s">
        <v>1002</v>
      </c>
      <c r="C187" s="31" t="s">
        <v>1003</v>
      </c>
      <c r="D187" s="31" t="s">
        <v>976</v>
      </c>
      <c r="E187" s="31" t="s">
        <v>562</v>
      </c>
      <c r="F187" s="84">
        <v>1406260</v>
      </c>
      <c r="G187" s="32">
        <v>135.75</v>
      </c>
      <c r="H187" s="32" t="s">
        <v>1021</v>
      </c>
    </row>
    <row r="188" spans="1:8" ht="15" customHeight="1">
      <c r="A188" s="83">
        <v>45355</v>
      </c>
      <c r="B188" s="32" t="s">
        <v>1006</v>
      </c>
      <c r="C188" s="31" t="s">
        <v>1007</v>
      </c>
      <c r="D188" s="31" t="s">
        <v>975</v>
      </c>
      <c r="E188" s="31" t="s">
        <v>562</v>
      </c>
      <c r="F188" s="84">
        <v>517107</v>
      </c>
      <c r="G188" s="32">
        <v>164.2</v>
      </c>
      <c r="H188" s="32" t="s">
        <v>1021</v>
      </c>
    </row>
    <row r="189" spans="1:8" ht="15" customHeight="1">
      <c r="A189" s="83">
        <v>45355</v>
      </c>
      <c r="B189" s="32" t="s">
        <v>519</v>
      </c>
      <c r="C189" s="31" t="s">
        <v>1019</v>
      </c>
      <c r="D189" s="31" t="s">
        <v>1020</v>
      </c>
      <c r="E189" s="31" t="s">
        <v>562</v>
      </c>
      <c r="F189" s="84">
        <v>2518053</v>
      </c>
      <c r="G189" s="32">
        <v>721.09</v>
      </c>
      <c r="H189" s="32" t="s">
        <v>1021</v>
      </c>
    </row>
    <row r="190" spans="1:8" ht="15" customHeight="1">
      <c r="A190" s="83">
        <v>45355</v>
      </c>
      <c r="B190" s="32" t="s">
        <v>1008</v>
      </c>
      <c r="C190" s="31" t="s">
        <v>1009</v>
      </c>
      <c r="D190" s="31" t="s">
        <v>995</v>
      </c>
      <c r="E190" s="31" t="s">
        <v>562</v>
      </c>
      <c r="F190" s="84">
        <v>843352</v>
      </c>
      <c r="G190" s="32">
        <v>227.77</v>
      </c>
      <c r="H190" s="32" t="s">
        <v>1021</v>
      </c>
    </row>
    <row r="191" spans="1:8" ht="15" customHeight="1">
      <c r="A191" s="83">
        <v>45355</v>
      </c>
      <c r="B191" s="32" t="s">
        <v>970</v>
      </c>
      <c r="C191" s="31" t="s">
        <v>1010</v>
      </c>
      <c r="D191" s="31" t="s">
        <v>1011</v>
      </c>
      <c r="E191" s="31" t="s">
        <v>562</v>
      </c>
      <c r="F191" s="84">
        <v>176149</v>
      </c>
      <c r="G191" s="32">
        <v>12.37</v>
      </c>
      <c r="H191" s="32" t="s">
        <v>1021</v>
      </c>
    </row>
    <row r="192" spans="1:8" ht="15" customHeight="1">
      <c r="A192" s="83">
        <v>45355</v>
      </c>
      <c r="B192" s="32" t="s">
        <v>1012</v>
      </c>
      <c r="C192" s="31" t="s">
        <v>1013</v>
      </c>
      <c r="D192" s="31" t="s">
        <v>1014</v>
      </c>
      <c r="E192" s="31" t="s">
        <v>562</v>
      </c>
      <c r="F192" s="84">
        <v>121037</v>
      </c>
      <c r="G192" s="32">
        <v>52.82</v>
      </c>
      <c r="H192" s="32" t="s">
        <v>1021</v>
      </c>
    </row>
    <row r="193" spans="1:8" ht="15" customHeight="1">
      <c r="A193" s="83"/>
      <c r="B193" s="32"/>
      <c r="C193" s="31"/>
      <c r="D193" s="31"/>
      <c r="E193" s="31"/>
      <c r="F193" s="84"/>
      <c r="G193" s="32"/>
      <c r="H193" s="32"/>
    </row>
    <row r="194" spans="1:8" ht="15" customHeight="1">
      <c r="A194" s="83"/>
      <c r="B194" s="32"/>
      <c r="C194" s="31"/>
      <c r="D194" s="31"/>
      <c r="E194" s="31"/>
      <c r="F194" s="84"/>
      <c r="G194" s="32"/>
      <c r="H194" s="32"/>
    </row>
    <row r="195" spans="1:8" ht="15" customHeight="1">
      <c r="A195" s="83"/>
      <c r="B195" s="32"/>
      <c r="C195" s="31"/>
      <c r="D195" s="31"/>
      <c r="E195" s="31"/>
      <c r="F195" s="84"/>
      <c r="G195" s="32"/>
      <c r="H195" s="32"/>
    </row>
    <row r="196" spans="1:8" ht="15" customHeight="1">
      <c r="A196" s="83"/>
      <c r="B196" s="32"/>
      <c r="C196" s="31"/>
      <c r="D196" s="31"/>
      <c r="E196" s="31"/>
      <c r="F196" s="84"/>
      <c r="G196" s="32"/>
      <c r="H196" s="32"/>
    </row>
    <row r="197" spans="1:8" ht="15" customHeight="1">
      <c r="A197" s="83"/>
      <c r="B197" s="32"/>
      <c r="C197" s="31"/>
      <c r="D197" s="31"/>
      <c r="E197" s="31"/>
      <c r="F197" s="84"/>
      <c r="G197" s="32"/>
      <c r="H197" s="32"/>
    </row>
    <row r="198" spans="1:8" ht="15" customHeight="1">
      <c r="A198" s="83"/>
      <c r="B198" s="32"/>
      <c r="C198" s="31"/>
      <c r="D198" s="31"/>
      <c r="E198" s="31"/>
      <c r="F198" s="84"/>
      <c r="G198" s="32"/>
      <c r="H198" s="32"/>
    </row>
    <row r="199" spans="1:8" ht="15" customHeight="1">
      <c r="A199" s="83"/>
      <c r="B199" s="32"/>
      <c r="C199" s="31"/>
      <c r="D199" s="31"/>
      <c r="E199" s="31"/>
      <c r="F199" s="84"/>
      <c r="G199" s="32"/>
      <c r="H199" s="32"/>
    </row>
    <row r="200" spans="1:8" ht="15" customHeight="1">
      <c r="A200" s="83"/>
      <c r="B200" s="32"/>
      <c r="C200" s="31"/>
      <c r="D200" s="31"/>
      <c r="E200" s="31"/>
      <c r="F200" s="84"/>
      <c r="G200" s="32"/>
      <c r="H200" s="32"/>
    </row>
    <row r="201" spans="1:8" ht="15" customHeight="1">
      <c r="A201" s="83"/>
      <c r="B201" s="32"/>
      <c r="C201" s="31"/>
      <c r="D201" s="31"/>
      <c r="E201" s="31"/>
      <c r="F201" s="84"/>
      <c r="G201" s="32"/>
      <c r="H201" s="32"/>
    </row>
    <row r="202" spans="1:8" ht="15" customHeight="1">
      <c r="A202" s="83"/>
      <c r="B202" s="32"/>
      <c r="C202" s="31"/>
      <c r="D202" s="31"/>
      <c r="E202" s="31"/>
      <c r="F202" s="84"/>
      <c r="G202" s="32"/>
      <c r="H202" s="32"/>
    </row>
    <row r="203" spans="1:8" ht="15" customHeight="1">
      <c r="A203" s="83"/>
      <c r="B203" s="32"/>
      <c r="C203" s="31"/>
      <c r="D203" s="31"/>
      <c r="E203" s="31"/>
      <c r="F203" s="84"/>
      <c r="G203" s="32"/>
      <c r="H203" s="32"/>
    </row>
    <row r="204" spans="1:8" ht="15" customHeight="1">
      <c r="A204" s="83"/>
      <c r="B204" s="32"/>
      <c r="C204" s="31"/>
      <c r="D204" s="31"/>
      <c r="E204" s="31"/>
      <c r="F204" s="84"/>
      <c r="G204" s="32"/>
      <c r="H204" s="32"/>
    </row>
    <row r="205" spans="1:8" ht="15" customHeight="1">
      <c r="A205" s="83"/>
      <c r="B205" s="32"/>
      <c r="C205" s="31"/>
      <c r="D205" s="31"/>
      <c r="E205" s="31"/>
      <c r="F205" s="84"/>
      <c r="G205" s="32"/>
      <c r="H205" s="32"/>
    </row>
    <row r="206" spans="1:8" ht="15" customHeight="1">
      <c r="A206" s="83"/>
      <c r="B206" s="32"/>
      <c r="C206" s="31"/>
      <c r="D206" s="31"/>
      <c r="E206" s="31"/>
      <c r="F206" s="84"/>
      <c r="G206" s="32"/>
      <c r="H206" s="32"/>
    </row>
    <row r="207" spans="1:8" ht="15" customHeight="1">
      <c r="A207" s="83"/>
      <c r="B207" s="32"/>
      <c r="C207" s="31"/>
      <c r="D207" s="31"/>
      <c r="E207" s="31"/>
      <c r="F207" s="84"/>
      <c r="G207" s="32"/>
      <c r="H207" s="32"/>
    </row>
    <row r="208" spans="1:8" ht="15" customHeight="1">
      <c r="A208" s="83"/>
      <c r="B208" s="32"/>
      <c r="C208" s="31"/>
      <c r="D208" s="31"/>
      <c r="E208" s="31"/>
      <c r="F208" s="84"/>
      <c r="G208" s="32"/>
      <c r="H208" s="32"/>
    </row>
    <row r="209" spans="1:8" ht="15" customHeight="1">
      <c r="A209" s="83"/>
      <c r="B209" s="32"/>
      <c r="C209" s="31"/>
      <c r="D209" s="31"/>
      <c r="E209" s="31"/>
      <c r="F209" s="84"/>
      <c r="G209" s="32"/>
      <c r="H209" s="32"/>
    </row>
    <row r="210" spans="1:8" ht="15" customHeight="1">
      <c r="A210" s="83"/>
      <c r="B210" s="32"/>
      <c r="C210" s="31"/>
      <c r="D210" s="31"/>
      <c r="E210" s="31"/>
      <c r="F210" s="84"/>
      <c r="G210" s="32"/>
      <c r="H210" s="32"/>
    </row>
    <row r="211" spans="1:8" ht="15" customHeight="1">
      <c r="A211" s="83"/>
      <c r="B211" s="32"/>
      <c r="C211" s="31"/>
      <c r="D211" s="31"/>
      <c r="E211" s="31"/>
      <c r="F211" s="84"/>
      <c r="G211" s="32"/>
      <c r="H211" s="32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462"/>
  <sheetViews>
    <sheetView zoomScale="80" zoomScaleNormal="80" workbookViewId="0">
      <selection activeCell="M7" sqref="M7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customWidth="1"/>
    <col min="19" max="19" width="2.7109375" hidden="1" customWidth="1"/>
    <col min="20" max="20" width="12.7109375" customWidth="1"/>
    <col min="21" max="21" width="8.28515625" customWidth="1"/>
    <col min="22" max="39" width="9.285156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310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89" t="s">
        <v>932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45357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1" t="s">
        <v>563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2" t="s">
        <v>16</v>
      </c>
      <c r="B9" s="93" t="s">
        <v>553</v>
      </c>
      <c r="C9" s="93"/>
      <c r="D9" s="94" t="s">
        <v>564</v>
      </c>
      <c r="E9" s="93" t="s">
        <v>565</v>
      </c>
      <c r="F9" s="93" t="s">
        <v>566</v>
      </c>
      <c r="G9" s="93" t="s">
        <v>567</v>
      </c>
      <c r="H9" s="93" t="s">
        <v>568</v>
      </c>
      <c r="I9" s="93" t="s">
        <v>569</v>
      </c>
      <c r="J9" s="92" t="s">
        <v>570</v>
      </c>
      <c r="K9" s="93" t="s">
        <v>571</v>
      </c>
      <c r="L9" s="95" t="s">
        <v>572</v>
      </c>
      <c r="M9" s="95" t="s">
        <v>573</v>
      </c>
      <c r="N9" s="93" t="s">
        <v>574</v>
      </c>
      <c r="O9" s="273" t="s">
        <v>575</v>
      </c>
      <c r="P9" s="219" t="s">
        <v>576</v>
      </c>
      <c r="Q9" s="219" t="s">
        <v>853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274">
        <v>1</v>
      </c>
      <c r="B10" s="275">
        <v>45321</v>
      </c>
      <c r="C10" s="276"/>
      <c r="D10" s="277" t="s">
        <v>211</v>
      </c>
      <c r="E10" s="278" t="s">
        <v>577</v>
      </c>
      <c r="F10" s="310">
        <v>2870</v>
      </c>
      <c r="G10" s="205">
        <v>2640</v>
      </c>
      <c r="H10" s="310">
        <v>3024</v>
      </c>
      <c r="I10" s="310" t="s">
        <v>870</v>
      </c>
      <c r="J10" s="279" t="s">
        <v>946</v>
      </c>
      <c r="K10" s="279">
        <f t="shared" ref="K10" si="0">H10-F10</f>
        <v>154</v>
      </c>
      <c r="L10" s="280">
        <f t="shared" ref="L10" si="1">(F10*-0.3)/100</f>
        <v>-8.61</v>
      </c>
      <c r="M10" s="281">
        <f t="shared" ref="M10" si="2">(K10+L10)/F10</f>
        <v>5.065853658536585E-2</v>
      </c>
      <c r="N10" s="279" t="s">
        <v>580</v>
      </c>
      <c r="O10" s="282">
        <v>45355</v>
      </c>
      <c r="P10" s="295"/>
      <c r="Q10" s="261"/>
      <c r="S10" s="37" t="s">
        <v>579</v>
      </c>
    </row>
    <row r="11" spans="1:27" ht="15" customHeight="1">
      <c r="A11" s="211">
        <v>2</v>
      </c>
      <c r="B11" s="208">
        <v>45328</v>
      </c>
      <c r="C11" s="212"/>
      <c r="D11" s="216" t="s">
        <v>352</v>
      </c>
      <c r="E11" s="213" t="s">
        <v>577</v>
      </c>
      <c r="F11" s="207" t="s">
        <v>871</v>
      </c>
      <c r="G11" s="209">
        <v>1030</v>
      </c>
      <c r="H11" s="207"/>
      <c r="I11" s="207" t="s">
        <v>872</v>
      </c>
      <c r="J11" s="209" t="s">
        <v>578</v>
      </c>
      <c r="K11" s="209"/>
      <c r="L11" s="210"/>
      <c r="M11" s="214"/>
      <c r="N11" s="209"/>
      <c r="O11" s="215"/>
      <c r="P11" s="210">
        <f>VLOOKUP(D11,'MidCap Intra'!$B$11:$C$568,2,0)</f>
        <v>1097.7</v>
      </c>
      <c r="Q11" s="261"/>
      <c r="S11" s="37" t="s">
        <v>579</v>
      </c>
    </row>
    <row r="12" spans="1:27" ht="15" customHeight="1">
      <c r="A12" s="211">
        <v>3</v>
      </c>
      <c r="B12" s="208">
        <v>45330</v>
      </c>
      <c r="C12" s="212"/>
      <c r="D12" s="216" t="s">
        <v>168</v>
      </c>
      <c r="E12" s="213" t="s">
        <v>577</v>
      </c>
      <c r="F12" s="207" t="s">
        <v>873</v>
      </c>
      <c r="G12" s="209">
        <v>4990</v>
      </c>
      <c r="H12" s="207"/>
      <c r="I12" s="207" t="s">
        <v>874</v>
      </c>
      <c r="J12" s="209" t="s">
        <v>578</v>
      </c>
      <c r="K12" s="209"/>
      <c r="L12" s="210"/>
      <c r="M12" s="214"/>
      <c r="N12" s="209"/>
      <c r="O12" s="215"/>
      <c r="P12" s="210">
        <f>VLOOKUP(D12,'MidCap Intra'!$B$11:$C$568,2,0)</f>
        <v>5131.55</v>
      </c>
      <c r="Q12" s="261"/>
      <c r="S12" s="37" t="s">
        <v>579</v>
      </c>
    </row>
    <row r="13" spans="1:27" ht="15" customHeight="1">
      <c r="A13" s="211">
        <v>4</v>
      </c>
      <c r="B13" s="208">
        <v>45331</v>
      </c>
      <c r="C13" s="212"/>
      <c r="D13" s="216" t="s">
        <v>129</v>
      </c>
      <c r="E13" s="213" t="s">
        <v>577</v>
      </c>
      <c r="F13" s="207" t="s">
        <v>876</v>
      </c>
      <c r="G13" s="209">
        <v>1290</v>
      </c>
      <c r="H13" s="207"/>
      <c r="I13" s="207" t="s">
        <v>877</v>
      </c>
      <c r="J13" s="209" t="s">
        <v>578</v>
      </c>
      <c r="K13" s="209"/>
      <c r="L13" s="210"/>
      <c r="M13" s="214"/>
      <c r="N13" s="209"/>
      <c r="O13" s="215"/>
      <c r="P13" s="210">
        <f>VLOOKUP(D13,'MidCap Intra'!$B$11:$C$568,2,0)</f>
        <v>1440.85</v>
      </c>
      <c r="Q13" s="261"/>
      <c r="S13" s="37" t="s">
        <v>579</v>
      </c>
    </row>
    <row r="14" spans="1:27" ht="15" customHeight="1">
      <c r="A14" s="211">
        <v>5</v>
      </c>
      <c r="B14" s="208">
        <v>45338</v>
      </c>
      <c r="C14" s="212"/>
      <c r="D14" s="216" t="s">
        <v>854</v>
      </c>
      <c r="E14" s="213" t="s">
        <v>577</v>
      </c>
      <c r="F14" s="207" t="s">
        <v>884</v>
      </c>
      <c r="G14" s="209">
        <v>805</v>
      </c>
      <c r="H14" s="207"/>
      <c r="I14" s="207" t="s">
        <v>885</v>
      </c>
      <c r="J14" s="209" t="s">
        <v>578</v>
      </c>
      <c r="K14" s="209"/>
      <c r="L14" s="210"/>
      <c r="M14" s="214"/>
      <c r="N14" s="209"/>
      <c r="O14" s="215"/>
      <c r="P14" s="210">
        <f>VLOOKUP(D14,'MidCap Intra'!$B$11:$C$568,2,0)</f>
        <v>850.35</v>
      </c>
      <c r="Q14" s="261"/>
      <c r="S14" s="37" t="s">
        <v>771</v>
      </c>
    </row>
    <row r="15" spans="1:27" ht="15" customHeight="1">
      <c r="A15" s="211">
        <v>6</v>
      </c>
      <c r="B15" s="208">
        <v>45343</v>
      </c>
      <c r="C15" s="212"/>
      <c r="D15" s="216" t="s">
        <v>137</v>
      </c>
      <c r="E15" s="213" t="s">
        <v>577</v>
      </c>
      <c r="F15" s="207" t="s">
        <v>904</v>
      </c>
      <c r="G15" s="209">
        <v>164</v>
      </c>
      <c r="H15" s="207"/>
      <c r="I15" s="207" t="s">
        <v>905</v>
      </c>
      <c r="J15" s="209" t="s">
        <v>578</v>
      </c>
      <c r="K15" s="209"/>
      <c r="L15" s="210"/>
      <c r="M15" s="214"/>
      <c r="N15" s="209"/>
      <c r="O15" s="215"/>
      <c r="P15" s="210">
        <f>VLOOKUP(D15,'MidCap Intra'!$B$11:$C$568,2,0)</f>
        <v>187.2</v>
      </c>
      <c r="Q15" s="261"/>
      <c r="S15" s="37" t="s">
        <v>579</v>
      </c>
    </row>
    <row r="16" spans="1:27" ht="15" customHeight="1">
      <c r="A16" s="211">
        <v>7</v>
      </c>
      <c r="B16" s="208">
        <v>45345</v>
      </c>
      <c r="C16" s="212"/>
      <c r="D16" s="216" t="s">
        <v>875</v>
      </c>
      <c r="E16" s="213" t="s">
        <v>577</v>
      </c>
      <c r="F16" s="207" t="s">
        <v>908</v>
      </c>
      <c r="G16" s="209">
        <v>238</v>
      </c>
      <c r="H16" s="207"/>
      <c r="I16" s="207" t="s">
        <v>866</v>
      </c>
      <c r="J16" s="209" t="s">
        <v>578</v>
      </c>
      <c r="K16" s="209"/>
      <c r="L16" s="210"/>
      <c r="M16" s="214"/>
      <c r="N16" s="209"/>
      <c r="O16" s="215"/>
      <c r="P16" s="210"/>
      <c r="Q16" s="261"/>
      <c r="S16" s="37" t="s">
        <v>579</v>
      </c>
    </row>
    <row r="17" spans="1:39" ht="15" customHeight="1">
      <c r="A17" s="274">
        <v>8</v>
      </c>
      <c r="B17" s="275">
        <v>45351</v>
      </c>
      <c r="C17" s="276"/>
      <c r="D17" s="277" t="s">
        <v>422</v>
      </c>
      <c r="E17" s="278" t="s">
        <v>577</v>
      </c>
      <c r="F17" s="310">
        <v>119.5</v>
      </c>
      <c r="G17" s="205">
        <v>111.8</v>
      </c>
      <c r="H17" s="310">
        <v>125.5</v>
      </c>
      <c r="I17" s="310" t="s">
        <v>914</v>
      </c>
      <c r="J17" s="279" t="s">
        <v>903</v>
      </c>
      <c r="K17" s="279">
        <f t="shared" ref="K17" si="3">H17-F17</f>
        <v>6</v>
      </c>
      <c r="L17" s="280">
        <f t="shared" ref="L17" si="4">(F17*-0.3)/100</f>
        <v>-0.35850000000000004</v>
      </c>
      <c r="M17" s="281">
        <f t="shared" ref="M17" si="5">(K17+L17)/F17</f>
        <v>4.7209205020920499E-2</v>
      </c>
      <c r="N17" s="279" t="s">
        <v>580</v>
      </c>
      <c r="O17" s="282">
        <v>45352</v>
      </c>
      <c r="P17" s="295"/>
      <c r="Q17" s="261"/>
      <c r="S17" s="37" t="s">
        <v>579</v>
      </c>
    </row>
    <row r="18" spans="1:39" ht="15" customHeight="1">
      <c r="A18" s="211">
        <v>9</v>
      </c>
      <c r="B18" s="208">
        <v>45352</v>
      </c>
      <c r="C18" s="212"/>
      <c r="D18" s="216" t="s">
        <v>240</v>
      </c>
      <c r="E18" s="213" t="s">
        <v>577</v>
      </c>
      <c r="F18" s="207" t="s">
        <v>923</v>
      </c>
      <c r="G18" s="209">
        <v>477.5</v>
      </c>
      <c r="H18" s="207"/>
      <c r="I18" s="207" t="s">
        <v>924</v>
      </c>
      <c r="J18" s="209" t="s">
        <v>578</v>
      </c>
      <c r="K18" s="209"/>
      <c r="L18" s="210"/>
      <c r="M18" s="214"/>
      <c r="N18" s="209"/>
      <c r="O18" s="215"/>
      <c r="P18" s="210">
        <f>VLOOKUP(D18,'MidCap Intra'!$B$11:$C$568,2,0)</f>
        <v>513.29999999999995</v>
      </c>
      <c r="Q18" s="261"/>
      <c r="S18" s="37"/>
    </row>
    <row r="19" spans="1:39" ht="15" customHeight="1">
      <c r="A19" s="274">
        <v>10</v>
      </c>
      <c r="B19" s="275">
        <v>45353</v>
      </c>
      <c r="C19" s="276"/>
      <c r="D19" s="277" t="s">
        <v>212</v>
      </c>
      <c r="E19" s="278" t="s">
        <v>577</v>
      </c>
      <c r="F19" s="310">
        <v>136.75</v>
      </c>
      <c r="G19" s="205">
        <v>128</v>
      </c>
      <c r="H19" s="310">
        <v>144.1</v>
      </c>
      <c r="I19" s="310" t="s">
        <v>935</v>
      </c>
      <c r="J19" s="279" t="s">
        <v>947</v>
      </c>
      <c r="K19" s="279">
        <f t="shared" ref="K19" si="6">H19-F19</f>
        <v>7.3499999999999943</v>
      </c>
      <c r="L19" s="280">
        <f t="shared" ref="L19" si="7">(F19*-0.3)/100</f>
        <v>-0.41025</v>
      </c>
      <c r="M19" s="281">
        <f t="shared" ref="M19" si="8">(K19+L19)/F19</f>
        <v>5.0747714808043839E-2</v>
      </c>
      <c r="N19" s="279" t="s">
        <v>580</v>
      </c>
      <c r="O19" s="282">
        <v>45355</v>
      </c>
      <c r="P19" s="295"/>
      <c r="Q19" s="261"/>
      <c r="S19" s="37"/>
    </row>
    <row r="20" spans="1:39" ht="15" customHeight="1">
      <c r="A20" s="211">
        <v>11</v>
      </c>
      <c r="B20" s="208">
        <v>45355</v>
      </c>
      <c r="C20" s="212"/>
      <c r="D20" s="216" t="s">
        <v>228</v>
      </c>
      <c r="E20" s="213" t="s">
        <v>577</v>
      </c>
      <c r="F20" s="207" t="s">
        <v>936</v>
      </c>
      <c r="G20" s="209">
        <v>139</v>
      </c>
      <c r="H20" s="207"/>
      <c r="I20" s="207" t="s">
        <v>937</v>
      </c>
      <c r="J20" s="209" t="s">
        <v>578</v>
      </c>
      <c r="K20" s="209"/>
      <c r="L20" s="210"/>
      <c r="M20" s="214"/>
      <c r="N20" s="209"/>
      <c r="O20" s="215"/>
      <c r="P20" s="210">
        <f>VLOOKUP(D20,'MidCap Intra'!$B$11:$C$568,2,0)</f>
        <v>151.85</v>
      </c>
      <c r="Q20" s="261"/>
      <c r="S20" s="37"/>
    </row>
    <row r="21" spans="1:39" ht="15" customHeight="1">
      <c r="A21" s="211">
        <v>12</v>
      </c>
      <c r="B21" s="208">
        <v>45355</v>
      </c>
      <c r="C21" s="212"/>
      <c r="D21" s="216" t="s">
        <v>397</v>
      </c>
      <c r="E21" s="213" t="s">
        <v>577</v>
      </c>
      <c r="F21" s="213" t="s">
        <v>942</v>
      </c>
      <c r="G21" s="209">
        <v>3290</v>
      </c>
      <c r="H21" s="207"/>
      <c r="I21" s="207" t="s">
        <v>943</v>
      </c>
      <c r="J21" s="209" t="s">
        <v>578</v>
      </c>
      <c r="K21" s="209"/>
      <c r="L21" s="210"/>
      <c r="M21" s="214"/>
      <c r="N21" s="209"/>
      <c r="O21" s="215"/>
      <c r="P21" s="210">
        <f>VLOOKUP(D21,'MidCap Intra'!$B$11:$C$568,2,0)</f>
        <v>3600.55</v>
      </c>
      <c r="Q21" s="261"/>
      <c r="S21" s="37"/>
    </row>
    <row r="22" spans="1:39" ht="15" customHeight="1">
      <c r="A22" s="211">
        <v>13</v>
      </c>
      <c r="B22" s="208">
        <v>45356</v>
      </c>
      <c r="C22" s="212"/>
      <c r="D22" s="216" t="s">
        <v>241</v>
      </c>
      <c r="E22" s="213" t="s">
        <v>577</v>
      </c>
      <c r="F22" s="207" t="s">
        <v>1033</v>
      </c>
      <c r="G22" s="209">
        <v>144</v>
      </c>
      <c r="H22" s="207"/>
      <c r="I22" s="207" t="s">
        <v>1034</v>
      </c>
      <c r="J22" s="209" t="s">
        <v>578</v>
      </c>
      <c r="K22" s="209"/>
      <c r="L22" s="210"/>
      <c r="M22" s="214"/>
      <c r="N22" s="209"/>
      <c r="O22" s="215"/>
      <c r="P22" s="210">
        <f>VLOOKUP(D22,'MidCap Intra'!$B$11:$C$568,2,0)</f>
        <v>155.05000000000001</v>
      </c>
      <c r="Q22" s="261"/>
      <c r="S22" s="37"/>
    </row>
    <row r="23" spans="1:39" ht="15" customHeight="1">
      <c r="A23" s="211"/>
      <c r="B23" s="208"/>
      <c r="C23" s="212"/>
      <c r="D23" s="216"/>
      <c r="E23" s="213"/>
      <c r="F23" s="207"/>
      <c r="G23" s="209"/>
      <c r="H23" s="207"/>
      <c r="I23" s="207"/>
      <c r="J23" s="209"/>
      <c r="K23" s="209"/>
      <c r="L23" s="210"/>
      <c r="M23" s="214"/>
      <c r="N23" s="209"/>
      <c r="O23" s="215"/>
      <c r="P23" s="210"/>
      <c r="Q23" s="261"/>
      <c r="S23" s="37"/>
    </row>
    <row r="24" spans="1:39" ht="15" customHeight="1">
      <c r="A24" s="211"/>
      <c r="B24" s="208"/>
      <c r="C24" s="212"/>
      <c r="D24" s="216"/>
      <c r="E24" s="213"/>
      <c r="F24" s="207"/>
      <c r="G24" s="209"/>
      <c r="H24" s="207"/>
      <c r="I24" s="207"/>
      <c r="J24" s="209"/>
      <c r="K24" s="209"/>
      <c r="L24" s="210"/>
      <c r="M24" s="214"/>
      <c r="N24" s="209"/>
      <c r="O24" s="215"/>
      <c r="P24" s="210"/>
      <c r="Q24" s="261"/>
      <c r="S24" s="37"/>
    </row>
    <row r="26" spans="1:39" ht="14.25" customHeight="1">
      <c r="A26" s="100"/>
      <c r="B26" s="101"/>
      <c r="C26" s="102"/>
      <c r="D26" s="103"/>
      <c r="E26" s="104"/>
      <c r="F26" s="104"/>
      <c r="G26" s="100"/>
      <c r="H26" s="104"/>
      <c r="I26" s="105"/>
      <c r="J26" s="106"/>
      <c r="K26" s="106"/>
      <c r="L26" s="107"/>
      <c r="M26" s="108"/>
      <c r="N26" s="109"/>
      <c r="O26" s="110"/>
      <c r="P26" s="111"/>
      <c r="Q26" s="111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</row>
    <row r="27" spans="1:39" ht="12" customHeight="1">
      <c r="A27" s="112" t="s">
        <v>581</v>
      </c>
      <c r="B27" s="113"/>
      <c r="C27" s="114"/>
      <c r="E27" s="115"/>
      <c r="F27" s="115"/>
      <c r="G27" s="115"/>
      <c r="H27" s="115"/>
      <c r="I27" s="115"/>
      <c r="J27" s="116"/>
      <c r="K27" s="115"/>
      <c r="L27" s="117"/>
      <c r="M27" s="54"/>
      <c r="N27" s="116"/>
      <c r="O27" s="114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</row>
    <row r="28" spans="1:39" ht="12" customHeight="1">
      <c r="A28" s="118" t="s">
        <v>582</v>
      </c>
      <c r="B28" s="112"/>
      <c r="C28" s="112"/>
      <c r="D28" s="112"/>
      <c r="E28" s="37"/>
      <c r="F28" s="119" t="s">
        <v>583</v>
      </c>
      <c r="G28" s="6"/>
      <c r="H28" s="6"/>
      <c r="I28" s="6"/>
      <c r="J28" s="120"/>
      <c r="K28" s="121"/>
      <c r="L28" s="121"/>
      <c r="M28" s="122"/>
      <c r="N28" s="1"/>
      <c r="O28" s="123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</row>
    <row r="29" spans="1:39" ht="12" customHeight="1">
      <c r="A29" s="112" t="s">
        <v>584</v>
      </c>
      <c r="B29" s="112"/>
      <c r="C29" s="112"/>
      <c r="D29" s="112" t="s">
        <v>585</v>
      </c>
      <c r="E29" s="6"/>
      <c r="F29" s="119" t="s">
        <v>586</v>
      </c>
      <c r="G29" s="6"/>
      <c r="H29" s="6"/>
      <c r="I29" s="6"/>
      <c r="J29" s="120"/>
      <c r="K29" s="121"/>
      <c r="L29" s="121"/>
      <c r="M29" s="122"/>
      <c r="N29" s="1"/>
      <c r="O29" s="123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</row>
    <row r="30" spans="1:39" ht="12" customHeight="1">
      <c r="A30" s="112"/>
      <c r="B30" s="112"/>
      <c r="C30" s="112"/>
      <c r="D30" s="112"/>
      <c r="E30" s="6"/>
      <c r="F30" s="6"/>
      <c r="G30" s="6"/>
      <c r="H30" s="6"/>
      <c r="I30" s="6"/>
      <c r="J30" s="124"/>
      <c r="K30" s="121"/>
      <c r="L30" s="121"/>
      <c r="M30" s="6"/>
      <c r="N30" s="125"/>
      <c r="O30" s="1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</row>
    <row r="31" spans="1:39" ht="12" customHeight="1">
      <c r="A31" s="223"/>
      <c r="B31" s="223"/>
      <c r="C31" s="223"/>
      <c r="D31" s="223"/>
      <c r="E31" s="224"/>
      <c r="F31" s="224"/>
      <c r="G31" s="224"/>
      <c r="H31" s="224"/>
      <c r="I31" s="224"/>
      <c r="J31" s="225"/>
      <c r="K31" s="226"/>
      <c r="L31" s="226"/>
      <c r="M31" s="224"/>
      <c r="N31" s="227"/>
      <c r="O31" s="228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</row>
    <row r="32" spans="1:39" ht="14.25" customHeight="1">
      <c r="A32" s="112"/>
      <c r="B32" s="112"/>
      <c r="C32" s="112"/>
      <c r="D32" s="112"/>
      <c r="E32" s="6"/>
      <c r="F32" s="6"/>
      <c r="G32" s="6"/>
      <c r="H32" s="6"/>
      <c r="I32" s="6"/>
      <c r="J32" s="124"/>
      <c r="K32" s="121"/>
      <c r="L32" s="122"/>
      <c r="M32" s="6"/>
      <c r="N32" s="125"/>
      <c r="O32" s="1"/>
      <c r="P32" s="37"/>
      <c r="Q32" s="37"/>
      <c r="R32" s="37"/>
      <c r="S32" s="6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</row>
    <row r="33" spans="1:39" ht="12.75" customHeight="1">
      <c r="A33" s="135" t="s">
        <v>591</v>
      </c>
      <c r="B33" s="135"/>
      <c r="C33" s="135"/>
      <c r="D33" s="135"/>
      <c r="E33" s="6"/>
      <c r="F33" s="6"/>
      <c r="G33" s="6"/>
      <c r="H33" s="6"/>
      <c r="I33" s="6"/>
      <c r="J33" s="6"/>
      <c r="K33" s="6"/>
      <c r="L33" s="6"/>
      <c r="M33" s="6"/>
      <c r="N33" s="6"/>
      <c r="O33" s="24"/>
      <c r="R33" s="37"/>
      <c r="S33" s="6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</row>
    <row r="34" spans="1:39" ht="38.25" customHeight="1">
      <c r="A34" s="93" t="s">
        <v>16</v>
      </c>
      <c r="B34" s="93" t="s">
        <v>553</v>
      </c>
      <c r="C34" s="93"/>
      <c r="D34" s="94" t="s">
        <v>564</v>
      </c>
      <c r="E34" s="93" t="s">
        <v>565</v>
      </c>
      <c r="F34" s="93" t="s">
        <v>566</v>
      </c>
      <c r="G34" s="93" t="s">
        <v>587</v>
      </c>
      <c r="H34" s="93" t="s">
        <v>568</v>
      </c>
      <c r="I34" s="217" t="s">
        <v>569</v>
      </c>
      <c r="J34" s="219" t="s">
        <v>570</v>
      </c>
      <c r="K34" s="218" t="s">
        <v>592</v>
      </c>
      <c r="L34" s="95" t="s">
        <v>572</v>
      </c>
      <c r="M34" s="136" t="s">
        <v>593</v>
      </c>
      <c r="N34" s="93" t="s">
        <v>594</v>
      </c>
      <c r="O34" s="92" t="s">
        <v>574</v>
      </c>
      <c r="P34" s="94" t="s">
        <v>575</v>
      </c>
      <c r="Q34" s="264"/>
      <c r="R34" s="37"/>
      <c r="S34" s="6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</row>
    <row r="35" spans="1:39" ht="12.75" customHeight="1">
      <c r="A35" s="310">
        <v>1</v>
      </c>
      <c r="B35" s="311">
        <v>45348</v>
      </c>
      <c r="C35" s="237"/>
      <c r="D35" s="237" t="s">
        <v>911</v>
      </c>
      <c r="E35" s="310" t="s">
        <v>589</v>
      </c>
      <c r="F35" s="310">
        <v>812.5</v>
      </c>
      <c r="G35" s="310">
        <v>795</v>
      </c>
      <c r="H35" s="310">
        <v>826</v>
      </c>
      <c r="I35" s="205" t="s">
        <v>912</v>
      </c>
      <c r="J35" s="312" t="s">
        <v>919</v>
      </c>
      <c r="K35" s="220">
        <f>H35-F35</f>
        <v>13.5</v>
      </c>
      <c r="L35" s="293">
        <f t="shared" ref="L35" si="9">(H35*N35)*0.03%</f>
        <v>167.26499999999999</v>
      </c>
      <c r="M35" s="221">
        <f t="shared" ref="M35" si="10">(K35*N35)-L35</f>
        <v>8945.2350000000006</v>
      </c>
      <c r="N35" s="220">
        <v>675</v>
      </c>
      <c r="O35" s="99" t="s">
        <v>580</v>
      </c>
      <c r="P35" s="222">
        <v>45352</v>
      </c>
      <c r="Q35" s="259"/>
      <c r="R35" s="137"/>
      <c r="S35" s="54" t="s">
        <v>771</v>
      </c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138"/>
      <c r="AH35" s="139"/>
      <c r="AI35" s="137"/>
      <c r="AJ35" s="137"/>
      <c r="AK35" s="138"/>
      <c r="AL35" s="138"/>
      <c r="AM35" s="138"/>
    </row>
    <row r="36" spans="1:39" ht="12.75" customHeight="1">
      <c r="A36" s="310">
        <v>2</v>
      </c>
      <c r="B36" s="311">
        <v>45351</v>
      </c>
      <c r="C36" s="237"/>
      <c r="D36" s="237" t="s">
        <v>915</v>
      </c>
      <c r="E36" s="310" t="s">
        <v>589</v>
      </c>
      <c r="F36" s="310">
        <v>151.19999999999999</v>
      </c>
      <c r="G36" s="310">
        <v>149</v>
      </c>
      <c r="H36" s="310">
        <v>153</v>
      </c>
      <c r="I36" s="205" t="s">
        <v>914</v>
      </c>
      <c r="J36" s="312" t="s">
        <v>921</v>
      </c>
      <c r="K36" s="220">
        <f>H36-F36</f>
        <v>1.8000000000000114</v>
      </c>
      <c r="L36" s="293">
        <f t="shared" ref="L36" si="11">(H36*N36)*0.03%</f>
        <v>229.49999999999997</v>
      </c>
      <c r="M36" s="221">
        <f t="shared" ref="M36" si="12">(K36*N36)-L36</f>
        <v>8770.5000000000564</v>
      </c>
      <c r="N36" s="220">
        <v>5000</v>
      </c>
      <c r="O36" s="99" t="s">
        <v>580</v>
      </c>
      <c r="P36" s="222">
        <v>45352</v>
      </c>
      <c r="Q36" s="259"/>
      <c r="R36" s="137"/>
      <c r="S36" s="54" t="s">
        <v>771</v>
      </c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138"/>
      <c r="AH36" s="139"/>
      <c r="AI36" s="137"/>
      <c r="AJ36" s="137"/>
      <c r="AK36" s="138"/>
      <c r="AL36" s="138"/>
      <c r="AM36" s="138"/>
    </row>
    <row r="37" spans="1:39" ht="12.75" customHeight="1">
      <c r="A37" s="310">
        <v>3</v>
      </c>
      <c r="B37" s="311">
        <v>45351</v>
      </c>
      <c r="C37" s="237"/>
      <c r="D37" s="237" t="s">
        <v>916</v>
      </c>
      <c r="E37" s="310" t="s">
        <v>589</v>
      </c>
      <c r="F37" s="310">
        <v>2934</v>
      </c>
      <c r="G37" s="310">
        <v>2890</v>
      </c>
      <c r="H37" s="310">
        <v>2963.5</v>
      </c>
      <c r="I37" s="205" t="s">
        <v>917</v>
      </c>
      <c r="J37" s="312" t="s">
        <v>945</v>
      </c>
      <c r="K37" s="220">
        <f>H37-F37</f>
        <v>29.5</v>
      </c>
      <c r="L37" s="293">
        <f t="shared" ref="L37:L38" si="13">(H37*N37)*0.03%</f>
        <v>222.26249999999999</v>
      </c>
      <c r="M37" s="221">
        <f t="shared" ref="M37:M38" si="14">(K37*N37)-L37</f>
        <v>7152.7375000000002</v>
      </c>
      <c r="N37" s="220">
        <v>250</v>
      </c>
      <c r="O37" s="99" t="s">
        <v>580</v>
      </c>
      <c r="P37" s="222">
        <v>45352</v>
      </c>
      <c r="Q37" s="259"/>
      <c r="R37" s="137"/>
      <c r="S37" s="54" t="s">
        <v>879</v>
      </c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138"/>
      <c r="AH37" s="139"/>
      <c r="AI37" s="137"/>
      <c r="AJ37" s="137"/>
      <c r="AK37" s="138"/>
      <c r="AL37" s="138"/>
      <c r="AM37" s="138"/>
    </row>
    <row r="38" spans="1:39" ht="12.75" customHeight="1">
      <c r="A38" s="283">
        <v>4</v>
      </c>
      <c r="B38" s="284">
        <v>45352</v>
      </c>
      <c r="C38" s="285"/>
      <c r="D38" s="285" t="s">
        <v>913</v>
      </c>
      <c r="E38" s="283" t="s">
        <v>860</v>
      </c>
      <c r="F38" s="283">
        <v>22295</v>
      </c>
      <c r="G38" s="283">
        <v>22420</v>
      </c>
      <c r="H38" s="283">
        <v>22405</v>
      </c>
      <c r="I38" s="286" t="s">
        <v>920</v>
      </c>
      <c r="J38" s="313" t="s">
        <v>907</v>
      </c>
      <c r="K38" s="289">
        <f>F38-H38</f>
        <v>-110</v>
      </c>
      <c r="L38" s="294">
        <f t="shared" si="13"/>
        <v>336.07499999999999</v>
      </c>
      <c r="M38" s="288">
        <f t="shared" si="14"/>
        <v>-5836.0749999999998</v>
      </c>
      <c r="N38" s="289">
        <v>50</v>
      </c>
      <c r="O38" s="290" t="s">
        <v>590</v>
      </c>
      <c r="P38" s="291">
        <v>45352</v>
      </c>
      <c r="Q38" s="259"/>
      <c r="R38" s="137"/>
      <c r="S38" s="54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138"/>
      <c r="AH38" s="139"/>
      <c r="AI38" s="137"/>
      <c r="AJ38" s="137"/>
      <c r="AK38" s="138"/>
      <c r="AL38" s="138"/>
      <c r="AM38" s="138"/>
    </row>
    <row r="39" spans="1:39" ht="12.75" customHeight="1">
      <c r="A39" s="283">
        <v>5</v>
      </c>
      <c r="B39" s="284">
        <v>45352</v>
      </c>
      <c r="C39" s="285"/>
      <c r="D39" s="285" t="s">
        <v>925</v>
      </c>
      <c r="E39" s="283" t="s">
        <v>589</v>
      </c>
      <c r="F39" s="283">
        <v>3707.5</v>
      </c>
      <c r="G39" s="283">
        <v>3668</v>
      </c>
      <c r="H39" s="283">
        <v>3668</v>
      </c>
      <c r="I39" s="286" t="s">
        <v>928</v>
      </c>
      <c r="J39" s="313" t="s">
        <v>944</v>
      </c>
      <c r="K39" s="289">
        <f>F39-H39</f>
        <v>39.5</v>
      </c>
      <c r="L39" s="294">
        <f t="shared" ref="L39" si="15">(H39*N39)*0.03%</f>
        <v>275.09999999999997</v>
      </c>
      <c r="M39" s="288">
        <f t="shared" ref="M39" si="16">(K39*N39)-L39</f>
        <v>9599.9</v>
      </c>
      <c r="N39" s="289">
        <v>250</v>
      </c>
      <c r="O39" s="290" t="s">
        <v>590</v>
      </c>
      <c r="P39" s="291">
        <v>45355</v>
      </c>
      <c r="Q39" s="259"/>
      <c r="R39" s="137"/>
      <c r="S39" s="54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138"/>
      <c r="AH39" s="139"/>
      <c r="AI39" s="137"/>
      <c r="AJ39" s="137"/>
      <c r="AK39" s="138"/>
      <c r="AL39" s="138"/>
      <c r="AM39" s="138"/>
    </row>
    <row r="40" spans="1:39" ht="12.75" customHeight="1">
      <c r="A40" s="310">
        <v>6</v>
      </c>
      <c r="B40" s="311">
        <v>45352</v>
      </c>
      <c r="C40" s="237"/>
      <c r="D40" s="237" t="s">
        <v>926</v>
      </c>
      <c r="E40" s="310" t="s">
        <v>589</v>
      </c>
      <c r="F40" s="310">
        <v>47575</v>
      </c>
      <c r="G40" s="310">
        <v>47200</v>
      </c>
      <c r="H40" s="310">
        <v>47740</v>
      </c>
      <c r="I40" s="205" t="s">
        <v>930</v>
      </c>
      <c r="J40" s="312" t="s">
        <v>938</v>
      </c>
      <c r="K40" s="220">
        <f>H40-F40</f>
        <v>165</v>
      </c>
      <c r="L40" s="293">
        <f t="shared" ref="L40" si="17">(H40*N40)*0.03%</f>
        <v>214.82999999999998</v>
      </c>
      <c r="M40" s="221">
        <f t="shared" ref="M40" si="18">(K40*N40)-L40</f>
        <v>2260.17</v>
      </c>
      <c r="N40" s="220">
        <v>15</v>
      </c>
      <c r="O40" s="99" t="s">
        <v>580</v>
      </c>
      <c r="P40" s="222">
        <v>45355</v>
      </c>
      <c r="Q40" s="259"/>
      <c r="R40" s="137"/>
      <c r="S40" s="54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138"/>
      <c r="AH40" s="139"/>
      <c r="AI40" s="137"/>
      <c r="AJ40" s="137"/>
      <c r="AK40" s="138"/>
      <c r="AL40" s="138"/>
      <c r="AM40" s="138"/>
    </row>
    <row r="41" spans="1:39" ht="12.75" customHeight="1">
      <c r="A41" s="207">
        <v>7</v>
      </c>
      <c r="B41" s="265">
        <v>45352</v>
      </c>
      <c r="C41" s="260"/>
      <c r="D41" s="260" t="s">
        <v>927</v>
      </c>
      <c r="E41" s="207" t="s">
        <v>589</v>
      </c>
      <c r="F41" s="207" t="s">
        <v>929</v>
      </c>
      <c r="G41" s="207">
        <v>3718</v>
      </c>
      <c r="H41" s="207"/>
      <c r="I41" s="209" t="s">
        <v>931</v>
      </c>
      <c r="J41" s="206" t="s">
        <v>578</v>
      </c>
      <c r="K41" s="96"/>
      <c r="L41" s="98"/>
      <c r="M41" s="262"/>
      <c r="N41" s="96"/>
      <c r="O41" s="97"/>
      <c r="P41" s="266"/>
      <c r="Q41" s="259"/>
      <c r="R41" s="137"/>
      <c r="S41" s="54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138"/>
      <c r="AH41" s="139"/>
      <c r="AI41" s="137"/>
      <c r="AJ41" s="137"/>
      <c r="AK41" s="138"/>
      <c r="AL41" s="138"/>
      <c r="AM41" s="138"/>
    </row>
    <row r="42" spans="1:39" ht="12.75" customHeight="1">
      <c r="A42" s="283">
        <v>8</v>
      </c>
      <c r="B42" s="284">
        <v>45353</v>
      </c>
      <c r="C42" s="285"/>
      <c r="D42" s="285" t="s">
        <v>933</v>
      </c>
      <c r="E42" s="283" t="s">
        <v>589</v>
      </c>
      <c r="F42" s="283">
        <v>2757.5</v>
      </c>
      <c r="G42" s="283">
        <v>2718</v>
      </c>
      <c r="H42" s="283">
        <v>2718</v>
      </c>
      <c r="I42" s="286" t="s">
        <v>934</v>
      </c>
      <c r="J42" s="313" t="s">
        <v>944</v>
      </c>
      <c r="K42" s="289">
        <f>F42-H42</f>
        <v>39.5</v>
      </c>
      <c r="L42" s="294">
        <f t="shared" ref="L42" si="19">(H42*N42)*0.03%</f>
        <v>203.85</v>
      </c>
      <c r="M42" s="288">
        <f t="shared" ref="M42" si="20">(K42*N42)-L42</f>
        <v>9671.15</v>
      </c>
      <c r="N42" s="289">
        <v>250</v>
      </c>
      <c r="O42" s="290" t="s">
        <v>590</v>
      </c>
      <c r="P42" s="291">
        <v>45355</v>
      </c>
      <c r="Q42" s="259"/>
      <c r="R42" s="137"/>
      <c r="S42" s="54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138"/>
      <c r="AH42" s="139"/>
      <c r="AI42" s="137"/>
      <c r="AJ42" s="137"/>
      <c r="AK42" s="138"/>
      <c r="AL42" s="138"/>
      <c r="AM42" s="138"/>
    </row>
    <row r="43" spans="1:39" ht="12.75" customHeight="1">
      <c r="A43" s="207">
        <v>9</v>
      </c>
      <c r="B43" s="265">
        <v>45354</v>
      </c>
      <c r="C43" s="260"/>
      <c r="D43" s="260" t="s">
        <v>911</v>
      </c>
      <c r="E43" s="207" t="s">
        <v>589</v>
      </c>
      <c r="F43" s="207" t="s">
        <v>939</v>
      </c>
      <c r="G43" s="207">
        <v>816</v>
      </c>
      <c r="H43" s="207"/>
      <c r="I43" s="209" t="s">
        <v>940</v>
      </c>
      <c r="J43" s="206" t="s">
        <v>578</v>
      </c>
      <c r="K43" s="96"/>
      <c r="L43" s="98"/>
      <c r="M43" s="262"/>
      <c r="N43" s="96"/>
      <c r="O43" s="97"/>
      <c r="P43" s="266"/>
      <c r="Q43" s="259"/>
      <c r="R43" s="137"/>
      <c r="S43" s="54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138"/>
      <c r="AH43" s="139"/>
      <c r="AI43" s="137"/>
      <c r="AJ43" s="137"/>
      <c r="AK43" s="138"/>
      <c r="AL43" s="138"/>
      <c r="AM43" s="138"/>
    </row>
    <row r="44" spans="1:39" ht="12.75" customHeight="1">
      <c r="A44" s="207">
        <v>10</v>
      </c>
      <c r="B44" s="265">
        <v>45356</v>
      </c>
      <c r="C44" s="260"/>
      <c r="D44" s="260" t="s">
        <v>1035</v>
      </c>
      <c r="E44" s="207" t="s">
        <v>589</v>
      </c>
      <c r="F44" s="207" t="s">
        <v>1036</v>
      </c>
      <c r="G44" s="207">
        <v>1425</v>
      </c>
      <c r="H44" s="207"/>
      <c r="I44" s="209" t="s">
        <v>1037</v>
      </c>
      <c r="J44" s="206" t="s">
        <v>578</v>
      </c>
      <c r="K44" s="96"/>
      <c r="L44" s="98"/>
      <c r="M44" s="262"/>
      <c r="N44" s="96"/>
      <c r="O44" s="97"/>
      <c r="P44" s="266"/>
      <c r="Q44" s="259"/>
      <c r="R44" s="137"/>
      <c r="S44" s="54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138"/>
      <c r="AH44" s="139"/>
      <c r="AI44" s="137"/>
      <c r="AJ44" s="137"/>
      <c r="AK44" s="138"/>
      <c r="AL44" s="138"/>
      <c r="AM44" s="138"/>
    </row>
    <row r="45" spans="1:39" ht="12.75" customHeight="1">
      <c r="A45" s="207"/>
      <c r="B45" s="265"/>
      <c r="C45" s="260"/>
      <c r="D45" s="260"/>
      <c r="E45" s="207"/>
      <c r="F45" s="207"/>
      <c r="G45" s="207"/>
      <c r="H45" s="207"/>
      <c r="I45" s="209"/>
      <c r="J45" s="206"/>
      <c r="K45" s="96"/>
      <c r="L45" s="98"/>
      <c r="M45" s="262"/>
      <c r="N45" s="96"/>
      <c r="O45" s="97"/>
      <c r="P45" s="266"/>
      <c r="Q45" s="259"/>
      <c r="R45" s="137"/>
      <c r="S45" s="54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138"/>
      <c r="AH45" s="139"/>
      <c r="AI45" s="137"/>
      <c r="AJ45" s="137"/>
      <c r="AK45" s="138"/>
      <c r="AL45" s="138"/>
      <c r="AM45" s="138"/>
    </row>
    <row r="46" spans="1:39" ht="12.75" customHeight="1">
      <c r="A46" s="207"/>
      <c r="B46" s="265"/>
      <c r="C46" s="260"/>
      <c r="D46" s="260"/>
      <c r="E46" s="207"/>
      <c r="F46" s="207"/>
      <c r="G46" s="207"/>
      <c r="H46" s="207"/>
      <c r="I46" s="209"/>
      <c r="J46" s="206"/>
      <c r="K46" s="96"/>
      <c r="L46" s="98"/>
      <c r="M46" s="262"/>
      <c r="N46" s="96"/>
      <c r="O46" s="97"/>
      <c r="P46" s="266"/>
      <c r="Q46" s="259"/>
      <c r="R46" s="137"/>
      <c r="S46" s="54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138"/>
      <c r="AH46" s="139"/>
      <c r="AI46" s="137"/>
      <c r="AJ46" s="137"/>
      <c r="AK46" s="138"/>
      <c r="AL46" s="138"/>
      <c r="AM46" s="138"/>
    </row>
    <row r="48" spans="1:39" ht="12.75" customHeight="1">
      <c r="A48" s="138"/>
      <c r="B48" s="140"/>
      <c r="C48" s="137"/>
      <c r="D48" s="137"/>
      <c r="E48" s="138"/>
      <c r="F48" s="138"/>
      <c r="G48" s="138"/>
      <c r="H48" s="141"/>
      <c r="I48" s="141"/>
      <c r="J48" s="141"/>
      <c r="K48" s="137"/>
      <c r="L48" s="138"/>
      <c r="M48" s="138"/>
      <c r="N48" s="138"/>
      <c r="O48" s="141"/>
      <c r="P48" s="141"/>
      <c r="Q48" s="141"/>
      <c r="R48" s="137"/>
      <c r="S48" s="54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38"/>
      <c r="AH48" s="139"/>
      <c r="AI48" s="137"/>
      <c r="AJ48" s="137"/>
      <c r="AK48" s="138"/>
      <c r="AL48" s="138"/>
      <c r="AM48" s="138"/>
    </row>
    <row r="49" spans="1:39">
      <c r="A49" s="142" t="s">
        <v>595</v>
      </c>
      <c r="B49" s="142"/>
      <c r="C49" s="142"/>
      <c r="D49" s="142"/>
      <c r="E49" s="143"/>
      <c r="F49" s="105"/>
      <c r="G49" s="105"/>
      <c r="H49" s="105"/>
      <c r="I49" s="105"/>
      <c r="J49" s="1"/>
      <c r="K49" s="6"/>
      <c r="L49" s="6"/>
      <c r="M49" s="6"/>
      <c r="N49" s="1"/>
      <c r="O49" s="1"/>
      <c r="P49" s="37"/>
      <c r="Q49" s="37"/>
      <c r="R49" s="37"/>
      <c r="S49" s="6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37"/>
      <c r="AH49" s="37"/>
      <c r="AI49" s="37"/>
      <c r="AJ49" s="37"/>
      <c r="AK49" s="37"/>
      <c r="AL49" s="37"/>
      <c r="AM49" s="37"/>
    </row>
    <row r="50" spans="1:39" ht="38.25">
      <c r="A50" s="93" t="s">
        <v>16</v>
      </c>
      <c r="B50" s="93" t="s">
        <v>553</v>
      </c>
      <c r="C50" s="93"/>
      <c r="D50" s="94" t="s">
        <v>564</v>
      </c>
      <c r="E50" s="93" t="s">
        <v>565</v>
      </c>
      <c r="F50" s="93" t="s">
        <v>566</v>
      </c>
      <c r="G50" s="93" t="s">
        <v>587</v>
      </c>
      <c r="H50" s="93" t="s">
        <v>568</v>
      </c>
      <c r="I50" s="93" t="s">
        <v>569</v>
      </c>
      <c r="J50" s="92" t="s">
        <v>570</v>
      </c>
      <c r="K50" s="92" t="s">
        <v>596</v>
      </c>
      <c r="L50" s="95" t="s">
        <v>572</v>
      </c>
      <c r="M50" s="136" t="s">
        <v>593</v>
      </c>
      <c r="N50" s="93" t="s">
        <v>594</v>
      </c>
      <c r="O50" s="93" t="s">
        <v>574</v>
      </c>
      <c r="P50" s="94" t="s">
        <v>575</v>
      </c>
      <c r="Q50" s="263"/>
      <c r="R50" s="37"/>
      <c r="S50" s="6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37"/>
      <c r="AH50" s="37"/>
      <c r="AI50" s="37"/>
      <c r="AJ50" s="37"/>
      <c r="AK50" s="37"/>
      <c r="AL50" s="37"/>
      <c r="AM50" s="37"/>
    </row>
    <row r="51" spans="1:39" s="306" customFormat="1" ht="12.75" customHeight="1">
      <c r="A51" s="283">
        <v>1</v>
      </c>
      <c r="B51" s="284">
        <v>45352</v>
      </c>
      <c r="C51" s="285"/>
      <c r="D51" s="285" t="s">
        <v>918</v>
      </c>
      <c r="E51" s="283" t="s">
        <v>589</v>
      </c>
      <c r="F51" s="283">
        <v>97</v>
      </c>
      <c r="G51" s="283">
        <v>60</v>
      </c>
      <c r="H51" s="283">
        <v>64</v>
      </c>
      <c r="I51" s="286" t="s">
        <v>883</v>
      </c>
      <c r="J51" s="287" t="s">
        <v>922</v>
      </c>
      <c r="K51" s="292">
        <f>H51-F51</f>
        <v>-33</v>
      </c>
      <c r="L51" s="314">
        <v>50</v>
      </c>
      <c r="M51" s="315">
        <f t="shared" ref="M51" si="21">(K51*N51)-L51</f>
        <v>-1700</v>
      </c>
      <c r="N51" s="292">
        <v>50</v>
      </c>
      <c r="O51" s="287" t="s">
        <v>590</v>
      </c>
      <c r="P51" s="284">
        <v>45352</v>
      </c>
      <c r="Q51" s="300"/>
      <c r="R51" s="301"/>
      <c r="S51" s="302"/>
      <c r="T51" s="303"/>
      <c r="U51" s="303"/>
      <c r="V51" s="303"/>
      <c r="W51" s="303"/>
      <c r="X51" s="303"/>
      <c r="Y51" s="303"/>
      <c r="Z51" s="303"/>
      <c r="AA51" s="303"/>
      <c r="AB51" s="303"/>
      <c r="AC51" s="303"/>
      <c r="AD51" s="303"/>
      <c r="AE51" s="303"/>
      <c r="AF51" s="303"/>
      <c r="AG51" s="304"/>
      <c r="AH51" s="305"/>
      <c r="AI51" s="301"/>
      <c r="AJ51" s="301"/>
      <c r="AK51" s="304"/>
      <c r="AL51" s="304"/>
      <c r="AM51" s="304"/>
    </row>
    <row r="52" spans="1:39" s="306" customFormat="1" ht="12.75" customHeight="1">
      <c r="A52" s="352">
        <v>2</v>
      </c>
      <c r="B52" s="350">
        <v>45355</v>
      </c>
      <c r="C52" s="324"/>
      <c r="D52" s="324" t="s">
        <v>948</v>
      </c>
      <c r="E52" s="325" t="s">
        <v>860</v>
      </c>
      <c r="F52" s="325">
        <v>30</v>
      </c>
      <c r="G52" s="325"/>
      <c r="H52" s="325">
        <v>10</v>
      </c>
      <c r="I52" s="326"/>
      <c r="J52" s="348" t="s">
        <v>1022</v>
      </c>
      <c r="K52" s="327">
        <f>F52-H52</f>
        <v>20</v>
      </c>
      <c r="L52" s="328">
        <v>50</v>
      </c>
      <c r="M52" s="354">
        <v>100</v>
      </c>
      <c r="N52" s="327">
        <v>40</v>
      </c>
      <c r="O52" s="348" t="s">
        <v>597</v>
      </c>
      <c r="P52" s="350">
        <v>45356</v>
      </c>
      <c r="Q52" s="300"/>
      <c r="R52" s="301"/>
      <c r="S52" s="302"/>
      <c r="T52" s="303"/>
      <c r="U52" s="303"/>
      <c r="V52" s="303"/>
      <c r="W52" s="303"/>
      <c r="X52" s="303"/>
      <c r="Y52" s="303"/>
      <c r="Z52" s="303"/>
      <c r="AA52" s="303"/>
      <c r="AB52" s="303"/>
      <c r="AC52" s="303"/>
      <c r="AD52" s="303"/>
      <c r="AE52" s="303"/>
      <c r="AF52" s="303"/>
      <c r="AG52" s="304"/>
      <c r="AH52" s="305"/>
      <c r="AI52" s="301"/>
      <c r="AJ52" s="301"/>
      <c r="AK52" s="304"/>
      <c r="AL52" s="304"/>
      <c r="AM52" s="304"/>
    </row>
    <row r="53" spans="1:39" s="306" customFormat="1" ht="12.75" customHeight="1">
      <c r="A53" s="353"/>
      <c r="B53" s="351"/>
      <c r="C53" s="324"/>
      <c r="D53" s="324" t="s">
        <v>949</v>
      </c>
      <c r="E53" s="325" t="s">
        <v>860</v>
      </c>
      <c r="F53" s="325">
        <v>37</v>
      </c>
      <c r="G53" s="325"/>
      <c r="H53" s="325">
        <v>52</v>
      </c>
      <c r="I53" s="326"/>
      <c r="J53" s="349"/>
      <c r="K53" s="327">
        <f>F53-H53</f>
        <v>-15</v>
      </c>
      <c r="L53" s="328">
        <v>50</v>
      </c>
      <c r="M53" s="355"/>
      <c r="N53" s="327">
        <v>40</v>
      </c>
      <c r="O53" s="349"/>
      <c r="P53" s="351"/>
      <c r="Q53" s="300"/>
      <c r="R53" s="301"/>
      <c r="S53" s="302"/>
      <c r="T53" s="303"/>
      <c r="U53" s="303"/>
      <c r="V53" s="303"/>
      <c r="W53" s="303"/>
      <c r="X53" s="303"/>
      <c r="Y53" s="303"/>
      <c r="Z53" s="303"/>
      <c r="AA53" s="303"/>
      <c r="AB53" s="303"/>
      <c r="AC53" s="303"/>
      <c r="AD53" s="303"/>
      <c r="AE53" s="303"/>
      <c r="AF53" s="303"/>
      <c r="AG53" s="304"/>
      <c r="AH53" s="305"/>
      <c r="AI53" s="301"/>
      <c r="AJ53" s="301"/>
      <c r="AK53" s="304"/>
      <c r="AL53" s="304"/>
      <c r="AM53" s="304"/>
    </row>
    <row r="54" spans="1:39" s="306" customFormat="1" ht="12.75" customHeight="1">
      <c r="A54" s="310">
        <v>3</v>
      </c>
      <c r="B54" s="311">
        <v>45356</v>
      </c>
      <c r="C54" s="237"/>
      <c r="D54" s="237" t="s">
        <v>1025</v>
      </c>
      <c r="E54" s="310" t="s">
        <v>589</v>
      </c>
      <c r="F54" s="310">
        <v>240</v>
      </c>
      <c r="G54" s="310">
        <v>90</v>
      </c>
      <c r="H54" s="310">
        <v>300</v>
      </c>
      <c r="I54" s="310" t="s">
        <v>1026</v>
      </c>
      <c r="J54" s="333" t="s">
        <v>794</v>
      </c>
      <c r="K54" s="279">
        <f>H54-F54</f>
        <v>60</v>
      </c>
      <c r="L54" s="334">
        <v>50</v>
      </c>
      <c r="M54" s="335">
        <f t="shared" ref="M54" si="22">(K54*N54)-L54</f>
        <v>850</v>
      </c>
      <c r="N54" s="279">
        <v>15</v>
      </c>
      <c r="O54" s="333" t="s">
        <v>580</v>
      </c>
      <c r="P54" s="311">
        <v>45356</v>
      </c>
      <c r="Q54" s="300"/>
      <c r="R54" s="301"/>
      <c r="S54" s="302"/>
      <c r="T54" s="303"/>
      <c r="U54" s="303"/>
      <c r="V54" s="303"/>
      <c r="W54" s="303"/>
      <c r="X54" s="303"/>
      <c r="Y54" s="303"/>
      <c r="Z54" s="303"/>
      <c r="AA54" s="303"/>
      <c r="AB54" s="303"/>
      <c r="AC54" s="303"/>
      <c r="AD54" s="303"/>
      <c r="AE54" s="303"/>
      <c r="AF54" s="303"/>
      <c r="AG54" s="304"/>
      <c r="AH54" s="305"/>
      <c r="AI54" s="301"/>
      <c r="AJ54" s="301"/>
      <c r="AK54" s="304"/>
      <c r="AL54" s="304"/>
      <c r="AM54" s="304"/>
    </row>
    <row r="55" spans="1:39" s="306" customFormat="1" ht="12.75" customHeight="1">
      <c r="A55" s="310">
        <v>4</v>
      </c>
      <c r="B55" s="311">
        <v>45356</v>
      </c>
      <c r="C55" s="237"/>
      <c r="D55" s="237" t="s">
        <v>1027</v>
      </c>
      <c r="E55" s="310" t="s">
        <v>589</v>
      </c>
      <c r="F55" s="310">
        <v>30</v>
      </c>
      <c r="G55" s="310">
        <v>5</v>
      </c>
      <c r="H55" s="310">
        <v>45</v>
      </c>
      <c r="I55" s="310" t="s">
        <v>1028</v>
      </c>
      <c r="J55" s="333" t="s">
        <v>1032</v>
      </c>
      <c r="K55" s="279">
        <f>H55-F55</f>
        <v>15</v>
      </c>
      <c r="L55" s="334">
        <v>50</v>
      </c>
      <c r="M55" s="335">
        <f t="shared" ref="M55" si="23">(K55*N55)-L55</f>
        <v>550</v>
      </c>
      <c r="N55" s="279">
        <v>40</v>
      </c>
      <c r="O55" s="333" t="s">
        <v>580</v>
      </c>
      <c r="P55" s="311">
        <v>45356</v>
      </c>
      <c r="Q55" s="300"/>
      <c r="R55" s="301"/>
      <c r="S55" s="302"/>
      <c r="T55" s="303"/>
      <c r="U55" s="303"/>
      <c r="V55" s="303"/>
      <c r="W55" s="303"/>
      <c r="X55" s="303"/>
      <c r="Y55" s="303"/>
      <c r="Z55" s="303"/>
      <c r="AA55" s="303"/>
      <c r="AB55" s="303"/>
      <c r="AC55" s="303"/>
      <c r="AD55" s="303"/>
      <c r="AE55" s="303"/>
      <c r="AF55" s="303"/>
      <c r="AG55" s="304"/>
      <c r="AH55" s="305"/>
      <c r="AI55" s="301"/>
      <c r="AJ55" s="301"/>
      <c r="AK55" s="304"/>
      <c r="AL55" s="304"/>
      <c r="AM55" s="304"/>
    </row>
    <row r="56" spans="1:39" s="306" customFormat="1" ht="12.75" customHeight="1">
      <c r="A56" s="283">
        <v>5</v>
      </c>
      <c r="B56" s="284">
        <v>45356</v>
      </c>
      <c r="C56" s="285"/>
      <c r="D56" s="285" t="s">
        <v>1029</v>
      </c>
      <c r="E56" s="283" t="s">
        <v>860</v>
      </c>
      <c r="F56" s="283">
        <v>250</v>
      </c>
      <c r="G56" s="283">
        <v>305</v>
      </c>
      <c r="H56" s="283">
        <v>297.5</v>
      </c>
      <c r="I56" s="283" t="s">
        <v>1030</v>
      </c>
      <c r="J56" s="287" t="s">
        <v>1031</v>
      </c>
      <c r="K56" s="292">
        <f>F56-H56</f>
        <v>-47.5</v>
      </c>
      <c r="L56" s="314">
        <v>50</v>
      </c>
      <c r="M56" s="315">
        <f t="shared" ref="M56" si="24">(K56*N56)-L56</f>
        <v>-2425</v>
      </c>
      <c r="N56" s="292">
        <v>50</v>
      </c>
      <c r="O56" s="287" t="s">
        <v>590</v>
      </c>
      <c r="P56" s="284">
        <v>45356</v>
      </c>
      <c r="Q56" s="300"/>
      <c r="R56" s="301"/>
      <c r="S56" s="302"/>
      <c r="T56" s="303"/>
      <c r="U56" s="303"/>
      <c r="V56" s="303"/>
      <c r="W56" s="303"/>
      <c r="X56" s="303"/>
      <c r="Y56" s="303"/>
      <c r="Z56" s="303"/>
      <c r="AA56" s="303"/>
      <c r="AB56" s="303"/>
      <c r="AC56" s="303"/>
      <c r="AD56" s="303"/>
      <c r="AE56" s="303"/>
      <c r="AF56" s="303"/>
      <c r="AG56" s="304"/>
      <c r="AH56" s="305"/>
      <c r="AI56" s="301"/>
      <c r="AJ56" s="301"/>
      <c r="AK56" s="304"/>
      <c r="AL56" s="304"/>
      <c r="AM56" s="304"/>
    </row>
    <row r="57" spans="1:39" s="306" customFormat="1" ht="12.75" customHeight="1">
      <c r="A57" s="296"/>
      <c r="B57" s="297"/>
      <c r="C57" s="298"/>
      <c r="D57" s="298"/>
      <c r="E57" s="296"/>
      <c r="F57" s="296"/>
      <c r="G57" s="296"/>
      <c r="H57" s="296"/>
      <c r="I57" s="299"/>
      <c r="J57" s="299"/>
      <c r="K57" s="296"/>
      <c r="L57" s="307"/>
      <c r="M57" s="308"/>
      <c r="N57" s="296"/>
      <c r="O57" s="299"/>
      <c r="P57" s="297"/>
      <c r="Q57" s="300"/>
      <c r="R57" s="301"/>
      <c r="S57" s="302"/>
      <c r="T57" s="303"/>
      <c r="U57" s="303"/>
      <c r="V57" s="303"/>
      <c r="W57" s="303"/>
      <c r="X57" s="303"/>
      <c r="Y57" s="303"/>
      <c r="Z57" s="303"/>
      <c r="AA57" s="303"/>
      <c r="AB57" s="303"/>
      <c r="AC57" s="303"/>
      <c r="AD57" s="303"/>
      <c r="AE57" s="303"/>
      <c r="AF57" s="303"/>
      <c r="AG57" s="304"/>
      <c r="AH57" s="305"/>
      <c r="AI57" s="301"/>
      <c r="AJ57" s="301"/>
      <c r="AK57" s="304"/>
      <c r="AL57" s="304"/>
      <c r="AM57" s="304"/>
    </row>
    <row r="58" spans="1:39" s="306" customFormat="1" ht="12.75" customHeight="1">
      <c r="A58" s="296"/>
      <c r="B58" s="297"/>
      <c r="C58" s="298"/>
      <c r="D58" s="298"/>
      <c r="E58" s="296"/>
      <c r="F58" s="296"/>
      <c r="G58" s="296"/>
      <c r="H58" s="296"/>
      <c r="I58" s="299"/>
      <c r="J58" s="299"/>
      <c r="K58" s="296"/>
      <c r="L58" s="309"/>
      <c r="M58" s="308"/>
      <c r="N58" s="296"/>
      <c r="O58" s="299"/>
      <c r="P58" s="297"/>
      <c r="Q58" s="300"/>
      <c r="R58" s="301"/>
      <c r="S58" s="302"/>
      <c r="T58" s="303"/>
      <c r="U58" s="303"/>
      <c r="V58" s="303"/>
      <c r="W58" s="303"/>
      <c r="X58" s="303"/>
      <c r="Y58" s="303"/>
      <c r="Z58" s="303"/>
      <c r="AA58" s="303"/>
      <c r="AB58" s="303"/>
      <c r="AC58" s="303"/>
      <c r="AD58" s="303"/>
      <c r="AE58" s="303"/>
      <c r="AF58" s="303"/>
      <c r="AG58" s="304"/>
      <c r="AH58" s="305"/>
      <c r="AI58" s="301"/>
      <c r="AJ58" s="301"/>
      <c r="AK58" s="304"/>
      <c r="AL58" s="304"/>
      <c r="AM58" s="304"/>
    </row>
    <row r="59" spans="1:39" ht="38.25" customHeight="1">
      <c r="A59" s="91" t="s">
        <v>601</v>
      </c>
      <c r="B59" s="144"/>
      <c r="C59" s="144"/>
      <c r="D59" s="145"/>
      <c r="E59" s="126"/>
      <c r="F59" s="6"/>
      <c r="G59" s="6"/>
      <c r="H59" s="127"/>
      <c r="I59" s="146"/>
      <c r="J59" s="1"/>
      <c r="K59" s="6"/>
      <c r="L59" s="6"/>
      <c r="M59" s="6"/>
      <c r="N59" s="1"/>
      <c r="O59" s="1"/>
      <c r="R59" s="1"/>
      <c r="S59" s="6"/>
      <c r="T59" s="1"/>
      <c r="U59" s="1"/>
      <c r="V59" s="1"/>
      <c r="W59" s="1"/>
      <c r="X59" s="1"/>
      <c r="Y59" s="6"/>
      <c r="Z59" s="1"/>
      <c r="AA59" s="1"/>
      <c r="AB59" s="1"/>
      <c r="AC59" s="1"/>
      <c r="AD59" s="1"/>
      <c r="AE59" s="6"/>
      <c r="AF59" s="1"/>
      <c r="AG59" s="1"/>
      <c r="AH59" s="1"/>
      <c r="AI59" s="1"/>
      <c r="AJ59" s="1"/>
      <c r="AK59" s="6"/>
      <c r="AL59" s="1"/>
    </row>
    <row r="60" spans="1:39" ht="38.25">
      <c r="A60" s="92" t="s">
        <v>16</v>
      </c>
      <c r="B60" s="93" t="s">
        <v>553</v>
      </c>
      <c r="C60" s="93"/>
      <c r="D60" s="94" t="s">
        <v>564</v>
      </c>
      <c r="E60" s="93" t="s">
        <v>565</v>
      </c>
      <c r="F60" s="93" t="s">
        <v>566</v>
      </c>
      <c r="G60" s="93" t="s">
        <v>567</v>
      </c>
      <c r="H60" s="93" t="s">
        <v>568</v>
      </c>
      <c r="I60" s="93" t="s">
        <v>569</v>
      </c>
      <c r="J60" s="92" t="s">
        <v>570</v>
      </c>
      <c r="K60" s="130" t="s">
        <v>588</v>
      </c>
      <c r="L60" s="131" t="s">
        <v>572</v>
      </c>
      <c r="M60" s="95" t="s">
        <v>573</v>
      </c>
      <c r="N60" s="93" t="s">
        <v>574</v>
      </c>
      <c r="O60" s="94" t="s">
        <v>575</v>
      </c>
      <c r="P60" s="217" t="s">
        <v>576</v>
      </c>
      <c r="Q60" s="219" t="s">
        <v>853</v>
      </c>
      <c r="R60" s="37"/>
      <c r="S60" s="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</row>
    <row r="61" spans="1:39" ht="14.25" customHeight="1">
      <c r="A61" s="316">
        <v>1</v>
      </c>
      <c r="B61" s="317">
        <v>45336</v>
      </c>
      <c r="C61" s="318"/>
      <c r="D61" s="318" t="s">
        <v>882</v>
      </c>
      <c r="E61" s="316" t="s">
        <v>577</v>
      </c>
      <c r="F61" s="316" t="s">
        <v>880</v>
      </c>
      <c r="G61" s="316">
        <v>818</v>
      </c>
      <c r="H61" s="316"/>
      <c r="I61" s="316" t="s">
        <v>881</v>
      </c>
      <c r="J61" s="319" t="s">
        <v>578</v>
      </c>
      <c r="K61" s="319"/>
      <c r="L61" s="320"/>
      <c r="M61" s="321"/>
      <c r="N61" s="322"/>
      <c r="O61" s="323"/>
      <c r="P61" s="208"/>
      <c r="Q61" s="208"/>
      <c r="R61" s="37"/>
      <c r="S61" s="37" t="s">
        <v>579</v>
      </c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</row>
    <row r="62" spans="1:39" ht="12.75" customHeight="1">
      <c r="A62" s="310">
        <v>2</v>
      </c>
      <c r="B62" s="275">
        <v>45345</v>
      </c>
      <c r="C62" s="237"/>
      <c r="D62" s="237" t="s">
        <v>151</v>
      </c>
      <c r="E62" s="310" t="s">
        <v>577</v>
      </c>
      <c r="F62" s="310">
        <v>240</v>
      </c>
      <c r="G62" s="310">
        <v>205</v>
      </c>
      <c r="H62" s="310">
        <v>266</v>
      </c>
      <c r="I62" s="310" t="s">
        <v>909</v>
      </c>
      <c r="J62" s="279" t="s">
        <v>941</v>
      </c>
      <c r="K62" s="279">
        <f t="shared" ref="K62" si="25">H62-F62</f>
        <v>26</v>
      </c>
      <c r="L62" s="280">
        <f t="shared" ref="L62" si="26">(F62*-0.3)/100</f>
        <v>-0.72</v>
      </c>
      <c r="M62" s="281">
        <f t="shared" ref="M62" si="27">(K62+L62)/F62</f>
        <v>0.10533333333333333</v>
      </c>
      <c r="N62" s="279" t="s">
        <v>580</v>
      </c>
      <c r="O62" s="282">
        <v>45355</v>
      </c>
      <c r="P62" s="275"/>
      <c r="Q62" s="208"/>
      <c r="S62" s="6" t="s">
        <v>579</v>
      </c>
      <c r="T62" s="1"/>
      <c r="U62" s="1"/>
      <c r="V62" s="1"/>
      <c r="W62" s="1"/>
      <c r="X62" s="1"/>
      <c r="Y62" s="1"/>
      <c r="Z62" s="1"/>
    </row>
    <row r="63" spans="1:39" ht="12.75" customHeight="1">
      <c r="A63" s="207">
        <v>3</v>
      </c>
      <c r="B63" s="208">
        <v>45356</v>
      </c>
      <c r="C63" s="260"/>
      <c r="D63" s="260" t="s">
        <v>300</v>
      </c>
      <c r="E63" s="207" t="s">
        <v>577</v>
      </c>
      <c r="F63" s="207" t="s">
        <v>1038</v>
      </c>
      <c r="G63" s="207">
        <v>35</v>
      </c>
      <c r="H63" s="207"/>
      <c r="I63" s="207" t="s">
        <v>1023</v>
      </c>
      <c r="J63" s="207" t="s">
        <v>578</v>
      </c>
      <c r="K63" s="207"/>
      <c r="L63" s="331"/>
      <c r="M63" s="332"/>
      <c r="N63" s="207"/>
      <c r="O63" s="265"/>
      <c r="P63" s="208"/>
      <c r="Q63" s="329"/>
      <c r="S63" s="330"/>
      <c r="T63" s="239"/>
      <c r="U63" s="239"/>
      <c r="V63" s="239"/>
      <c r="W63" s="239"/>
      <c r="X63" s="239"/>
      <c r="Y63" s="239"/>
      <c r="Z63" s="239"/>
    </row>
    <row r="64" spans="1:39" ht="12.75" customHeight="1">
      <c r="A64" s="207"/>
      <c r="B64" s="208"/>
      <c r="C64" s="260"/>
      <c r="D64" s="260"/>
      <c r="E64" s="207"/>
      <c r="F64" s="207"/>
      <c r="G64" s="207"/>
      <c r="H64" s="207"/>
      <c r="I64" s="207"/>
      <c r="J64" s="207"/>
      <c r="K64" s="207"/>
      <c r="L64" s="331"/>
      <c r="M64" s="332"/>
      <c r="N64" s="207"/>
      <c r="O64" s="265"/>
      <c r="P64" s="208"/>
      <c r="Q64" s="329"/>
      <c r="S64" s="330"/>
      <c r="T64" s="239"/>
      <c r="U64" s="239"/>
      <c r="V64" s="239"/>
      <c r="W64" s="239"/>
      <c r="X64" s="239"/>
      <c r="Y64" s="239"/>
      <c r="Z64" s="239"/>
    </row>
    <row r="65" spans="1:27" ht="12.75" customHeight="1">
      <c r="A65" s="112" t="s">
        <v>581</v>
      </c>
      <c r="B65" s="112"/>
      <c r="C65" s="112"/>
      <c r="D65" s="112"/>
      <c r="E65" s="37"/>
      <c r="F65" s="119" t="s">
        <v>583</v>
      </c>
      <c r="G65" s="54"/>
      <c r="H65" s="54"/>
      <c r="I65" s="54"/>
      <c r="J65" s="6"/>
      <c r="K65" s="132"/>
      <c r="L65" s="133"/>
      <c r="M65" s="6"/>
      <c r="N65" s="102"/>
      <c r="O65" s="147"/>
      <c r="P65" s="1"/>
      <c r="Q65" s="228"/>
      <c r="R65" s="1"/>
      <c r="S65" s="6"/>
      <c r="T65" s="1"/>
      <c r="U65" s="1"/>
      <c r="V65" s="1"/>
      <c r="W65" s="1"/>
      <c r="X65" s="1"/>
      <c r="Y65" s="1"/>
      <c r="Z65" s="1"/>
      <c r="AA65" s="1"/>
    </row>
    <row r="66" spans="1:27" ht="12.75" customHeight="1">
      <c r="A66" s="118" t="s">
        <v>582</v>
      </c>
      <c r="B66" s="112"/>
      <c r="C66" s="112"/>
      <c r="D66" s="112"/>
      <c r="E66" s="6"/>
      <c r="F66" s="119" t="s">
        <v>586</v>
      </c>
      <c r="G66" s="6"/>
      <c r="H66" s="6" t="s">
        <v>603</v>
      </c>
      <c r="I66" s="6"/>
      <c r="J66" s="1"/>
      <c r="K66" s="6"/>
      <c r="L66" s="6"/>
      <c r="M66" s="6"/>
      <c r="N66" s="1"/>
      <c r="O66" s="1"/>
      <c r="R66" s="1"/>
      <c r="S66" s="6"/>
      <c r="T66" s="1"/>
      <c r="U66" s="1"/>
      <c r="V66" s="1"/>
      <c r="W66" s="1"/>
      <c r="X66" s="1"/>
      <c r="Y66" s="1"/>
      <c r="Z66" s="1"/>
      <c r="AA66" s="1"/>
    </row>
    <row r="67" spans="1:27" ht="12.75" customHeight="1">
      <c r="A67" s="118"/>
      <c r="B67" s="112"/>
      <c r="C67" s="112"/>
      <c r="D67" s="112"/>
      <c r="E67" s="6"/>
      <c r="F67" s="119"/>
      <c r="G67" s="6"/>
      <c r="H67" s="6"/>
      <c r="I67" s="6"/>
      <c r="J67" s="1"/>
      <c r="K67" s="6"/>
      <c r="L67" s="6"/>
      <c r="M67" s="6"/>
      <c r="N67" s="1"/>
      <c r="O67" s="1"/>
      <c r="R67" s="1"/>
      <c r="S67" s="54"/>
      <c r="T67" s="1"/>
      <c r="U67" s="1"/>
      <c r="V67" s="1"/>
      <c r="W67" s="1"/>
      <c r="X67" s="1"/>
      <c r="Y67" s="1"/>
      <c r="Z67" s="1"/>
      <c r="AA67" s="1"/>
    </row>
    <row r="68" spans="1:27" ht="12.75" customHeight="1">
      <c r="A68" s="118"/>
      <c r="B68" s="112"/>
      <c r="C68" s="112"/>
      <c r="D68" s="112"/>
      <c r="E68" s="6"/>
      <c r="F68" s="119"/>
      <c r="G68" s="54"/>
      <c r="H68" s="37"/>
      <c r="I68" s="54"/>
      <c r="J68" s="6"/>
      <c r="K68" s="132"/>
      <c r="L68" s="133"/>
      <c r="M68" s="6"/>
      <c r="N68" s="102"/>
      <c r="O68" s="134"/>
      <c r="P68" s="1"/>
      <c r="Q68" s="228"/>
      <c r="R68" s="1"/>
      <c r="S68" s="6"/>
      <c r="T68" s="1"/>
      <c r="U68" s="1"/>
      <c r="V68" s="1"/>
      <c r="W68" s="1"/>
      <c r="X68" s="1"/>
      <c r="Y68" s="1"/>
      <c r="Z68" s="1"/>
      <c r="AA68" s="1"/>
    </row>
    <row r="69" spans="1:27" ht="12.75" customHeight="1">
      <c r="A69" s="118"/>
      <c r="B69" s="112"/>
      <c r="C69" s="112"/>
      <c r="D69" s="112"/>
      <c r="E69" s="6"/>
      <c r="F69" s="119"/>
      <c r="G69" s="54"/>
      <c r="H69" s="37"/>
      <c r="I69" s="54"/>
      <c r="J69" s="6"/>
      <c r="K69" s="132"/>
      <c r="L69" s="133"/>
      <c r="M69" s="6"/>
      <c r="N69" s="102"/>
      <c r="O69" s="134"/>
      <c r="P69" s="1"/>
      <c r="Q69" s="228"/>
      <c r="R69" s="1"/>
      <c r="S69" s="6"/>
      <c r="T69" s="1"/>
      <c r="U69" s="1"/>
      <c r="V69" s="1"/>
      <c r="W69" s="1"/>
      <c r="X69" s="1"/>
      <c r="Y69" s="1"/>
      <c r="Z69" s="1"/>
      <c r="AA69" s="1"/>
    </row>
    <row r="70" spans="1:27" ht="12.75" customHeight="1">
      <c r="A70" s="118"/>
      <c r="B70" s="112"/>
      <c r="C70" s="112"/>
      <c r="D70" s="112"/>
      <c r="E70" s="6"/>
      <c r="F70" s="119"/>
      <c r="G70" s="54"/>
      <c r="H70" s="37"/>
      <c r="I70" s="54"/>
      <c r="J70" s="6"/>
      <c r="K70" s="132"/>
      <c r="L70" s="133"/>
      <c r="M70" s="6"/>
      <c r="N70" s="102"/>
      <c r="O70" s="134"/>
      <c r="P70" s="1"/>
      <c r="Q70" s="228"/>
      <c r="R70" s="1"/>
      <c r="S70" s="6"/>
      <c r="T70" s="1"/>
      <c r="U70" s="1"/>
      <c r="V70" s="1"/>
      <c r="W70" s="1"/>
      <c r="X70" s="1"/>
      <c r="Y70" s="1"/>
      <c r="Z70" s="1"/>
      <c r="AA70" s="1"/>
    </row>
    <row r="71" spans="1:27" ht="12.75" customHeight="1">
      <c r="A71" s="118"/>
      <c r="B71" s="112"/>
      <c r="C71" s="112"/>
      <c r="D71" s="112"/>
      <c r="E71" s="6"/>
      <c r="F71" s="119"/>
      <c r="G71" s="54"/>
      <c r="H71" s="37"/>
      <c r="I71" s="54"/>
      <c r="J71" s="6"/>
      <c r="K71" s="132"/>
      <c r="L71" s="133"/>
      <c r="M71" s="6"/>
      <c r="N71" s="102"/>
      <c r="O71" s="134"/>
      <c r="P71" s="1"/>
      <c r="Q71" s="228"/>
      <c r="R71" s="1"/>
      <c r="S71" s="6"/>
      <c r="T71" s="1"/>
      <c r="U71" s="1"/>
      <c r="V71" s="1"/>
      <c r="W71" s="1"/>
      <c r="X71" s="1"/>
      <c r="Y71" s="1"/>
      <c r="Z71" s="1"/>
      <c r="AA71" s="1"/>
    </row>
    <row r="72" spans="1:27" ht="12.75" customHeight="1">
      <c r="A72" s="118"/>
      <c r="B72" s="112"/>
      <c r="C72" s="112"/>
      <c r="D72" s="112"/>
      <c r="E72" s="6"/>
      <c r="F72" s="119"/>
      <c r="G72" s="54"/>
      <c r="H72" s="37"/>
      <c r="I72" s="54"/>
      <c r="J72" s="6"/>
      <c r="K72" s="132"/>
      <c r="L72" s="133"/>
      <c r="M72" s="6"/>
      <c r="N72" s="102"/>
      <c r="O72" s="134"/>
      <c r="P72" s="1"/>
      <c r="Q72" s="228"/>
      <c r="R72" s="1"/>
      <c r="S72" s="6"/>
      <c r="T72" s="1"/>
      <c r="U72" s="1"/>
      <c r="V72" s="1"/>
      <c r="W72" s="1"/>
      <c r="X72" s="1"/>
      <c r="Y72" s="1"/>
      <c r="Z72" s="1"/>
      <c r="AA72" s="1"/>
    </row>
    <row r="73" spans="1:27" ht="12.75" customHeight="1">
      <c r="A73" s="118"/>
      <c r="B73" s="112"/>
      <c r="C73" s="112"/>
      <c r="D73" s="112"/>
      <c r="E73" s="6"/>
      <c r="F73" s="119"/>
      <c r="G73" s="54"/>
      <c r="H73" s="37"/>
      <c r="I73" s="54"/>
      <c r="J73" s="6"/>
      <c r="K73" s="132"/>
      <c r="L73" s="133"/>
      <c r="M73" s="6"/>
      <c r="N73" s="102"/>
      <c r="O73" s="134"/>
      <c r="P73" s="1"/>
      <c r="Q73" s="228"/>
      <c r="R73" s="1"/>
      <c r="S73" s="6"/>
      <c r="T73" s="1"/>
      <c r="U73" s="1"/>
      <c r="V73" s="1"/>
      <c r="W73" s="1"/>
      <c r="X73" s="1"/>
      <c r="Y73" s="1"/>
      <c r="Z73" s="1"/>
      <c r="AA73" s="1"/>
    </row>
    <row r="74" spans="1:27" ht="12.75" customHeight="1">
      <c r="A74" s="54"/>
      <c r="B74" s="101"/>
      <c r="C74" s="101"/>
      <c r="D74" s="37"/>
      <c r="E74" s="54"/>
      <c r="F74" s="54"/>
      <c r="G74" s="54"/>
      <c r="H74" s="37"/>
      <c r="I74" s="54"/>
      <c r="J74" s="6"/>
      <c r="K74" s="132"/>
      <c r="L74" s="133"/>
      <c r="M74" s="6"/>
      <c r="N74" s="102"/>
      <c r="O74" s="134"/>
      <c r="P74" s="1"/>
      <c r="Q74" s="228"/>
      <c r="R74" s="1"/>
      <c r="S74" s="6"/>
      <c r="T74" s="1"/>
      <c r="U74" s="1"/>
      <c r="V74" s="1"/>
      <c r="W74" s="1"/>
      <c r="X74" s="1"/>
      <c r="Y74" s="1"/>
      <c r="Z74" s="1"/>
      <c r="AA74" s="1"/>
    </row>
    <row r="75" spans="1:27" ht="38.25" customHeight="1">
      <c r="A75" s="37"/>
      <c r="B75" s="148" t="s">
        <v>604</v>
      </c>
      <c r="C75" s="148"/>
      <c r="D75" s="148"/>
      <c r="E75" s="148"/>
      <c r="F75" s="6"/>
      <c r="G75" s="6"/>
      <c r="H75" s="128"/>
      <c r="I75" s="6"/>
      <c r="J75" s="128"/>
      <c r="K75" s="129"/>
      <c r="L75" s="6"/>
      <c r="M75" s="6"/>
      <c r="N75" s="1"/>
      <c r="O75" s="1"/>
      <c r="P75" s="1"/>
      <c r="Q75" s="228"/>
      <c r="R75" s="1"/>
      <c r="S75" s="6"/>
      <c r="T75" s="1"/>
      <c r="U75" s="1"/>
      <c r="V75" s="1"/>
      <c r="W75" s="1"/>
      <c r="X75" s="1"/>
      <c r="Y75" s="1"/>
      <c r="Z75" s="1"/>
      <c r="AA75" s="1"/>
    </row>
    <row r="76" spans="1:27" ht="12.75" customHeight="1">
      <c r="A76" s="92" t="s">
        <v>16</v>
      </c>
      <c r="B76" s="93" t="s">
        <v>553</v>
      </c>
      <c r="C76" s="93"/>
      <c r="D76" s="94" t="s">
        <v>564</v>
      </c>
      <c r="E76" s="93" t="s">
        <v>565</v>
      </c>
      <c r="F76" s="93" t="s">
        <v>566</v>
      </c>
      <c r="G76" s="93" t="s">
        <v>605</v>
      </c>
      <c r="H76" s="93" t="s">
        <v>606</v>
      </c>
      <c r="I76" s="93" t="s">
        <v>569</v>
      </c>
      <c r="J76" s="149" t="s">
        <v>570</v>
      </c>
      <c r="K76" s="93" t="s">
        <v>571</v>
      </c>
      <c r="L76" s="93" t="s">
        <v>607</v>
      </c>
      <c r="M76" s="93" t="s">
        <v>574</v>
      </c>
      <c r="N76" s="94" t="s">
        <v>575</v>
      </c>
      <c r="O76" s="1"/>
      <c r="P76" s="1"/>
      <c r="Q76" s="228"/>
      <c r="R76" s="1"/>
      <c r="S76" s="6"/>
      <c r="T76" s="1"/>
      <c r="U76" s="1"/>
      <c r="V76" s="1"/>
      <c r="W76" s="1"/>
      <c r="X76" s="1"/>
      <c r="Y76" s="1"/>
      <c r="Z76" s="1"/>
      <c r="AA76" s="1"/>
    </row>
    <row r="77" spans="1:27" ht="12.75" customHeight="1">
      <c r="A77" s="150">
        <v>1</v>
      </c>
      <c r="B77" s="151">
        <v>41579</v>
      </c>
      <c r="C77" s="151"/>
      <c r="D77" s="152" t="s">
        <v>608</v>
      </c>
      <c r="E77" s="153" t="s">
        <v>577</v>
      </c>
      <c r="F77" s="154">
        <v>82</v>
      </c>
      <c r="G77" s="153" t="s">
        <v>609</v>
      </c>
      <c r="H77" s="153">
        <v>100</v>
      </c>
      <c r="I77" s="155">
        <v>100</v>
      </c>
      <c r="J77" s="156" t="s">
        <v>610</v>
      </c>
      <c r="K77" s="157">
        <f t="shared" ref="K77:K129" si="28">H77-F77</f>
        <v>18</v>
      </c>
      <c r="L77" s="158">
        <f t="shared" ref="L77:L129" si="29">K77/F77</f>
        <v>0.21951219512195122</v>
      </c>
      <c r="M77" s="153" t="s">
        <v>580</v>
      </c>
      <c r="N77" s="159">
        <v>42657</v>
      </c>
      <c r="O77" s="1"/>
      <c r="P77" s="1"/>
      <c r="Q77" s="228"/>
      <c r="R77" s="1"/>
      <c r="S77" s="6"/>
      <c r="T77" s="1"/>
      <c r="U77" s="1"/>
      <c r="V77" s="1"/>
      <c r="W77" s="1"/>
      <c r="X77" s="1"/>
      <c r="Y77" s="1"/>
      <c r="Z77" s="1"/>
      <c r="AA77" s="1"/>
    </row>
    <row r="78" spans="1:27" ht="12.75" customHeight="1">
      <c r="A78" s="150">
        <v>2</v>
      </c>
      <c r="B78" s="151">
        <v>41794</v>
      </c>
      <c r="C78" s="151"/>
      <c r="D78" s="152" t="s">
        <v>611</v>
      </c>
      <c r="E78" s="153" t="s">
        <v>589</v>
      </c>
      <c r="F78" s="154">
        <v>257</v>
      </c>
      <c r="G78" s="153" t="s">
        <v>609</v>
      </c>
      <c r="H78" s="153">
        <v>300</v>
      </c>
      <c r="I78" s="155">
        <v>300</v>
      </c>
      <c r="J78" s="156" t="s">
        <v>610</v>
      </c>
      <c r="K78" s="157">
        <f t="shared" si="28"/>
        <v>43</v>
      </c>
      <c r="L78" s="158">
        <f t="shared" si="29"/>
        <v>0.16731517509727625</v>
      </c>
      <c r="M78" s="153" t="s">
        <v>580</v>
      </c>
      <c r="N78" s="159">
        <v>41822</v>
      </c>
      <c r="O78" s="1"/>
      <c r="P78" s="1"/>
      <c r="Q78" s="228"/>
      <c r="R78" s="1"/>
      <c r="S78" s="6"/>
      <c r="T78" s="1"/>
      <c r="U78" s="1"/>
      <c r="V78" s="1"/>
      <c r="W78" s="1"/>
      <c r="X78" s="1"/>
      <c r="Y78" s="1"/>
      <c r="Z78" s="1"/>
      <c r="AA78" s="1"/>
    </row>
    <row r="79" spans="1:27" ht="12.75" customHeight="1">
      <c r="A79" s="150">
        <v>3</v>
      </c>
      <c r="B79" s="151">
        <v>41828</v>
      </c>
      <c r="C79" s="151"/>
      <c r="D79" s="152" t="s">
        <v>612</v>
      </c>
      <c r="E79" s="153" t="s">
        <v>589</v>
      </c>
      <c r="F79" s="154">
        <v>393</v>
      </c>
      <c r="G79" s="153" t="s">
        <v>609</v>
      </c>
      <c r="H79" s="153">
        <v>468</v>
      </c>
      <c r="I79" s="155">
        <v>468</v>
      </c>
      <c r="J79" s="156" t="s">
        <v>610</v>
      </c>
      <c r="K79" s="157">
        <f t="shared" si="28"/>
        <v>75</v>
      </c>
      <c r="L79" s="158">
        <f t="shared" si="29"/>
        <v>0.19083969465648856</v>
      </c>
      <c r="M79" s="153" t="s">
        <v>580</v>
      </c>
      <c r="N79" s="159">
        <v>41863</v>
      </c>
      <c r="O79" s="1"/>
      <c r="P79" s="1"/>
      <c r="Q79" s="228"/>
      <c r="R79" s="1"/>
      <c r="S79" s="6"/>
      <c r="T79" s="1"/>
      <c r="U79" s="1"/>
      <c r="V79" s="1"/>
      <c r="W79" s="1"/>
      <c r="X79" s="1"/>
      <c r="Y79" s="1"/>
      <c r="Z79" s="1"/>
      <c r="AA79" s="1"/>
    </row>
    <row r="80" spans="1:27" ht="12.75" customHeight="1">
      <c r="A80" s="150">
        <v>4</v>
      </c>
      <c r="B80" s="151">
        <v>41857</v>
      </c>
      <c r="C80" s="151"/>
      <c r="D80" s="152" t="s">
        <v>613</v>
      </c>
      <c r="E80" s="153" t="s">
        <v>589</v>
      </c>
      <c r="F80" s="154">
        <v>205</v>
      </c>
      <c r="G80" s="153" t="s">
        <v>609</v>
      </c>
      <c r="H80" s="153">
        <v>275</v>
      </c>
      <c r="I80" s="155">
        <v>250</v>
      </c>
      <c r="J80" s="156" t="s">
        <v>610</v>
      </c>
      <c r="K80" s="157">
        <f t="shared" si="28"/>
        <v>70</v>
      </c>
      <c r="L80" s="158">
        <f t="shared" si="29"/>
        <v>0.34146341463414637</v>
      </c>
      <c r="M80" s="153" t="s">
        <v>580</v>
      </c>
      <c r="N80" s="159">
        <v>41962</v>
      </c>
      <c r="O80" s="1"/>
      <c r="P80" s="1"/>
      <c r="Q80" s="228"/>
      <c r="R80" s="1"/>
      <c r="S80" s="6"/>
      <c r="T80" s="1"/>
      <c r="U80" s="1"/>
      <c r="V80" s="1"/>
      <c r="W80" s="1"/>
      <c r="X80" s="1"/>
      <c r="Y80" s="1"/>
      <c r="Z80" s="1"/>
      <c r="AA80" s="1"/>
    </row>
    <row r="81" spans="1:27" ht="12.75" customHeight="1">
      <c r="A81" s="150">
        <v>5</v>
      </c>
      <c r="B81" s="151">
        <v>41886</v>
      </c>
      <c r="C81" s="151"/>
      <c r="D81" s="152" t="s">
        <v>614</v>
      </c>
      <c r="E81" s="153" t="s">
        <v>589</v>
      </c>
      <c r="F81" s="154">
        <v>162</v>
      </c>
      <c r="G81" s="153" t="s">
        <v>609</v>
      </c>
      <c r="H81" s="153">
        <v>190</v>
      </c>
      <c r="I81" s="155">
        <v>190</v>
      </c>
      <c r="J81" s="156" t="s">
        <v>610</v>
      </c>
      <c r="K81" s="157">
        <f t="shared" si="28"/>
        <v>28</v>
      </c>
      <c r="L81" s="158">
        <f t="shared" si="29"/>
        <v>0.1728395061728395</v>
      </c>
      <c r="M81" s="153" t="s">
        <v>580</v>
      </c>
      <c r="N81" s="159">
        <v>42006</v>
      </c>
      <c r="O81" s="1"/>
      <c r="P81" s="1"/>
      <c r="Q81" s="228"/>
      <c r="R81" s="1"/>
      <c r="S81" s="6"/>
      <c r="T81" s="1"/>
      <c r="U81" s="1"/>
      <c r="V81" s="1"/>
      <c r="W81" s="1"/>
      <c r="X81" s="1"/>
      <c r="Y81" s="1"/>
      <c r="Z81" s="1"/>
      <c r="AA81" s="1"/>
    </row>
    <row r="82" spans="1:27" ht="12.75" customHeight="1">
      <c r="A82" s="150">
        <v>6</v>
      </c>
      <c r="B82" s="151">
        <v>41886</v>
      </c>
      <c r="C82" s="151"/>
      <c r="D82" s="152" t="s">
        <v>615</v>
      </c>
      <c r="E82" s="153" t="s">
        <v>589</v>
      </c>
      <c r="F82" s="154">
        <v>75</v>
      </c>
      <c r="G82" s="153" t="s">
        <v>609</v>
      </c>
      <c r="H82" s="153">
        <v>91.5</v>
      </c>
      <c r="I82" s="155" t="s">
        <v>602</v>
      </c>
      <c r="J82" s="156" t="s">
        <v>616</v>
      </c>
      <c r="K82" s="157">
        <f t="shared" si="28"/>
        <v>16.5</v>
      </c>
      <c r="L82" s="158">
        <f t="shared" si="29"/>
        <v>0.22</v>
      </c>
      <c r="M82" s="153" t="s">
        <v>580</v>
      </c>
      <c r="N82" s="159">
        <v>41954</v>
      </c>
      <c r="O82" s="1"/>
      <c r="P82" s="1"/>
      <c r="Q82" s="228"/>
      <c r="R82" s="1"/>
      <c r="S82" s="6"/>
      <c r="T82" s="1"/>
      <c r="U82" s="1"/>
      <c r="V82" s="1"/>
      <c r="W82" s="1"/>
      <c r="X82" s="1"/>
      <c r="Y82" s="1"/>
      <c r="Z82" s="1"/>
      <c r="AA82" s="1"/>
    </row>
    <row r="83" spans="1:27" ht="12.75" customHeight="1">
      <c r="A83" s="150">
        <v>7</v>
      </c>
      <c r="B83" s="151">
        <v>41913</v>
      </c>
      <c r="C83" s="151"/>
      <c r="D83" s="152" t="s">
        <v>617</v>
      </c>
      <c r="E83" s="153" t="s">
        <v>589</v>
      </c>
      <c r="F83" s="154">
        <v>850</v>
      </c>
      <c r="G83" s="153" t="s">
        <v>609</v>
      </c>
      <c r="H83" s="153">
        <v>982.5</v>
      </c>
      <c r="I83" s="155">
        <v>1050</v>
      </c>
      <c r="J83" s="156" t="s">
        <v>618</v>
      </c>
      <c r="K83" s="157">
        <f t="shared" si="28"/>
        <v>132.5</v>
      </c>
      <c r="L83" s="158">
        <f t="shared" si="29"/>
        <v>0.15588235294117647</v>
      </c>
      <c r="M83" s="153" t="s">
        <v>580</v>
      </c>
      <c r="N83" s="159">
        <v>42039</v>
      </c>
      <c r="O83" s="1"/>
      <c r="P83" s="1"/>
      <c r="Q83" s="228"/>
      <c r="R83" s="1"/>
      <c r="S83" s="6"/>
      <c r="T83" s="1"/>
      <c r="U83" s="1"/>
      <c r="V83" s="1"/>
      <c r="W83" s="1"/>
      <c r="X83" s="1"/>
      <c r="Y83" s="1"/>
      <c r="Z83" s="1"/>
      <c r="AA83" s="1"/>
    </row>
    <row r="84" spans="1:27" ht="12.75" customHeight="1">
      <c r="A84" s="150">
        <v>8</v>
      </c>
      <c r="B84" s="151">
        <v>41913</v>
      </c>
      <c r="C84" s="151"/>
      <c r="D84" s="152" t="s">
        <v>619</v>
      </c>
      <c r="E84" s="153" t="s">
        <v>589</v>
      </c>
      <c r="F84" s="154">
        <v>475</v>
      </c>
      <c r="G84" s="153" t="s">
        <v>609</v>
      </c>
      <c r="H84" s="153">
        <v>515</v>
      </c>
      <c r="I84" s="155">
        <v>600</v>
      </c>
      <c r="J84" s="156" t="s">
        <v>620</v>
      </c>
      <c r="K84" s="157">
        <f t="shared" si="28"/>
        <v>40</v>
      </c>
      <c r="L84" s="158">
        <f t="shared" si="29"/>
        <v>8.4210526315789472E-2</v>
      </c>
      <c r="M84" s="153" t="s">
        <v>580</v>
      </c>
      <c r="N84" s="159">
        <v>41939</v>
      </c>
      <c r="O84" s="1"/>
      <c r="P84" s="1"/>
      <c r="Q84" s="228"/>
      <c r="R84" s="1"/>
      <c r="S84" s="6"/>
      <c r="T84" s="1"/>
      <c r="U84" s="1"/>
      <c r="V84" s="1"/>
      <c r="W84" s="1"/>
      <c r="X84" s="1"/>
      <c r="Y84" s="1"/>
      <c r="Z84" s="1"/>
      <c r="AA84" s="1"/>
    </row>
    <row r="85" spans="1:27" ht="12.75" customHeight="1">
      <c r="A85" s="150">
        <v>9</v>
      </c>
      <c r="B85" s="151">
        <v>41913</v>
      </c>
      <c r="C85" s="151"/>
      <c r="D85" s="152" t="s">
        <v>621</v>
      </c>
      <c r="E85" s="153" t="s">
        <v>589</v>
      </c>
      <c r="F85" s="154">
        <v>86</v>
      </c>
      <c r="G85" s="153" t="s">
        <v>609</v>
      </c>
      <c r="H85" s="153">
        <v>99</v>
      </c>
      <c r="I85" s="155">
        <v>140</v>
      </c>
      <c r="J85" s="156" t="s">
        <v>622</v>
      </c>
      <c r="K85" s="157">
        <f t="shared" si="28"/>
        <v>13</v>
      </c>
      <c r="L85" s="158">
        <f t="shared" si="29"/>
        <v>0.15116279069767441</v>
      </c>
      <c r="M85" s="153" t="s">
        <v>580</v>
      </c>
      <c r="N85" s="159">
        <v>41939</v>
      </c>
      <c r="O85" s="1"/>
      <c r="P85" s="1"/>
      <c r="Q85" s="228"/>
      <c r="R85" s="1"/>
      <c r="S85" s="6"/>
      <c r="T85" s="1"/>
      <c r="U85" s="1"/>
      <c r="V85" s="1"/>
      <c r="W85" s="1"/>
      <c r="X85" s="1"/>
      <c r="Y85" s="1"/>
      <c r="Z85" s="1"/>
      <c r="AA85" s="1"/>
    </row>
    <row r="86" spans="1:27" ht="12.75" customHeight="1">
      <c r="A86" s="150">
        <v>10</v>
      </c>
      <c r="B86" s="151">
        <v>41926</v>
      </c>
      <c r="C86" s="151"/>
      <c r="D86" s="152" t="s">
        <v>623</v>
      </c>
      <c r="E86" s="153" t="s">
        <v>589</v>
      </c>
      <c r="F86" s="154">
        <v>496.6</v>
      </c>
      <c r="G86" s="153" t="s">
        <v>609</v>
      </c>
      <c r="H86" s="153">
        <v>621</v>
      </c>
      <c r="I86" s="155">
        <v>580</v>
      </c>
      <c r="J86" s="156" t="s">
        <v>610</v>
      </c>
      <c r="K86" s="157">
        <f t="shared" si="28"/>
        <v>124.39999999999998</v>
      </c>
      <c r="L86" s="158">
        <f t="shared" si="29"/>
        <v>0.25050342327829234</v>
      </c>
      <c r="M86" s="153" t="s">
        <v>580</v>
      </c>
      <c r="N86" s="159">
        <v>42605</v>
      </c>
      <c r="O86" s="1"/>
      <c r="P86" s="1"/>
      <c r="Q86" s="228"/>
      <c r="R86" s="1"/>
      <c r="S86" s="6"/>
      <c r="T86" s="1"/>
      <c r="U86" s="1"/>
      <c r="V86" s="1"/>
      <c r="W86" s="1"/>
      <c r="X86" s="1"/>
      <c r="Y86" s="1"/>
      <c r="Z86" s="1"/>
      <c r="AA86" s="1"/>
    </row>
    <row r="87" spans="1:27" ht="12.75" customHeight="1">
      <c r="A87" s="150">
        <v>11</v>
      </c>
      <c r="B87" s="151">
        <v>41926</v>
      </c>
      <c r="C87" s="151"/>
      <c r="D87" s="152" t="s">
        <v>624</v>
      </c>
      <c r="E87" s="153" t="s">
        <v>589</v>
      </c>
      <c r="F87" s="154">
        <v>2481.9</v>
      </c>
      <c r="G87" s="153" t="s">
        <v>609</v>
      </c>
      <c r="H87" s="153">
        <v>2840</v>
      </c>
      <c r="I87" s="155">
        <v>2870</v>
      </c>
      <c r="J87" s="156" t="s">
        <v>625</v>
      </c>
      <c r="K87" s="157">
        <f t="shared" si="28"/>
        <v>358.09999999999991</v>
      </c>
      <c r="L87" s="158">
        <f t="shared" si="29"/>
        <v>0.14428462065353154</v>
      </c>
      <c r="M87" s="153" t="s">
        <v>580</v>
      </c>
      <c r="N87" s="159">
        <v>42017</v>
      </c>
      <c r="O87" s="1"/>
      <c r="P87" s="1"/>
      <c r="Q87" s="228"/>
      <c r="R87" s="1"/>
      <c r="S87" s="6"/>
      <c r="T87" s="1"/>
      <c r="U87" s="1"/>
      <c r="V87" s="1"/>
      <c r="W87" s="1"/>
      <c r="X87" s="1"/>
      <c r="Y87" s="1"/>
      <c r="Z87" s="1"/>
      <c r="AA87" s="1"/>
    </row>
    <row r="88" spans="1:27" ht="12.75" customHeight="1">
      <c r="A88" s="150">
        <v>12</v>
      </c>
      <c r="B88" s="151">
        <v>41928</v>
      </c>
      <c r="C88" s="151"/>
      <c r="D88" s="152" t="s">
        <v>626</v>
      </c>
      <c r="E88" s="153" t="s">
        <v>589</v>
      </c>
      <c r="F88" s="154">
        <v>84.5</v>
      </c>
      <c r="G88" s="153" t="s">
        <v>609</v>
      </c>
      <c r="H88" s="153">
        <v>93</v>
      </c>
      <c r="I88" s="155">
        <v>110</v>
      </c>
      <c r="J88" s="156" t="s">
        <v>627</v>
      </c>
      <c r="K88" s="157">
        <f t="shared" si="28"/>
        <v>8.5</v>
      </c>
      <c r="L88" s="158">
        <f t="shared" si="29"/>
        <v>0.10059171597633136</v>
      </c>
      <c r="M88" s="153" t="s">
        <v>580</v>
      </c>
      <c r="N88" s="159">
        <v>41939</v>
      </c>
      <c r="O88" s="1"/>
      <c r="P88" s="1"/>
      <c r="Q88" s="228"/>
      <c r="R88" s="1"/>
      <c r="S88" s="6"/>
      <c r="T88" s="1"/>
      <c r="U88" s="1"/>
      <c r="V88" s="1"/>
      <c r="W88" s="1"/>
      <c r="X88" s="1"/>
      <c r="Y88" s="1"/>
      <c r="Z88" s="1"/>
      <c r="AA88" s="1"/>
    </row>
    <row r="89" spans="1:27" ht="12.75" customHeight="1">
      <c r="A89" s="150">
        <v>13</v>
      </c>
      <c r="B89" s="151">
        <v>41928</v>
      </c>
      <c r="C89" s="151"/>
      <c r="D89" s="152" t="s">
        <v>628</v>
      </c>
      <c r="E89" s="153" t="s">
        <v>589</v>
      </c>
      <c r="F89" s="154">
        <v>401</v>
      </c>
      <c r="G89" s="153" t="s">
        <v>609</v>
      </c>
      <c r="H89" s="153">
        <v>428</v>
      </c>
      <c r="I89" s="155">
        <v>450</v>
      </c>
      <c r="J89" s="156" t="s">
        <v>629</v>
      </c>
      <c r="K89" s="157">
        <f t="shared" si="28"/>
        <v>27</v>
      </c>
      <c r="L89" s="158">
        <f t="shared" si="29"/>
        <v>6.7331670822942641E-2</v>
      </c>
      <c r="M89" s="153" t="s">
        <v>580</v>
      </c>
      <c r="N89" s="159">
        <v>42020</v>
      </c>
      <c r="O89" s="1"/>
      <c r="P89" s="1"/>
      <c r="Q89" s="228"/>
      <c r="R89" s="1"/>
      <c r="S89" s="6"/>
      <c r="T89" s="1"/>
      <c r="U89" s="1"/>
      <c r="V89" s="1"/>
      <c r="W89" s="1"/>
      <c r="X89" s="1"/>
      <c r="Y89" s="1"/>
      <c r="Z89" s="1"/>
      <c r="AA89" s="1"/>
    </row>
    <row r="90" spans="1:27" ht="12.75" customHeight="1">
      <c r="A90" s="150">
        <v>14</v>
      </c>
      <c r="B90" s="151">
        <v>41928</v>
      </c>
      <c r="C90" s="151"/>
      <c r="D90" s="152" t="s">
        <v>630</v>
      </c>
      <c r="E90" s="153" t="s">
        <v>589</v>
      </c>
      <c r="F90" s="154">
        <v>101</v>
      </c>
      <c r="G90" s="153" t="s">
        <v>609</v>
      </c>
      <c r="H90" s="153">
        <v>112</v>
      </c>
      <c r="I90" s="155">
        <v>120</v>
      </c>
      <c r="J90" s="156" t="s">
        <v>631</v>
      </c>
      <c r="K90" s="157">
        <f t="shared" si="28"/>
        <v>11</v>
      </c>
      <c r="L90" s="158">
        <f t="shared" si="29"/>
        <v>0.10891089108910891</v>
      </c>
      <c r="M90" s="153" t="s">
        <v>580</v>
      </c>
      <c r="N90" s="159">
        <v>41939</v>
      </c>
      <c r="O90" s="1"/>
      <c r="P90" s="1"/>
      <c r="Q90" s="228"/>
      <c r="R90" s="1"/>
      <c r="S90" s="6"/>
      <c r="T90" s="1"/>
      <c r="U90" s="1"/>
      <c r="V90" s="1"/>
      <c r="W90" s="1"/>
      <c r="X90" s="1"/>
      <c r="Y90" s="1"/>
      <c r="Z90" s="1"/>
      <c r="AA90" s="1"/>
    </row>
    <row r="91" spans="1:27" ht="12.75" customHeight="1">
      <c r="A91" s="150">
        <v>15</v>
      </c>
      <c r="B91" s="151">
        <v>41954</v>
      </c>
      <c r="C91" s="151"/>
      <c r="D91" s="152" t="s">
        <v>632</v>
      </c>
      <c r="E91" s="153" t="s">
        <v>589</v>
      </c>
      <c r="F91" s="154">
        <v>59</v>
      </c>
      <c r="G91" s="153" t="s">
        <v>609</v>
      </c>
      <c r="H91" s="153">
        <v>76</v>
      </c>
      <c r="I91" s="155">
        <v>76</v>
      </c>
      <c r="J91" s="156" t="s">
        <v>610</v>
      </c>
      <c r="K91" s="157">
        <f t="shared" si="28"/>
        <v>17</v>
      </c>
      <c r="L91" s="158">
        <f t="shared" si="29"/>
        <v>0.28813559322033899</v>
      </c>
      <c r="M91" s="153" t="s">
        <v>580</v>
      </c>
      <c r="N91" s="159">
        <v>43032</v>
      </c>
      <c r="O91" s="1"/>
      <c r="P91" s="1"/>
      <c r="Q91" s="228"/>
      <c r="R91" s="1"/>
      <c r="S91" s="6"/>
      <c r="T91" s="1"/>
      <c r="U91" s="1"/>
      <c r="V91" s="1"/>
      <c r="W91" s="1"/>
      <c r="X91" s="1"/>
      <c r="Y91" s="1"/>
      <c r="Z91" s="1"/>
      <c r="AA91" s="1"/>
    </row>
    <row r="92" spans="1:27" ht="12.75" customHeight="1">
      <c r="A92" s="150">
        <v>16</v>
      </c>
      <c r="B92" s="151">
        <v>41954</v>
      </c>
      <c r="C92" s="151"/>
      <c r="D92" s="152" t="s">
        <v>621</v>
      </c>
      <c r="E92" s="153" t="s">
        <v>589</v>
      </c>
      <c r="F92" s="154">
        <v>99</v>
      </c>
      <c r="G92" s="153" t="s">
        <v>609</v>
      </c>
      <c r="H92" s="153">
        <v>120</v>
      </c>
      <c r="I92" s="155">
        <v>120</v>
      </c>
      <c r="J92" s="156" t="s">
        <v>598</v>
      </c>
      <c r="K92" s="157">
        <f t="shared" si="28"/>
        <v>21</v>
      </c>
      <c r="L92" s="158">
        <f t="shared" si="29"/>
        <v>0.21212121212121213</v>
      </c>
      <c r="M92" s="153" t="s">
        <v>580</v>
      </c>
      <c r="N92" s="159">
        <v>41960</v>
      </c>
      <c r="O92" s="1"/>
      <c r="P92" s="1"/>
      <c r="Q92" s="228"/>
      <c r="R92" s="1"/>
      <c r="S92" s="6"/>
      <c r="T92" s="1"/>
      <c r="U92" s="1"/>
      <c r="V92" s="1"/>
      <c r="W92" s="1"/>
      <c r="X92" s="1"/>
      <c r="Y92" s="1"/>
      <c r="Z92" s="1"/>
      <c r="AA92" s="1"/>
    </row>
    <row r="93" spans="1:27" ht="12.75" customHeight="1">
      <c r="A93" s="150">
        <v>17</v>
      </c>
      <c r="B93" s="151">
        <v>41956</v>
      </c>
      <c r="C93" s="151"/>
      <c r="D93" s="152" t="s">
        <v>633</v>
      </c>
      <c r="E93" s="153" t="s">
        <v>589</v>
      </c>
      <c r="F93" s="154">
        <v>22</v>
      </c>
      <c r="G93" s="153" t="s">
        <v>609</v>
      </c>
      <c r="H93" s="153">
        <v>33.549999999999997</v>
      </c>
      <c r="I93" s="155">
        <v>32</v>
      </c>
      <c r="J93" s="156" t="s">
        <v>634</v>
      </c>
      <c r="K93" s="157">
        <f t="shared" si="28"/>
        <v>11.549999999999997</v>
      </c>
      <c r="L93" s="158">
        <f t="shared" si="29"/>
        <v>0.52499999999999991</v>
      </c>
      <c r="M93" s="153" t="s">
        <v>580</v>
      </c>
      <c r="N93" s="159">
        <v>42188</v>
      </c>
      <c r="O93" s="1"/>
      <c r="P93" s="1"/>
      <c r="Q93" s="228"/>
      <c r="R93" s="1"/>
      <c r="S93" s="6"/>
      <c r="T93" s="1"/>
      <c r="U93" s="1"/>
      <c r="V93" s="1"/>
      <c r="W93" s="1"/>
      <c r="X93" s="1"/>
      <c r="Y93" s="1"/>
      <c r="Z93" s="1"/>
      <c r="AA93" s="1"/>
    </row>
    <row r="94" spans="1:27" ht="12.75" customHeight="1">
      <c r="A94" s="150">
        <v>18</v>
      </c>
      <c r="B94" s="151">
        <v>41976</v>
      </c>
      <c r="C94" s="151"/>
      <c r="D94" s="152" t="s">
        <v>635</v>
      </c>
      <c r="E94" s="153" t="s">
        <v>589</v>
      </c>
      <c r="F94" s="154">
        <v>440</v>
      </c>
      <c r="G94" s="153" t="s">
        <v>609</v>
      </c>
      <c r="H94" s="153">
        <v>520</v>
      </c>
      <c r="I94" s="155">
        <v>520</v>
      </c>
      <c r="J94" s="156" t="s">
        <v>636</v>
      </c>
      <c r="K94" s="157">
        <f t="shared" si="28"/>
        <v>80</v>
      </c>
      <c r="L94" s="158">
        <f t="shared" si="29"/>
        <v>0.18181818181818182</v>
      </c>
      <c r="M94" s="153" t="s">
        <v>580</v>
      </c>
      <c r="N94" s="159">
        <v>42208</v>
      </c>
      <c r="O94" s="1"/>
      <c r="P94" s="1"/>
      <c r="Q94" s="228"/>
      <c r="R94" s="1"/>
      <c r="S94" s="6"/>
      <c r="T94" s="1"/>
      <c r="U94" s="1"/>
      <c r="V94" s="1"/>
      <c r="W94" s="1"/>
      <c r="X94" s="1"/>
      <c r="Y94" s="1"/>
      <c r="Z94" s="1"/>
      <c r="AA94" s="1"/>
    </row>
    <row r="95" spans="1:27" ht="12.75" customHeight="1">
      <c r="A95" s="150">
        <v>19</v>
      </c>
      <c r="B95" s="151">
        <v>41976</v>
      </c>
      <c r="C95" s="151"/>
      <c r="D95" s="152" t="s">
        <v>637</v>
      </c>
      <c r="E95" s="153" t="s">
        <v>589</v>
      </c>
      <c r="F95" s="154">
        <v>360</v>
      </c>
      <c r="G95" s="153" t="s">
        <v>609</v>
      </c>
      <c r="H95" s="153">
        <v>427</v>
      </c>
      <c r="I95" s="155">
        <v>425</v>
      </c>
      <c r="J95" s="156" t="s">
        <v>638</v>
      </c>
      <c r="K95" s="157">
        <f t="shared" si="28"/>
        <v>67</v>
      </c>
      <c r="L95" s="158">
        <f t="shared" si="29"/>
        <v>0.18611111111111112</v>
      </c>
      <c r="M95" s="153" t="s">
        <v>580</v>
      </c>
      <c r="N95" s="159">
        <v>42058</v>
      </c>
      <c r="O95" s="1"/>
      <c r="P95" s="1"/>
      <c r="Q95" s="228"/>
      <c r="R95" s="1"/>
      <c r="S95" s="6"/>
      <c r="T95" s="1"/>
      <c r="U95" s="1"/>
      <c r="V95" s="1"/>
      <c r="W95" s="1"/>
      <c r="X95" s="1"/>
      <c r="Y95" s="1"/>
      <c r="Z95" s="1"/>
      <c r="AA95" s="1"/>
    </row>
    <row r="96" spans="1:27" ht="12.75" customHeight="1">
      <c r="A96" s="150">
        <v>20</v>
      </c>
      <c r="B96" s="151">
        <v>42012</v>
      </c>
      <c r="C96" s="151"/>
      <c r="D96" s="152" t="s">
        <v>639</v>
      </c>
      <c r="E96" s="153" t="s">
        <v>589</v>
      </c>
      <c r="F96" s="154">
        <v>360</v>
      </c>
      <c r="G96" s="153" t="s">
        <v>609</v>
      </c>
      <c r="H96" s="153">
        <v>455</v>
      </c>
      <c r="I96" s="155">
        <v>420</v>
      </c>
      <c r="J96" s="156" t="s">
        <v>640</v>
      </c>
      <c r="K96" s="157">
        <f t="shared" si="28"/>
        <v>95</v>
      </c>
      <c r="L96" s="158">
        <f t="shared" si="29"/>
        <v>0.2638888888888889</v>
      </c>
      <c r="M96" s="153" t="s">
        <v>580</v>
      </c>
      <c r="N96" s="159">
        <v>42024</v>
      </c>
      <c r="O96" s="1"/>
      <c r="P96" s="1"/>
      <c r="Q96" s="228"/>
      <c r="R96" s="1"/>
      <c r="S96" s="6"/>
      <c r="T96" s="1"/>
      <c r="U96" s="1"/>
      <c r="V96" s="1"/>
      <c r="W96" s="1"/>
      <c r="X96" s="1"/>
      <c r="Y96" s="1"/>
      <c r="Z96" s="1"/>
      <c r="AA96" s="1"/>
    </row>
    <row r="97" spans="1:27" ht="12.75" customHeight="1">
      <c r="A97" s="150">
        <v>21</v>
      </c>
      <c r="B97" s="151">
        <v>42012</v>
      </c>
      <c r="C97" s="151"/>
      <c r="D97" s="152" t="s">
        <v>641</v>
      </c>
      <c r="E97" s="153" t="s">
        <v>589</v>
      </c>
      <c r="F97" s="154">
        <v>130</v>
      </c>
      <c r="G97" s="153"/>
      <c r="H97" s="153">
        <v>175.5</v>
      </c>
      <c r="I97" s="155">
        <v>165</v>
      </c>
      <c r="J97" s="156" t="s">
        <v>642</v>
      </c>
      <c r="K97" s="157">
        <f t="shared" si="28"/>
        <v>45.5</v>
      </c>
      <c r="L97" s="158">
        <f t="shared" si="29"/>
        <v>0.35</v>
      </c>
      <c r="M97" s="153" t="s">
        <v>580</v>
      </c>
      <c r="N97" s="159">
        <v>43088</v>
      </c>
      <c r="O97" s="1"/>
      <c r="P97" s="1"/>
      <c r="Q97" s="228"/>
      <c r="R97" s="1"/>
      <c r="S97" s="6"/>
      <c r="T97" s="1"/>
      <c r="U97" s="1"/>
      <c r="V97" s="1"/>
      <c r="W97" s="1"/>
      <c r="X97" s="1"/>
      <c r="Y97" s="1"/>
      <c r="Z97" s="1"/>
      <c r="AA97" s="1"/>
    </row>
    <row r="98" spans="1:27" ht="12.75" customHeight="1">
      <c r="A98" s="150">
        <v>22</v>
      </c>
      <c r="B98" s="151">
        <v>42040</v>
      </c>
      <c r="C98" s="151"/>
      <c r="D98" s="152" t="s">
        <v>399</v>
      </c>
      <c r="E98" s="153" t="s">
        <v>577</v>
      </c>
      <c r="F98" s="154">
        <v>98</v>
      </c>
      <c r="G98" s="153"/>
      <c r="H98" s="153">
        <v>120</v>
      </c>
      <c r="I98" s="155">
        <v>120</v>
      </c>
      <c r="J98" s="156" t="s">
        <v>610</v>
      </c>
      <c r="K98" s="157">
        <f t="shared" si="28"/>
        <v>22</v>
      </c>
      <c r="L98" s="158">
        <f t="shared" si="29"/>
        <v>0.22448979591836735</v>
      </c>
      <c r="M98" s="153" t="s">
        <v>580</v>
      </c>
      <c r="N98" s="159">
        <v>42753</v>
      </c>
      <c r="O98" s="1"/>
      <c r="P98" s="1"/>
      <c r="Q98" s="228"/>
      <c r="R98" s="1"/>
      <c r="S98" s="6"/>
      <c r="T98" s="1"/>
      <c r="U98" s="1"/>
      <c r="V98" s="1"/>
      <c r="W98" s="1"/>
      <c r="X98" s="1"/>
      <c r="Y98" s="1"/>
      <c r="Z98" s="1"/>
      <c r="AA98" s="1"/>
    </row>
    <row r="99" spans="1:27" ht="12.75" customHeight="1">
      <c r="A99" s="150">
        <v>23</v>
      </c>
      <c r="B99" s="151">
        <v>42040</v>
      </c>
      <c r="C99" s="151"/>
      <c r="D99" s="152" t="s">
        <v>643</v>
      </c>
      <c r="E99" s="153" t="s">
        <v>577</v>
      </c>
      <c r="F99" s="154">
        <v>196</v>
      </c>
      <c r="G99" s="153"/>
      <c r="H99" s="153">
        <v>262</v>
      </c>
      <c r="I99" s="155">
        <v>255</v>
      </c>
      <c r="J99" s="156" t="s">
        <v>610</v>
      </c>
      <c r="K99" s="157">
        <f t="shared" si="28"/>
        <v>66</v>
      </c>
      <c r="L99" s="158">
        <f t="shared" si="29"/>
        <v>0.33673469387755101</v>
      </c>
      <c r="M99" s="153" t="s">
        <v>580</v>
      </c>
      <c r="N99" s="159">
        <v>42599</v>
      </c>
      <c r="O99" s="1"/>
      <c r="P99" s="1"/>
      <c r="Q99" s="228"/>
      <c r="R99" s="1"/>
      <c r="S99" s="6"/>
      <c r="T99" s="1"/>
      <c r="U99" s="1"/>
      <c r="V99" s="1"/>
      <c r="W99" s="1"/>
      <c r="X99" s="1"/>
      <c r="Y99" s="1"/>
      <c r="Z99" s="1"/>
      <c r="AA99" s="1"/>
    </row>
    <row r="100" spans="1:27" ht="12.75" customHeight="1">
      <c r="A100" s="160">
        <v>24</v>
      </c>
      <c r="B100" s="161">
        <v>42067</v>
      </c>
      <c r="C100" s="161"/>
      <c r="D100" s="162" t="s">
        <v>398</v>
      </c>
      <c r="E100" s="163" t="s">
        <v>577</v>
      </c>
      <c r="F100" s="164">
        <v>235</v>
      </c>
      <c r="G100" s="164"/>
      <c r="H100" s="165">
        <v>77</v>
      </c>
      <c r="I100" s="165" t="s">
        <v>644</v>
      </c>
      <c r="J100" s="166" t="s">
        <v>645</v>
      </c>
      <c r="K100" s="167">
        <f t="shared" si="28"/>
        <v>-158</v>
      </c>
      <c r="L100" s="168">
        <f t="shared" si="29"/>
        <v>-0.67234042553191486</v>
      </c>
      <c r="M100" s="164" t="s">
        <v>590</v>
      </c>
      <c r="N100" s="161">
        <v>43522</v>
      </c>
      <c r="O100" s="1"/>
      <c r="P100" s="1"/>
      <c r="Q100" s="228"/>
      <c r="R100" s="1"/>
      <c r="S100" s="6"/>
      <c r="T100" s="1"/>
      <c r="U100" s="1"/>
      <c r="V100" s="1"/>
      <c r="W100" s="1"/>
      <c r="X100" s="1"/>
      <c r="Y100" s="1"/>
      <c r="Z100" s="1"/>
      <c r="AA100" s="1"/>
    </row>
    <row r="101" spans="1:27" ht="12.75" customHeight="1">
      <c r="A101" s="150">
        <v>25</v>
      </c>
      <c r="B101" s="151">
        <v>42067</v>
      </c>
      <c r="C101" s="151"/>
      <c r="D101" s="152" t="s">
        <v>646</v>
      </c>
      <c r="E101" s="153" t="s">
        <v>577</v>
      </c>
      <c r="F101" s="154">
        <v>185</v>
      </c>
      <c r="G101" s="153"/>
      <c r="H101" s="153">
        <v>224</v>
      </c>
      <c r="I101" s="155" t="s">
        <v>647</v>
      </c>
      <c r="J101" s="156" t="s">
        <v>610</v>
      </c>
      <c r="K101" s="157">
        <f t="shared" si="28"/>
        <v>39</v>
      </c>
      <c r="L101" s="158">
        <f t="shared" si="29"/>
        <v>0.21081081081081082</v>
      </c>
      <c r="M101" s="153" t="s">
        <v>580</v>
      </c>
      <c r="N101" s="159">
        <v>42647</v>
      </c>
      <c r="O101" s="1"/>
      <c r="P101" s="1"/>
      <c r="Q101" s="228"/>
      <c r="R101" s="1"/>
      <c r="S101" s="6"/>
      <c r="T101" s="1"/>
      <c r="U101" s="1"/>
      <c r="V101" s="1"/>
      <c r="W101" s="1"/>
      <c r="X101" s="1"/>
      <c r="Y101" s="1"/>
      <c r="Z101" s="1"/>
      <c r="AA101" s="1"/>
    </row>
    <row r="102" spans="1:27" ht="12.75" customHeight="1">
      <c r="A102" s="160">
        <v>26</v>
      </c>
      <c r="B102" s="161">
        <v>42090</v>
      </c>
      <c r="C102" s="161"/>
      <c r="D102" s="169" t="s">
        <v>648</v>
      </c>
      <c r="E102" s="164" t="s">
        <v>577</v>
      </c>
      <c r="F102" s="164">
        <v>49.5</v>
      </c>
      <c r="G102" s="165"/>
      <c r="H102" s="165">
        <v>15.85</v>
      </c>
      <c r="I102" s="165">
        <v>67</v>
      </c>
      <c r="J102" s="166" t="s">
        <v>649</v>
      </c>
      <c r="K102" s="165">
        <f t="shared" si="28"/>
        <v>-33.65</v>
      </c>
      <c r="L102" s="170">
        <f t="shared" si="29"/>
        <v>-0.67979797979797973</v>
      </c>
      <c r="M102" s="164" t="s">
        <v>590</v>
      </c>
      <c r="N102" s="171">
        <v>43627</v>
      </c>
      <c r="O102" s="1"/>
      <c r="P102" s="1"/>
      <c r="Q102" s="228"/>
      <c r="R102" s="1"/>
      <c r="S102" s="6"/>
      <c r="T102" s="1"/>
      <c r="U102" s="1"/>
      <c r="V102" s="1"/>
      <c r="W102" s="1"/>
      <c r="X102" s="1"/>
      <c r="Y102" s="1"/>
      <c r="Z102" s="1"/>
      <c r="AA102" s="1"/>
    </row>
    <row r="103" spans="1:27" ht="12.75" customHeight="1">
      <c r="A103" s="150">
        <v>27</v>
      </c>
      <c r="B103" s="151">
        <v>42093</v>
      </c>
      <c r="C103" s="151"/>
      <c r="D103" s="152" t="s">
        <v>650</v>
      </c>
      <c r="E103" s="153" t="s">
        <v>577</v>
      </c>
      <c r="F103" s="154">
        <v>183.5</v>
      </c>
      <c r="G103" s="153"/>
      <c r="H103" s="153">
        <v>219</v>
      </c>
      <c r="I103" s="155">
        <v>218</v>
      </c>
      <c r="J103" s="156" t="s">
        <v>651</v>
      </c>
      <c r="K103" s="157">
        <f t="shared" si="28"/>
        <v>35.5</v>
      </c>
      <c r="L103" s="158">
        <f t="shared" si="29"/>
        <v>0.19346049046321526</v>
      </c>
      <c r="M103" s="153" t="s">
        <v>580</v>
      </c>
      <c r="N103" s="159">
        <v>42103</v>
      </c>
      <c r="O103" s="1"/>
      <c r="P103" s="1"/>
      <c r="Q103" s="228"/>
      <c r="R103" s="1"/>
      <c r="S103" s="6"/>
      <c r="T103" s="1"/>
      <c r="U103" s="1"/>
      <c r="V103" s="1"/>
      <c r="W103" s="1"/>
      <c r="X103" s="1"/>
      <c r="Y103" s="1"/>
      <c r="Z103" s="1"/>
      <c r="AA103" s="1"/>
    </row>
    <row r="104" spans="1:27" ht="12.75" customHeight="1">
      <c r="A104" s="150">
        <v>28</v>
      </c>
      <c r="B104" s="151">
        <v>42114</v>
      </c>
      <c r="C104" s="151"/>
      <c r="D104" s="152" t="s">
        <v>652</v>
      </c>
      <c r="E104" s="153" t="s">
        <v>577</v>
      </c>
      <c r="F104" s="154">
        <f>(227+237)/2</f>
        <v>232</v>
      </c>
      <c r="G104" s="153"/>
      <c r="H104" s="153">
        <v>298</v>
      </c>
      <c r="I104" s="155">
        <v>298</v>
      </c>
      <c r="J104" s="156" t="s">
        <v>610</v>
      </c>
      <c r="K104" s="157">
        <f t="shared" si="28"/>
        <v>66</v>
      </c>
      <c r="L104" s="158">
        <f t="shared" si="29"/>
        <v>0.28448275862068967</v>
      </c>
      <c r="M104" s="153" t="s">
        <v>580</v>
      </c>
      <c r="N104" s="159">
        <v>42823</v>
      </c>
      <c r="O104" s="1"/>
      <c r="P104" s="1"/>
      <c r="Q104" s="228"/>
      <c r="R104" s="1"/>
      <c r="S104" s="6"/>
      <c r="T104" s="1"/>
      <c r="U104" s="1"/>
      <c r="V104" s="1"/>
      <c r="W104" s="1"/>
      <c r="X104" s="1"/>
      <c r="Y104" s="1"/>
      <c r="Z104" s="1"/>
      <c r="AA104" s="1"/>
    </row>
    <row r="105" spans="1:27" ht="12.75" customHeight="1">
      <c r="A105" s="150">
        <v>29</v>
      </c>
      <c r="B105" s="151">
        <v>42128</v>
      </c>
      <c r="C105" s="151"/>
      <c r="D105" s="152" t="s">
        <v>653</v>
      </c>
      <c r="E105" s="153" t="s">
        <v>589</v>
      </c>
      <c r="F105" s="154">
        <v>385</v>
      </c>
      <c r="G105" s="153"/>
      <c r="H105" s="153">
        <f>212.5+331</f>
        <v>543.5</v>
      </c>
      <c r="I105" s="155">
        <v>510</v>
      </c>
      <c r="J105" s="156" t="s">
        <v>654</v>
      </c>
      <c r="K105" s="157">
        <f t="shared" si="28"/>
        <v>158.5</v>
      </c>
      <c r="L105" s="158">
        <f t="shared" si="29"/>
        <v>0.41168831168831171</v>
      </c>
      <c r="M105" s="153" t="s">
        <v>580</v>
      </c>
      <c r="N105" s="159">
        <v>42235</v>
      </c>
      <c r="O105" s="1"/>
      <c r="P105" s="1"/>
      <c r="Q105" s="228"/>
      <c r="R105" s="1"/>
      <c r="S105" s="6"/>
      <c r="T105" s="1"/>
      <c r="U105" s="1"/>
      <c r="V105" s="1"/>
      <c r="W105" s="1"/>
      <c r="X105" s="1"/>
      <c r="Y105" s="1"/>
      <c r="Z105" s="1"/>
      <c r="AA105" s="1"/>
    </row>
    <row r="106" spans="1:27" ht="12.75" customHeight="1">
      <c r="A106" s="150">
        <v>30</v>
      </c>
      <c r="B106" s="151">
        <v>42128</v>
      </c>
      <c r="C106" s="151"/>
      <c r="D106" s="152" t="s">
        <v>655</v>
      </c>
      <c r="E106" s="153" t="s">
        <v>589</v>
      </c>
      <c r="F106" s="154">
        <v>115.5</v>
      </c>
      <c r="G106" s="153"/>
      <c r="H106" s="153">
        <v>146</v>
      </c>
      <c r="I106" s="155">
        <v>142</v>
      </c>
      <c r="J106" s="156" t="s">
        <v>656</v>
      </c>
      <c r="K106" s="157">
        <f t="shared" si="28"/>
        <v>30.5</v>
      </c>
      <c r="L106" s="158">
        <f t="shared" si="29"/>
        <v>0.26406926406926406</v>
      </c>
      <c r="M106" s="153" t="s">
        <v>580</v>
      </c>
      <c r="N106" s="159">
        <v>42202</v>
      </c>
      <c r="O106" s="1"/>
      <c r="P106" s="1"/>
      <c r="Q106" s="228"/>
      <c r="R106" s="1"/>
      <c r="S106" s="6"/>
      <c r="T106" s="1"/>
      <c r="U106" s="1"/>
      <c r="V106" s="1"/>
      <c r="W106" s="1"/>
      <c r="X106" s="1"/>
      <c r="Y106" s="1"/>
      <c r="Z106" s="1"/>
      <c r="AA106" s="1"/>
    </row>
    <row r="107" spans="1:27" ht="12.75" customHeight="1">
      <c r="A107" s="150">
        <v>31</v>
      </c>
      <c r="B107" s="151">
        <v>42151</v>
      </c>
      <c r="C107" s="151"/>
      <c r="D107" s="152" t="s">
        <v>530</v>
      </c>
      <c r="E107" s="153" t="s">
        <v>589</v>
      </c>
      <c r="F107" s="154">
        <v>237.5</v>
      </c>
      <c r="G107" s="153"/>
      <c r="H107" s="153">
        <v>279.5</v>
      </c>
      <c r="I107" s="155">
        <v>278</v>
      </c>
      <c r="J107" s="156" t="s">
        <v>610</v>
      </c>
      <c r="K107" s="157">
        <f t="shared" si="28"/>
        <v>42</v>
      </c>
      <c r="L107" s="158">
        <f t="shared" si="29"/>
        <v>0.17684210526315788</v>
      </c>
      <c r="M107" s="153" t="s">
        <v>580</v>
      </c>
      <c r="N107" s="159">
        <v>42222</v>
      </c>
      <c r="O107" s="1"/>
      <c r="P107" s="1"/>
      <c r="Q107" s="228"/>
      <c r="R107" s="1"/>
      <c r="S107" s="6"/>
      <c r="T107" s="1"/>
      <c r="U107" s="1"/>
      <c r="V107" s="1"/>
      <c r="W107" s="1"/>
      <c r="X107" s="1"/>
      <c r="Y107" s="1"/>
      <c r="Z107" s="1"/>
      <c r="AA107" s="1"/>
    </row>
    <row r="108" spans="1:27" ht="12.75" customHeight="1">
      <c r="A108" s="150">
        <v>32</v>
      </c>
      <c r="B108" s="151">
        <v>42174</v>
      </c>
      <c r="C108" s="151"/>
      <c r="D108" s="152" t="s">
        <v>628</v>
      </c>
      <c r="E108" s="153" t="s">
        <v>577</v>
      </c>
      <c r="F108" s="154">
        <v>340</v>
      </c>
      <c r="G108" s="153"/>
      <c r="H108" s="153">
        <v>448</v>
      </c>
      <c r="I108" s="155">
        <v>448</v>
      </c>
      <c r="J108" s="156" t="s">
        <v>610</v>
      </c>
      <c r="K108" s="157">
        <f t="shared" si="28"/>
        <v>108</v>
      </c>
      <c r="L108" s="158">
        <f t="shared" si="29"/>
        <v>0.31764705882352939</v>
      </c>
      <c r="M108" s="153" t="s">
        <v>580</v>
      </c>
      <c r="N108" s="159">
        <v>43018</v>
      </c>
      <c r="O108" s="1"/>
      <c r="P108" s="1"/>
      <c r="Q108" s="228"/>
      <c r="R108" s="1"/>
      <c r="S108" s="6"/>
      <c r="T108" s="1"/>
      <c r="U108" s="1"/>
      <c r="V108" s="1"/>
      <c r="W108" s="1"/>
      <c r="X108" s="1"/>
      <c r="Y108" s="1"/>
      <c r="Z108" s="1"/>
      <c r="AA108" s="1"/>
    </row>
    <row r="109" spans="1:27" ht="12.75" customHeight="1">
      <c r="A109" s="150">
        <v>33</v>
      </c>
      <c r="B109" s="151">
        <v>42191</v>
      </c>
      <c r="C109" s="151"/>
      <c r="D109" s="152" t="s">
        <v>657</v>
      </c>
      <c r="E109" s="153" t="s">
        <v>577</v>
      </c>
      <c r="F109" s="154">
        <v>390</v>
      </c>
      <c r="G109" s="153"/>
      <c r="H109" s="153">
        <v>460</v>
      </c>
      <c r="I109" s="155">
        <v>460</v>
      </c>
      <c r="J109" s="156" t="s">
        <v>610</v>
      </c>
      <c r="K109" s="157">
        <f t="shared" si="28"/>
        <v>70</v>
      </c>
      <c r="L109" s="158">
        <f t="shared" si="29"/>
        <v>0.17948717948717949</v>
      </c>
      <c r="M109" s="153" t="s">
        <v>580</v>
      </c>
      <c r="N109" s="159">
        <v>42478</v>
      </c>
      <c r="O109" s="1"/>
      <c r="P109" s="1"/>
      <c r="Q109" s="228"/>
      <c r="R109" s="1"/>
      <c r="S109" s="6"/>
      <c r="T109" s="1"/>
      <c r="U109" s="1"/>
      <c r="V109" s="1"/>
      <c r="W109" s="1"/>
      <c r="X109" s="1"/>
      <c r="Y109" s="1"/>
      <c r="Z109" s="1"/>
      <c r="AA109" s="1"/>
    </row>
    <row r="110" spans="1:27" ht="12.75" customHeight="1">
      <c r="A110" s="160">
        <v>34</v>
      </c>
      <c r="B110" s="161">
        <v>42195</v>
      </c>
      <c r="C110" s="161"/>
      <c r="D110" s="162" t="s">
        <v>658</v>
      </c>
      <c r="E110" s="163" t="s">
        <v>577</v>
      </c>
      <c r="F110" s="164">
        <v>122.5</v>
      </c>
      <c r="G110" s="164"/>
      <c r="H110" s="165">
        <v>61</v>
      </c>
      <c r="I110" s="165">
        <v>172</v>
      </c>
      <c r="J110" s="166" t="s">
        <v>659</v>
      </c>
      <c r="K110" s="167">
        <f t="shared" si="28"/>
        <v>-61.5</v>
      </c>
      <c r="L110" s="168">
        <f t="shared" si="29"/>
        <v>-0.50204081632653064</v>
      </c>
      <c r="M110" s="164" t="s">
        <v>590</v>
      </c>
      <c r="N110" s="161">
        <v>43333</v>
      </c>
      <c r="O110" s="1"/>
      <c r="P110" s="1"/>
      <c r="Q110" s="228"/>
      <c r="R110" s="1"/>
      <c r="S110" s="6"/>
      <c r="T110" s="1"/>
      <c r="U110" s="1"/>
      <c r="V110" s="1"/>
      <c r="W110" s="1"/>
      <c r="X110" s="1"/>
      <c r="Y110" s="1"/>
      <c r="Z110" s="1"/>
      <c r="AA110" s="1"/>
    </row>
    <row r="111" spans="1:27" ht="12.75" customHeight="1">
      <c r="A111" s="150">
        <v>35</v>
      </c>
      <c r="B111" s="151">
        <v>42219</v>
      </c>
      <c r="C111" s="151"/>
      <c r="D111" s="152" t="s">
        <v>660</v>
      </c>
      <c r="E111" s="153" t="s">
        <v>577</v>
      </c>
      <c r="F111" s="154">
        <v>297.5</v>
      </c>
      <c r="G111" s="153"/>
      <c r="H111" s="153">
        <v>350</v>
      </c>
      <c r="I111" s="155">
        <v>360</v>
      </c>
      <c r="J111" s="156" t="s">
        <v>661</v>
      </c>
      <c r="K111" s="157">
        <f t="shared" si="28"/>
        <v>52.5</v>
      </c>
      <c r="L111" s="158">
        <f t="shared" si="29"/>
        <v>0.17647058823529413</v>
      </c>
      <c r="M111" s="153" t="s">
        <v>580</v>
      </c>
      <c r="N111" s="159">
        <v>42232</v>
      </c>
      <c r="O111" s="1"/>
      <c r="P111" s="1"/>
      <c r="Q111" s="228"/>
      <c r="R111" s="1"/>
      <c r="S111" s="6"/>
      <c r="T111" s="1"/>
      <c r="U111" s="1"/>
      <c r="V111" s="1"/>
      <c r="W111" s="1"/>
      <c r="X111" s="1"/>
      <c r="Y111" s="1"/>
      <c r="Z111" s="1"/>
      <c r="AA111" s="1"/>
    </row>
    <row r="112" spans="1:27" ht="12.75" customHeight="1">
      <c r="A112" s="150">
        <v>36</v>
      </c>
      <c r="B112" s="151">
        <v>42219</v>
      </c>
      <c r="C112" s="151"/>
      <c r="D112" s="152" t="s">
        <v>662</v>
      </c>
      <c r="E112" s="153" t="s">
        <v>577</v>
      </c>
      <c r="F112" s="154">
        <v>115.5</v>
      </c>
      <c r="G112" s="153"/>
      <c r="H112" s="153">
        <v>149</v>
      </c>
      <c r="I112" s="155">
        <v>140</v>
      </c>
      <c r="J112" s="156" t="s">
        <v>663</v>
      </c>
      <c r="K112" s="157">
        <f t="shared" si="28"/>
        <v>33.5</v>
      </c>
      <c r="L112" s="158">
        <f t="shared" si="29"/>
        <v>0.29004329004329005</v>
      </c>
      <c r="M112" s="153" t="s">
        <v>580</v>
      </c>
      <c r="N112" s="159">
        <v>42740</v>
      </c>
      <c r="O112" s="1"/>
      <c r="P112" s="1"/>
      <c r="Q112" s="228"/>
      <c r="R112" s="1"/>
      <c r="S112" s="6"/>
      <c r="T112" s="1"/>
      <c r="U112" s="1"/>
      <c r="V112" s="1"/>
      <c r="W112" s="1"/>
      <c r="X112" s="1"/>
      <c r="Y112" s="1"/>
      <c r="Z112" s="1"/>
      <c r="AA112" s="1"/>
    </row>
    <row r="113" spans="1:27" ht="12.75" customHeight="1">
      <c r="A113" s="150">
        <v>37</v>
      </c>
      <c r="B113" s="151">
        <v>42251</v>
      </c>
      <c r="C113" s="151"/>
      <c r="D113" s="152" t="s">
        <v>530</v>
      </c>
      <c r="E113" s="153" t="s">
        <v>577</v>
      </c>
      <c r="F113" s="154">
        <v>226</v>
      </c>
      <c r="G113" s="153"/>
      <c r="H113" s="153">
        <v>292</v>
      </c>
      <c r="I113" s="155">
        <v>292</v>
      </c>
      <c r="J113" s="156" t="s">
        <v>664</v>
      </c>
      <c r="K113" s="157">
        <f t="shared" si="28"/>
        <v>66</v>
      </c>
      <c r="L113" s="158">
        <f t="shared" si="29"/>
        <v>0.29203539823008851</v>
      </c>
      <c r="M113" s="153" t="s">
        <v>580</v>
      </c>
      <c r="N113" s="159">
        <v>42286</v>
      </c>
      <c r="O113" s="1"/>
      <c r="P113" s="1"/>
      <c r="Q113" s="228"/>
      <c r="R113" s="1"/>
      <c r="S113" s="6"/>
      <c r="T113" s="1"/>
      <c r="U113" s="1"/>
      <c r="V113" s="1"/>
      <c r="W113" s="1"/>
      <c r="X113" s="1"/>
      <c r="Y113" s="1"/>
      <c r="Z113" s="1"/>
      <c r="AA113" s="1"/>
    </row>
    <row r="114" spans="1:27" ht="12.75" customHeight="1">
      <c r="A114" s="150">
        <v>38</v>
      </c>
      <c r="B114" s="151">
        <v>42254</v>
      </c>
      <c r="C114" s="151"/>
      <c r="D114" s="152" t="s">
        <v>652</v>
      </c>
      <c r="E114" s="153" t="s">
        <v>577</v>
      </c>
      <c r="F114" s="154">
        <v>232.5</v>
      </c>
      <c r="G114" s="153"/>
      <c r="H114" s="153">
        <v>312.5</v>
      </c>
      <c r="I114" s="155">
        <v>310</v>
      </c>
      <c r="J114" s="156" t="s">
        <v>610</v>
      </c>
      <c r="K114" s="157">
        <f t="shared" si="28"/>
        <v>80</v>
      </c>
      <c r="L114" s="158">
        <f t="shared" si="29"/>
        <v>0.34408602150537637</v>
      </c>
      <c r="M114" s="153" t="s">
        <v>580</v>
      </c>
      <c r="N114" s="159">
        <v>42823</v>
      </c>
      <c r="O114" s="1"/>
      <c r="P114" s="1"/>
      <c r="Q114" s="228"/>
      <c r="R114" s="1"/>
      <c r="S114" s="6"/>
      <c r="T114" s="1"/>
      <c r="U114" s="1"/>
      <c r="V114" s="1"/>
      <c r="W114" s="1"/>
      <c r="X114" s="1"/>
      <c r="Y114" s="1"/>
      <c r="Z114" s="1"/>
      <c r="AA114" s="1"/>
    </row>
    <row r="115" spans="1:27" ht="12.75" customHeight="1">
      <c r="A115" s="150">
        <v>39</v>
      </c>
      <c r="B115" s="151">
        <v>42268</v>
      </c>
      <c r="C115" s="151"/>
      <c r="D115" s="152" t="s">
        <v>665</v>
      </c>
      <c r="E115" s="153" t="s">
        <v>577</v>
      </c>
      <c r="F115" s="154">
        <v>196.5</v>
      </c>
      <c r="G115" s="153"/>
      <c r="H115" s="153">
        <v>238</v>
      </c>
      <c r="I115" s="155">
        <v>238</v>
      </c>
      <c r="J115" s="156" t="s">
        <v>664</v>
      </c>
      <c r="K115" s="157">
        <f t="shared" si="28"/>
        <v>41.5</v>
      </c>
      <c r="L115" s="158">
        <f t="shared" si="29"/>
        <v>0.21119592875318066</v>
      </c>
      <c r="M115" s="153" t="s">
        <v>580</v>
      </c>
      <c r="N115" s="159">
        <v>42291</v>
      </c>
      <c r="O115" s="1"/>
      <c r="P115" s="1"/>
      <c r="Q115" s="228"/>
      <c r="R115" s="1"/>
      <c r="S115" s="6"/>
      <c r="T115" s="1"/>
      <c r="U115" s="1"/>
      <c r="V115" s="1"/>
      <c r="W115" s="1"/>
      <c r="X115" s="1"/>
      <c r="Y115" s="1"/>
      <c r="Z115" s="1"/>
      <c r="AA115" s="1"/>
    </row>
    <row r="116" spans="1:27" ht="12.75" customHeight="1">
      <c r="A116" s="150">
        <v>40</v>
      </c>
      <c r="B116" s="151">
        <v>42271</v>
      </c>
      <c r="C116" s="151"/>
      <c r="D116" s="152" t="s">
        <v>608</v>
      </c>
      <c r="E116" s="153" t="s">
        <v>577</v>
      </c>
      <c r="F116" s="154">
        <v>65</v>
      </c>
      <c r="G116" s="153"/>
      <c r="H116" s="153">
        <v>82</v>
      </c>
      <c r="I116" s="155">
        <v>82</v>
      </c>
      <c r="J116" s="156" t="s">
        <v>664</v>
      </c>
      <c r="K116" s="157">
        <f t="shared" si="28"/>
        <v>17</v>
      </c>
      <c r="L116" s="158">
        <f t="shared" si="29"/>
        <v>0.26153846153846155</v>
      </c>
      <c r="M116" s="153" t="s">
        <v>580</v>
      </c>
      <c r="N116" s="159">
        <v>42578</v>
      </c>
      <c r="O116" s="1"/>
      <c r="P116" s="1"/>
      <c r="Q116" s="228"/>
      <c r="R116" s="1"/>
      <c r="S116" s="6"/>
      <c r="T116" s="1"/>
      <c r="U116" s="1"/>
      <c r="V116" s="1"/>
      <c r="W116" s="1"/>
      <c r="X116" s="1"/>
      <c r="Y116" s="1"/>
      <c r="Z116" s="1"/>
      <c r="AA116" s="1"/>
    </row>
    <row r="117" spans="1:27" ht="12.75" customHeight="1">
      <c r="A117" s="150">
        <v>41</v>
      </c>
      <c r="B117" s="151">
        <v>42291</v>
      </c>
      <c r="C117" s="151"/>
      <c r="D117" s="152" t="s">
        <v>666</v>
      </c>
      <c r="E117" s="153" t="s">
        <v>577</v>
      </c>
      <c r="F117" s="154">
        <v>144</v>
      </c>
      <c r="G117" s="153"/>
      <c r="H117" s="153">
        <v>182.5</v>
      </c>
      <c r="I117" s="155">
        <v>181</v>
      </c>
      <c r="J117" s="156" t="s">
        <v>664</v>
      </c>
      <c r="K117" s="157">
        <f t="shared" si="28"/>
        <v>38.5</v>
      </c>
      <c r="L117" s="158">
        <f t="shared" si="29"/>
        <v>0.2673611111111111</v>
      </c>
      <c r="M117" s="153" t="s">
        <v>580</v>
      </c>
      <c r="N117" s="159">
        <v>42817</v>
      </c>
      <c r="O117" s="1"/>
      <c r="P117" s="1"/>
      <c r="Q117" s="228"/>
      <c r="R117" s="1"/>
      <c r="S117" s="6"/>
      <c r="T117" s="1"/>
      <c r="U117" s="1"/>
      <c r="V117" s="1"/>
      <c r="W117" s="1"/>
      <c r="X117" s="1"/>
      <c r="Y117" s="1"/>
      <c r="Z117" s="1"/>
      <c r="AA117" s="1"/>
    </row>
    <row r="118" spans="1:27" ht="12.75" customHeight="1">
      <c r="A118" s="150">
        <v>42</v>
      </c>
      <c r="B118" s="151">
        <v>42291</v>
      </c>
      <c r="C118" s="151"/>
      <c r="D118" s="152" t="s">
        <v>667</v>
      </c>
      <c r="E118" s="153" t="s">
        <v>577</v>
      </c>
      <c r="F118" s="154">
        <v>264</v>
      </c>
      <c r="G118" s="153"/>
      <c r="H118" s="153">
        <v>311</v>
      </c>
      <c r="I118" s="155">
        <v>311</v>
      </c>
      <c r="J118" s="156" t="s">
        <v>664</v>
      </c>
      <c r="K118" s="157">
        <f t="shared" si="28"/>
        <v>47</v>
      </c>
      <c r="L118" s="158">
        <f t="shared" si="29"/>
        <v>0.17803030303030304</v>
      </c>
      <c r="M118" s="153" t="s">
        <v>580</v>
      </c>
      <c r="N118" s="159">
        <v>42604</v>
      </c>
      <c r="O118" s="1"/>
      <c r="P118" s="1"/>
      <c r="Q118" s="228"/>
      <c r="R118" s="1"/>
      <c r="S118" s="6"/>
      <c r="T118" s="1"/>
      <c r="U118" s="1"/>
      <c r="V118" s="1"/>
      <c r="W118" s="1"/>
      <c r="X118" s="1"/>
      <c r="Y118" s="1"/>
      <c r="Z118" s="1"/>
      <c r="AA118" s="1"/>
    </row>
    <row r="119" spans="1:27" ht="12.75" customHeight="1">
      <c r="A119" s="150">
        <v>43</v>
      </c>
      <c r="B119" s="151">
        <v>42318</v>
      </c>
      <c r="C119" s="151"/>
      <c r="D119" s="152" t="s">
        <v>668</v>
      </c>
      <c r="E119" s="153" t="s">
        <v>589</v>
      </c>
      <c r="F119" s="154">
        <v>549.5</v>
      </c>
      <c r="G119" s="153"/>
      <c r="H119" s="153">
        <v>630</v>
      </c>
      <c r="I119" s="155">
        <v>630</v>
      </c>
      <c r="J119" s="156" t="s">
        <v>664</v>
      </c>
      <c r="K119" s="157">
        <f t="shared" si="28"/>
        <v>80.5</v>
      </c>
      <c r="L119" s="158">
        <f t="shared" si="29"/>
        <v>0.1464968152866242</v>
      </c>
      <c r="M119" s="153" t="s">
        <v>580</v>
      </c>
      <c r="N119" s="159">
        <v>42419</v>
      </c>
      <c r="O119" s="1"/>
      <c r="P119" s="1"/>
      <c r="Q119" s="228"/>
      <c r="R119" s="1"/>
      <c r="S119" s="6"/>
      <c r="T119" s="1"/>
      <c r="U119" s="1"/>
      <c r="V119" s="1"/>
      <c r="W119" s="1"/>
      <c r="X119" s="1"/>
      <c r="Y119" s="1"/>
      <c r="Z119" s="1"/>
      <c r="AA119" s="1"/>
    </row>
    <row r="120" spans="1:27" ht="12.75" customHeight="1">
      <c r="A120" s="150">
        <v>44</v>
      </c>
      <c r="B120" s="151">
        <v>42342</v>
      </c>
      <c r="C120" s="151"/>
      <c r="D120" s="152" t="s">
        <v>669</v>
      </c>
      <c r="E120" s="153" t="s">
        <v>577</v>
      </c>
      <c r="F120" s="154">
        <v>1027.5</v>
      </c>
      <c r="G120" s="153"/>
      <c r="H120" s="153">
        <v>1315</v>
      </c>
      <c r="I120" s="155">
        <v>1250</v>
      </c>
      <c r="J120" s="156" t="s">
        <v>664</v>
      </c>
      <c r="K120" s="157">
        <f t="shared" si="28"/>
        <v>287.5</v>
      </c>
      <c r="L120" s="158">
        <f t="shared" si="29"/>
        <v>0.27980535279805352</v>
      </c>
      <c r="M120" s="153" t="s">
        <v>580</v>
      </c>
      <c r="N120" s="159">
        <v>43244</v>
      </c>
      <c r="O120" s="1"/>
      <c r="P120" s="1"/>
      <c r="Q120" s="228"/>
      <c r="R120" s="1"/>
      <c r="S120" s="6"/>
      <c r="T120" s="1"/>
      <c r="U120" s="1"/>
      <c r="V120" s="1"/>
      <c r="W120" s="1"/>
      <c r="X120" s="1"/>
      <c r="Y120" s="1"/>
      <c r="Z120" s="1"/>
      <c r="AA120" s="1"/>
    </row>
    <row r="121" spans="1:27" ht="12.75" customHeight="1">
      <c r="A121" s="150">
        <v>45</v>
      </c>
      <c r="B121" s="151">
        <v>42367</v>
      </c>
      <c r="C121" s="151"/>
      <c r="D121" s="152" t="s">
        <v>670</v>
      </c>
      <c r="E121" s="153" t="s">
        <v>577</v>
      </c>
      <c r="F121" s="154">
        <v>465</v>
      </c>
      <c r="G121" s="153"/>
      <c r="H121" s="153">
        <v>540</v>
      </c>
      <c r="I121" s="155">
        <v>540</v>
      </c>
      <c r="J121" s="156" t="s">
        <v>664</v>
      </c>
      <c r="K121" s="157">
        <f t="shared" si="28"/>
        <v>75</v>
      </c>
      <c r="L121" s="158">
        <f t="shared" si="29"/>
        <v>0.16129032258064516</v>
      </c>
      <c r="M121" s="153" t="s">
        <v>580</v>
      </c>
      <c r="N121" s="159">
        <v>42530</v>
      </c>
      <c r="O121" s="1"/>
      <c r="P121" s="1"/>
      <c r="Q121" s="228"/>
      <c r="R121" s="1"/>
      <c r="S121" s="6"/>
      <c r="T121" s="1"/>
      <c r="U121" s="1"/>
      <c r="V121" s="1"/>
      <c r="W121" s="1"/>
      <c r="X121" s="1"/>
      <c r="Y121" s="1"/>
      <c r="Z121" s="1"/>
      <c r="AA121" s="1"/>
    </row>
    <row r="122" spans="1:27" ht="12.75" customHeight="1">
      <c r="A122" s="150">
        <v>46</v>
      </c>
      <c r="B122" s="151">
        <v>42380</v>
      </c>
      <c r="C122" s="151"/>
      <c r="D122" s="152" t="s">
        <v>399</v>
      </c>
      <c r="E122" s="153" t="s">
        <v>589</v>
      </c>
      <c r="F122" s="154">
        <v>81</v>
      </c>
      <c r="G122" s="153"/>
      <c r="H122" s="153">
        <v>110</v>
      </c>
      <c r="I122" s="155">
        <v>110</v>
      </c>
      <c r="J122" s="156" t="s">
        <v>664</v>
      </c>
      <c r="K122" s="157">
        <f t="shared" si="28"/>
        <v>29</v>
      </c>
      <c r="L122" s="158">
        <f t="shared" si="29"/>
        <v>0.35802469135802467</v>
      </c>
      <c r="M122" s="153" t="s">
        <v>580</v>
      </c>
      <c r="N122" s="159">
        <v>42745</v>
      </c>
      <c r="O122" s="1"/>
      <c r="P122" s="1"/>
      <c r="Q122" s="228"/>
      <c r="R122" s="1"/>
      <c r="S122" s="6"/>
      <c r="T122" s="1"/>
      <c r="U122" s="1"/>
      <c r="V122" s="1"/>
      <c r="W122" s="1"/>
      <c r="X122" s="1"/>
      <c r="Y122" s="1"/>
      <c r="Z122" s="1"/>
      <c r="AA122" s="1"/>
    </row>
    <row r="123" spans="1:27" ht="12.75" customHeight="1">
      <c r="A123" s="150">
        <v>47</v>
      </c>
      <c r="B123" s="151">
        <v>42382</v>
      </c>
      <c r="C123" s="151"/>
      <c r="D123" s="152" t="s">
        <v>671</v>
      </c>
      <c r="E123" s="153" t="s">
        <v>589</v>
      </c>
      <c r="F123" s="154">
        <v>417.5</v>
      </c>
      <c r="G123" s="153"/>
      <c r="H123" s="153">
        <v>547</v>
      </c>
      <c r="I123" s="155">
        <v>535</v>
      </c>
      <c r="J123" s="156" t="s">
        <v>664</v>
      </c>
      <c r="K123" s="157">
        <f t="shared" si="28"/>
        <v>129.5</v>
      </c>
      <c r="L123" s="158">
        <f t="shared" si="29"/>
        <v>0.31017964071856285</v>
      </c>
      <c r="M123" s="153" t="s">
        <v>580</v>
      </c>
      <c r="N123" s="159">
        <v>42578</v>
      </c>
      <c r="O123" s="1"/>
      <c r="P123" s="1"/>
      <c r="Q123" s="228"/>
      <c r="R123" s="1"/>
      <c r="S123" s="6"/>
      <c r="T123" s="1"/>
      <c r="U123" s="1"/>
      <c r="V123" s="1"/>
      <c r="W123" s="1"/>
      <c r="X123" s="1"/>
      <c r="Y123" s="1"/>
      <c r="Z123" s="1"/>
      <c r="AA123" s="1"/>
    </row>
    <row r="124" spans="1:27" ht="12.75" customHeight="1">
      <c r="A124" s="150">
        <v>48</v>
      </c>
      <c r="B124" s="151">
        <v>42408</v>
      </c>
      <c r="C124" s="151"/>
      <c r="D124" s="152" t="s">
        <v>672</v>
      </c>
      <c r="E124" s="153" t="s">
        <v>577</v>
      </c>
      <c r="F124" s="154">
        <v>650</v>
      </c>
      <c r="G124" s="153"/>
      <c r="H124" s="153">
        <v>800</v>
      </c>
      <c r="I124" s="155">
        <v>800</v>
      </c>
      <c r="J124" s="156" t="s">
        <v>664</v>
      </c>
      <c r="K124" s="157">
        <f t="shared" si="28"/>
        <v>150</v>
      </c>
      <c r="L124" s="158">
        <f t="shared" si="29"/>
        <v>0.23076923076923078</v>
      </c>
      <c r="M124" s="153" t="s">
        <v>580</v>
      </c>
      <c r="N124" s="159">
        <v>43154</v>
      </c>
      <c r="O124" s="1"/>
      <c r="P124" s="1"/>
      <c r="Q124" s="228"/>
      <c r="R124" s="1"/>
      <c r="S124" s="6"/>
      <c r="T124" s="1"/>
      <c r="U124" s="1"/>
      <c r="V124" s="1"/>
      <c r="W124" s="1"/>
      <c r="X124" s="1"/>
      <c r="Y124" s="1"/>
      <c r="Z124" s="1"/>
      <c r="AA124" s="1"/>
    </row>
    <row r="125" spans="1:27" ht="12.75" customHeight="1">
      <c r="A125" s="150">
        <v>49</v>
      </c>
      <c r="B125" s="151">
        <v>42433</v>
      </c>
      <c r="C125" s="151"/>
      <c r="D125" s="152" t="s">
        <v>237</v>
      </c>
      <c r="E125" s="153" t="s">
        <v>577</v>
      </c>
      <c r="F125" s="154">
        <v>437.5</v>
      </c>
      <c r="G125" s="153"/>
      <c r="H125" s="153">
        <v>504.5</v>
      </c>
      <c r="I125" s="155">
        <v>522</v>
      </c>
      <c r="J125" s="156" t="s">
        <v>673</v>
      </c>
      <c r="K125" s="157">
        <f t="shared" si="28"/>
        <v>67</v>
      </c>
      <c r="L125" s="158">
        <f t="shared" si="29"/>
        <v>0.15314285714285714</v>
      </c>
      <c r="M125" s="153" t="s">
        <v>580</v>
      </c>
      <c r="N125" s="159">
        <v>42480</v>
      </c>
      <c r="O125" s="1"/>
      <c r="P125" s="1"/>
      <c r="Q125" s="228"/>
      <c r="R125" s="1"/>
      <c r="S125" s="6"/>
      <c r="T125" s="1"/>
      <c r="U125" s="1"/>
      <c r="V125" s="1"/>
      <c r="W125" s="1"/>
      <c r="X125" s="1"/>
      <c r="Y125" s="1"/>
      <c r="Z125" s="1"/>
      <c r="AA125" s="1"/>
    </row>
    <row r="126" spans="1:27" ht="12.75" customHeight="1">
      <c r="A126" s="150">
        <v>50</v>
      </c>
      <c r="B126" s="151">
        <v>42438</v>
      </c>
      <c r="C126" s="151"/>
      <c r="D126" s="152" t="s">
        <v>674</v>
      </c>
      <c r="E126" s="153" t="s">
        <v>577</v>
      </c>
      <c r="F126" s="154">
        <v>189.5</v>
      </c>
      <c r="G126" s="153"/>
      <c r="H126" s="153">
        <v>218</v>
      </c>
      <c r="I126" s="155">
        <v>218</v>
      </c>
      <c r="J126" s="156" t="s">
        <v>664</v>
      </c>
      <c r="K126" s="157">
        <f t="shared" si="28"/>
        <v>28.5</v>
      </c>
      <c r="L126" s="158">
        <f t="shared" si="29"/>
        <v>0.15039577836411611</v>
      </c>
      <c r="M126" s="153" t="s">
        <v>580</v>
      </c>
      <c r="N126" s="159">
        <v>43034</v>
      </c>
      <c r="O126" s="1"/>
      <c r="P126" s="1"/>
      <c r="Q126" s="228"/>
      <c r="R126" s="1"/>
      <c r="S126" s="6"/>
      <c r="T126" s="1"/>
      <c r="U126" s="1"/>
      <c r="V126" s="1"/>
      <c r="W126" s="1"/>
      <c r="X126" s="1"/>
      <c r="Y126" s="1"/>
      <c r="Z126" s="1"/>
      <c r="AA126" s="1"/>
    </row>
    <row r="127" spans="1:27" ht="12.75" customHeight="1">
      <c r="A127" s="160">
        <v>51</v>
      </c>
      <c r="B127" s="161">
        <v>42471</v>
      </c>
      <c r="C127" s="161"/>
      <c r="D127" s="169" t="s">
        <v>675</v>
      </c>
      <c r="E127" s="164" t="s">
        <v>577</v>
      </c>
      <c r="F127" s="164">
        <v>36.5</v>
      </c>
      <c r="G127" s="165"/>
      <c r="H127" s="165">
        <v>15.85</v>
      </c>
      <c r="I127" s="165">
        <v>60</v>
      </c>
      <c r="J127" s="166" t="s">
        <v>676</v>
      </c>
      <c r="K127" s="167">
        <f t="shared" si="28"/>
        <v>-20.65</v>
      </c>
      <c r="L127" s="168">
        <f t="shared" si="29"/>
        <v>-0.5657534246575342</v>
      </c>
      <c r="M127" s="164" t="s">
        <v>590</v>
      </c>
      <c r="N127" s="172">
        <v>43627</v>
      </c>
      <c r="O127" s="1"/>
      <c r="P127" s="1"/>
      <c r="Q127" s="228"/>
      <c r="R127" s="1"/>
      <c r="S127" s="6"/>
      <c r="T127" s="1"/>
      <c r="U127" s="1"/>
      <c r="V127" s="1"/>
      <c r="W127" s="1"/>
      <c r="X127" s="1"/>
      <c r="Y127" s="1"/>
      <c r="Z127" s="1"/>
      <c r="AA127" s="1"/>
    </row>
    <row r="128" spans="1:27" ht="12.75" customHeight="1">
      <c r="A128" s="150">
        <v>52</v>
      </c>
      <c r="B128" s="151">
        <v>42472</v>
      </c>
      <c r="C128" s="151"/>
      <c r="D128" s="152" t="s">
        <v>677</v>
      </c>
      <c r="E128" s="153" t="s">
        <v>577</v>
      </c>
      <c r="F128" s="154">
        <v>93</v>
      </c>
      <c r="G128" s="153"/>
      <c r="H128" s="153">
        <v>149</v>
      </c>
      <c r="I128" s="155">
        <v>140</v>
      </c>
      <c r="J128" s="156" t="s">
        <v>678</v>
      </c>
      <c r="K128" s="157">
        <f t="shared" si="28"/>
        <v>56</v>
      </c>
      <c r="L128" s="158">
        <f t="shared" si="29"/>
        <v>0.60215053763440862</v>
      </c>
      <c r="M128" s="153" t="s">
        <v>580</v>
      </c>
      <c r="N128" s="159">
        <v>42740</v>
      </c>
      <c r="O128" s="1"/>
      <c r="P128" s="1"/>
      <c r="Q128" s="228"/>
      <c r="R128" s="1"/>
      <c r="S128" s="6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>
      <c r="A129" s="150">
        <v>53</v>
      </c>
      <c r="B129" s="151">
        <v>42472</v>
      </c>
      <c r="C129" s="151"/>
      <c r="D129" s="152" t="s">
        <v>679</v>
      </c>
      <c r="E129" s="153" t="s">
        <v>577</v>
      </c>
      <c r="F129" s="154">
        <v>130</v>
      </c>
      <c r="G129" s="153"/>
      <c r="H129" s="153">
        <v>150</v>
      </c>
      <c r="I129" s="155" t="s">
        <v>680</v>
      </c>
      <c r="J129" s="156" t="s">
        <v>664</v>
      </c>
      <c r="K129" s="157">
        <f t="shared" si="28"/>
        <v>20</v>
      </c>
      <c r="L129" s="158">
        <f t="shared" si="29"/>
        <v>0.15384615384615385</v>
      </c>
      <c r="M129" s="153" t="s">
        <v>580</v>
      </c>
      <c r="N129" s="159">
        <v>42564</v>
      </c>
      <c r="O129" s="1"/>
      <c r="P129" s="1"/>
      <c r="Q129" s="228"/>
      <c r="R129" s="1"/>
      <c r="S129" s="6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>
      <c r="A130" s="150">
        <v>54</v>
      </c>
      <c r="B130" s="151">
        <v>42473</v>
      </c>
      <c r="C130" s="151"/>
      <c r="D130" s="152" t="s">
        <v>681</v>
      </c>
      <c r="E130" s="153" t="s">
        <v>577</v>
      </c>
      <c r="F130" s="154">
        <v>196</v>
      </c>
      <c r="G130" s="153"/>
      <c r="H130" s="153">
        <v>299</v>
      </c>
      <c r="I130" s="155">
        <v>299</v>
      </c>
      <c r="J130" s="156" t="s">
        <v>664</v>
      </c>
      <c r="K130" s="157">
        <v>103</v>
      </c>
      <c r="L130" s="158">
        <v>0.52551020408163296</v>
      </c>
      <c r="M130" s="153" t="s">
        <v>580</v>
      </c>
      <c r="N130" s="159">
        <v>42620</v>
      </c>
      <c r="O130" s="1"/>
      <c r="P130" s="1"/>
      <c r="Q130" s="228"/>
      <c r="R130" s="1"/>
      <c r="S130" s="6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>
      <c r="A131" s="150">
        <v>55</v>
      </c>
      <c r="B131" s="151">
        <v>42473</v>
      </c>
      <c r="C131" s="151"/>
      <c r="D131" s="152" t="s">
        <v>682</v>
      </c>
      <c r="E131" s="153" t="s">
        <v>577</v>
      </c>
      <c r="F131" s="154">
        <v>88</v>
      </c>
      <c r="G131" s="153"/>
      <c r="H131" s="153">
        <v>103</v>
      </c>
      <c r="I131" s="155">
        <v>103</v>
      </c>
      <c r="J131" s="156" t="s">
        <v>664</v>
      </c>
      <c r="K131" s="157">
        <v>15</v>
      </c>
      <c r="L131" s="158">
        <v>0.170454545454545</v>
      </c>
      <c r="M131" s="153" t="s">
        <v>580</v>
      </c>
      <c r="N131" s="159">
        <v>42530</v>
      </c>
      <c r="O131" s="1"/>
      <c r="P131" s="1"/>
      <c r="Q131" s="228"/>
      <c r="R131" s="1"/>
      <c r="S131" s="6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>
      <c r="A132" s="150">
        <v>56</v>
      </c>
      <c r="B132" s="151">
        <v>42492</v>
      </c>
      <c r="C132" s="151"/>
      <c r="D132" s="152" t="s">
        <v>683</v>
      </c>
      <c r="E132" s="153" t="s">
        <v>577</v>
      </c>
      <c r="F132" s="154">
        <v>127.5</v>
      </c>
      <c r="G132" s="153"/>
      <c r="H132" s="153">
        <v>148</v>
      </c>
      <c r="I132" s="155" t="s">
        <v>684</v>
      </c>
      <c r="J132" s="156" t="s">
        <v>664</v>
      </c>
      <c r="K132" s="157">
        <f t="shared" ref="K132:K136" si="30">H132-F132</f>
        <v>20.5</v>
      </c>
      <c r="L132" s="158">
        <f t="shared" ref="L132:L136" si="31">K132/F132</f>
        <v>0.16078431372549021</v>
      </c>
      <c r="M132" s="153" t="s">
        <v>580</v>
      </c>
      <c r="N132" s="159">
        <v>42564</v>
      </c>
      <c r="O132" s="1"/>
      <c r="P132" s="1"/>
      <c r="Q132" s="228"/>
      <c r="R132" s="1"/>
      <c r="S132" s="6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>
      <c r="A133" s="150">
        <v>57</v>
      </c>
      <c r="B133" s="151">
        <v>42493</v>
      </c>
      <c r="C133" s="151"/>
      <c r="D133" s="152" t="s">
        <v>685</v>
      </c>
      <c r="E133" s="153" t="s">
        <v>577</v>
      </c>
      <c r="F133" s="154">
        <v>675</v>
      </c>
      <c r="G133" s="153"/>
      <c r="H133" s="153">
        <v>815</v>
      </c>
      <c r="I133" s="155" t="s">
        <v>686</v>
      </c>
      <c r="J133" s="156" t="s">
        <v>664</v>
      </c>
      <c r="K133" s="157">
        <f t="shared" si="30"/>
        <v>140</v>
      </c>
      <c r="L133" s="158">
        <f t="shared" si="31"/>
        <v>0.2074074074074074</v>
      </c>
      <c r="M133" s="153" t="s">
        <v>580</v>
      </c>
      <c r="N133" s="159">
        <v>43154</v>
      </c>
      <c r="O133" s="1"/>
      <c r="P133" s="1"/>
      <c r="Q133" s="228"/>
      <c r="R133" s="1"/>
      <c r="S133" s="6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>
      <c r="A134" s="160">
        <v>58</v>
      </c>
      <c r="B134" s="161">
        <v>42522</v>
      </c>
      <c r="C134" s="161"/>
      <c r="D134" s="162" t="s">
        <v>687</v>
      </c>
      <c r="E134" s="163" t="s">
        <v>577</v>
      </c>
      <c r="F134" s="164">
        <v>500</v>
      </c>
      <c r="G134" s="164"/>
      <c r="H134" s="165">
        <v>232.5</v>
      </c>
      <c r="I134" s="165" t="s">
        <v>688</v>
      </c>
      <c r="J134" s="166" t="s">
        <v>689</v>
      </c>
      <c r="K134" s="167">
        <f t="shared" si="30"/>
        <v>-267.5</v>
      </c>
      <c r="L134" s="168">
        <f t="shared" si="31"/>
        <v>-0.53500000000000003</v>
      </c>
      <c r="M134" s="164" t="s">
        <v>590</v>
      </c>
      <c r="N134" s="161">
        <v>43735</v>
      </c>
      <c r="O134" s="1"/>
      <c r="P134" s="1"/>
      <c r="Q134" s="228"/>
      <c r="R134" s="1"/>
      <c r="S134" s="6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>
      <c r="A135" s="150">
        <v>59</v>
      </c>
      <c r="B135" s="151">
        <v>42527</v>
      </c>
      <c r="C135" s="151"/>
      <c r="D135" s="152" t="s">
        <v>532</v>
      </c>
      <c r="E135" s="153" t="s">
        <v>577</v>
      </c>
      <c r="F135" s="154">
        <v>110</v>
      </c>
      <c r="G135" s="153"/>
      <c r="H135" s="153">
        <v>126.5</v>
      </c>
      <c r="I135" s="155">
        <v>125</v>
      </c>
      <c r="J135" s="156" t="s">
        <v>616</v>
      </c>
      <c r="K135" s="157">
        <f t="shared" si="30"/>
        <v>16.5</v>
      </c>
      <c r="L135" s="158">
        <f t="shared" si="31"/>
        <v>0.15</v>
      </c>
      <c r="M135" s="153" t="s">
        <v>580</v>
      </c>
      <c r="N135" s="159">
        <v>42552</v>
      </c>
      <c r="O135" s="1"/>
      <c r="P135" s="1"/>
      <c r="Q135" s="228"/>
      <c r="R135" s="1"/>
      <c r="S135" s="6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>
      <c r="A136" s="150">
        <v>60</v>
      </c>
      <c r="B136" s="151">
        <v>42538</v>
      </c>
      <c r="C136" s="151"/>
      <c r="D136" s="152" t="s">
        <v>690</v>
      </c>
      <c r="E136" s="153" t="s">
        <v>577</v>
      </c>
      <c r="F136" s="154">
        <v>44</v>
      </c>
      <c r="G136" s="153"/>
      <c r="H136" s="153">
        <v>69.5</v>
      </c>
      <c r="I136" s="155">
        <v>69.5</v>
      </c>
      <c r="J136" s="156" t="s">
        <v>691</v>
      </c>
      <c r="K136" s="157">
        <f t="shared" si="30"/>
        <v>25.5</v>
      </c>
      <c r="L136" s="158">
        <f t="shared" si="31"/>
        <v>0.57954545454545459</v>
      </c>
      <c r="M136" s="153" t="s">
        <v>580</v>
      </c>
      <c r="N136" s="159">
        <v>42977</v>
      </c>
      <c r="O136" s="1"/>
      <c r="P136" s="1"/>
      <c r="Q136" s="228"/>
      <c r="R136" s="1"/>
      <c r="S136" s="6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>
      <c r="A137" s="150">
        <v>61</v>
      </c>
      <c r="B137" s="151">
        <v>42549</v>
      </c>
      <c r="C137" s="151"/>
      <c r="D137" s="152" t="s">
        <v>692</v>
      </c>
      <c r="E137" s="153" t="s">
        <v>577</v>
      </c>
      <c r="F137" s="154">
        <v>262.5</v>
      </c>
      <c r="G137" s="153"/>
      <c r="H137" s="153">
        <v>340</v>
      </c>
      <c r="I137" s="155">
        <v>333</v>
      </c>
      <c r="J137" s="156" t="s">
        <v>693</v>
      </c>
      <c r="K137" s="157">
        <v>77.5</v>
      </c>
      <c r="L137" s="158">
        <v>0.29523809523809502</v>
      </c>
      <c r="M137" s="153" t="s">
        <v>580</v>
      </c>
      <c r="N137" s="159">
        <v>43017</v>
      </c>
      <c r="O137" s="1"/>
      <c r="P137" s="1"/>
      <c r="Q137" s="228"/>
      <c r="R137" s="1"/>
      <c r="S137" s="6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>
      <c r="A138" s="150">
        <v>62</v>
      </c>
      <c r="B138" s="151">
        <v>42549</v>
      </c>
      <c r="C138" s="151"/>
      <c r="D138" s="152" t="s">
        <v>694</v>
      </c>
      <c r="E138" s="153" t="s">
        <v>577</v>
      </c>
      <c r="F138" s="154">
        <v>840</v>
      </c>
      <c r="G138" s="153"/>
      <c r="H138" s="153">
        <v>1230</v>
      </c>
      <c r="I138" s="155">
        <v>1230</v>
      </c>
      <c r="J138" s="156" t="s">
        <v>664</v>
      </c>
      <c r="K138" s="157">
        <v>390</v>
      </c>
      <c r="L138" s="158">
        <v>0.46428571428571402</v>
      </c>
      <c r="M138" s="153" t="s">
        <v>580</v>
      </c>
      <c r="N138" s="159">
        <v>42649</v>
      </c>
      <c r="O138" s="1"/>
      <c r="P138" s="1"/>
      <c r="Q138" s="228"/>
      <c r="R138" s="1"/>
      <c r="S138" s="6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>
      <c r="A139" s="173">
        <v>63</v>
      </c>
      <c r="B139" s="174">
        <v>42556</v>
      </c>
      <c r="C139" s="174"/>
      <c r="D139" s="175" t="s">
        <v>695</v>
      </c>
      <c r="E139" s="176" t="s">
        <v>577</v>
      </c>
      <c r="F139" s="176">
        <v>395</v>
      </c>
      <c r="G139" s="177"/>
      <c r="H139" s="177">
        <f>(468.5+342.5)/2</f>
        <v>405.5</v>
      </c>
      <c r="I139" s="177">
        <v>510</v>
      </c>
      <c r="J139" s="178" t="s">
        <v>696</v>
      </c>
      <c r="K139" s="179">
        <f t="shared" ref="K139:K145" si="32">H139-F139</f>
        <v>10.5</v>
      </c>
      <c r="L139" s="180">
        <f t="shared" ref="L139:L145" si="33">K139/F139</f>
        <v>2.6582278481012658E-2</v>
      </c>
      <c r="M139" s="176" t="s">
        <v>597</v>
      </c>
      <c r="N139" s="174">
        <v>43606</v>
      </c>
      <c r="O139" s="1"/>
      <c r="P139" s="1"/>
      <c r="Q139" s="228"/>
      <c r="R139" s="1"/>
      <c r="S139" s="6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>
      <c r="A140" s="160">
        <v>64</v>
      </c>
      <c r="B140" s="161">
        <v>42584</v>
      </c>
      <c r="C140" s="161"/>
      <c r="D140" s="162" t="s">
        <v>697</v>
      </c>
      <c r="E140" s="163" t="s">
        <v>589</v>
      </c>
      <c r="F140" s="164">
        <f>169.5-12.8</f>
        <v>156.69999999999999</v>
      </c>
      <c r="G140" s="164"/>
      <c r="H140" s="165">
        <v>77</v>
      </c>
      <c r="I140" s="165" t="s">
        <v>698</v>
      </c>
      <c r="J140" s="166" t="s">
        <v>699</v>
      </c>
      <c r="K140" s="167">
        <f t="shared" si="32"/>
        <v>-79.699999999999989</v>
      </c>
      <c r="L140" s="168">
        <f t="shared" si="33"/>
        <v>-0.50861518825781749</v>
      </c>
      <c r="M140" s="164" t="s">
        <v>590</v>
      </c>
      <c r="N140" s="161">
        <v>43522</v>
      </c>
      <c r="O140" s="1"/>
      <c r="P140" s="1"/>
      <c r="Q140" s="228"/>
      <c r="R140" s="1"/>
      <c r="S140" s="6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>
      <c r="A141" s="160">
        <v>65</v>
      </c>
      <c r="B141" s="161">
        <v>42586</v>
      </c>
      <c r="C141" s="161"/>
      <c r="D141" s="162" t="s">
        <v>700</v>
      </c>
      <c r="E141" s="163" t="s">
        <v>577</v>
      </c>
      <c r="F141" s="164">
        <v>400</v>
      </c>
      <c r="G141" s="164"/>
      <c r="H141" s="165">
        <v>305</v>
      </c>
      <c r="I141" s="165">
        <v>475</v>
      </c>
      <c r="J141" s="166" t="s">
        <v>701</v>
      </c>
      <c r="K141" s="167">
        <f t="shared" si="32"/>
        <v>-95</v>
      </c>
      <c r="L141" s="168">
        <f t="shared" si="33"/>
        <v>-0.23749999999999999</v>
      </c>
      <c r="M141" s="164" t="s">
        <v>590</v>
      </c>
      <c r="N141" s="161">
        <v>43606</v>
      </c>
      <c r="O141" s="1"/>
      <c r="P141" s="1"/>
      <c r="Q141" s="228"/>
      <c r="R141" s="1"/>
      <c r="S141" s="6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>
      <c r="A142" s="150">
        <v>66</v>
      </c>
      <c r="B142" s="151">
        <v>42593</v>
      </c>
      <c r="C142" s="151"/>
      <c r="D142" s="152" t="s">
        <v>702</v>
      </c>
      <c r="E142" s="153" t="s">
        <v>577</v>
      </c>
      <c r="F142" s="154">
        <v>86.5</v>
      </c>
      <c r="G142" s="153"/>
      <c r="H142" s="153">
        <v>130</v>
      </c>
      <c r="I142" s="155">
        <v>130</v>
      </c>
      <c r="J142" s="156" t="s">
        <v>703</v>
      </c>
      <c r="K142" s="157">
        <f t="shared" si="32"/>
        <v>43.5</v>
      </c>
      <c r="L142" s="158">
        <f t="shared" si="33"/>
        <v>0.50289017341040465</v>
      </c>
      <c r="M142" s="153" t="s">
        <v>580</v>
      </c>
      <c r="N142" s="159">
        <v>43091</v>
      </c>
      <c r="O142" s="1"/>
      <c r="P142" s="1"/>
      <c r="Q142" s="228"/>
      <c r="R142" s="1"/>
      <c r="S142" s="6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>
      <c r="A143" s="160">
        <v>67</v>
      </c>
      <c r="B143" s="161">
        <v>42600</v>
      </c>
      <c r="C143" s="161"/>
      <c r="D143" s="162" t="s">
        <v>122</v>
      </c>
      <c r="E143" s="163" t="s">
        <v>577</v>
      </c>
      <c r="F143" s="164">
        <v>133.5</v>
      </c>
      <c r="G143" s="164"/>
      <c r="H143" s="165">
        <v>126.5</v>
      </c>
      <c r="I143" s="165">
        <v>178</v>
      </c>
      <c r="J143" s="166" t="s">
        <v>704</v>
      </c>
      <c r="K143" s="167">
        <f t="shared" si="32"/>
        <v>-7</v>
      </c>
      <c r="L143" s="168">
        <f t="shared" si="33"/>
        <v>-5.2434456928838954E-2</v>
      </c>
      <c r="M143" s="164" t="s">
        <v>590</v>
      </c>
      <c r="N143" s="161">
        <v>42615</v>
      </c>
      <c r="O143" s="1"/>
      <c r="P143" s="1"/>
      <c r="Q143" s="228"/>
      <c r="R143" s="1"/>
      <c r="S143" s="6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>
      <c r="A144" s="150">
        <v>68</v>
      </c>
      <c r="B144" s="151">
        <v>42613</v>
      </c>
      <c r="C144" s="151"/>
      <c r="D144" s="152" t="s">
        <v>705</v>
      </c>
      <c r="E144" s="153" t="s">
        <v>577</v>
      </c>
      <c r="F144" s="154">
        <v>560</v>
      </c>
      <c r="G144" s="153"/>
      <c r="H144" s="153">
        <v>725</v>
      </c>
      <c r="I144" s="155">
        <v>725</v>
      </c>
      <c r="J144" s="156" t="s">
        <v>610</v>
      </c>
      <c r="K144" s="157">
        <f t="shared" si="32"/>
        <v>165</v>
      </c>
      <c r="L144" s="158">
        <f t="shared" si="33"/>
        <v>0.29464285714285715</v>
      </c>
      <c r="M144" s="153" t="s">
        <v>580</v>
      </c>
      <c r="N144" s="159">
        <v>42456</v>
      </c>
      <c r="O144" s="1"/>
      <c r="P144" s="1"/>
      <c r="Q144" s="228"/>
      <c r="R144" s="1"/>
      <c r="S144" s="6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>
      <c r="A145" s="150">
        <v>69</v>
      </c>
      <c r="B145" s="151">
        <v>42614</v>
      </c>
      <c r="C145" s="151"/>
      <c r="D145" s="152" t="s">
        <v>706</v>
      </c>
      <c r="E145" s="153" t="s">
        <v>577</v>
      </c>
      <c r="F145" s="154">
        <v>160.5</v>
      </c>
      <c r="G145" s="153"/>
      <c r="H145" s="153">
        <v>210</v>
      </c>
      <c r="I145" s="155">
        <v>210</v>
      </c>
      <c r="J145" s="156" t="s">
        <v>610</v>
      </c>
      <c r="K145" s="157">
        <f t="shared" si="32"/>
        <v>49.5</v>
      </c>
      <c r="L145" s="158">
        <f t="shared" si="33"/>
        <v>0.30841121495327101</v>
      </c>
      <c r="M145" s="153" t="s">
        <v>580</v>
      </c>
      <c r="N145" s="159">
        <v>42871</v>
      </c>
      <c r="O145" s="1"/>
      <c r="P145" s="1"/>
      <c r="Q145" s="228"/>
      <c r="R145" s="1"/>
      <c r="S145" s="6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>
      <c r="A146" s="150">
        <v>70</v>
      </c>
      <c r="B146" s="151">
        <v>42646</v>
      </c>
      <c r="C146" s="151"/>
      <c r="D146" s="152" t="s">
        <v>409</v>
      </c>
      <c r="E146" s="153" t="s">
        <v>577</v>
      </c>
      <c r="F146" s="154">
        <v>430</v>
      </c>
      <c r="G146" s="153"/>
      <c r="H146" s="153">
        <v>596</v>
      </c>
      <c r="I146" s="155">
        <v>575</v>
      </c>
      <c r="J146" s="156" t="s">
        <v>707</v>
      </c>
      <c r="K146" s="157">
        <v>166</v>
      </c>
      <c r="L146" s="158">
        <v>0.38604651162790699</v>
      </c>
      <c r="M146" s="153" t="s">
        <v>580</v>
      </c>
      <c r="N146" s="159">
        <v>42769</v>
      </c>
      <c r="O146" s="1"/>
      <c r="P146" s="1"/>
      <c r="Q146" s="228"/>
      <c r="R146" s="1"/>
      <c r="S146" s="6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>
      <c r="A147" s="150">
        <v>71</v>
      </c>
      <c r="B147" s="151">
        <v>42657</v>
      </c>
      <c r="C147" s="151"/>
      <c r="D147" s="152" t="s">
        <v>708</v>
      </c>
      <c r="E147" s="153" t="s">
        <v>577</v>
      </c>
      <c r="F147" s="154">
        <v>280</v>
      </c>
      <c r="G147" s="153"/>
      <c r="H147" s="153">
        <v>345</v>
      </c>
      <c r="I147" s="155">
        <v>345</v>
      </c>
      <c r="J147" s="156" t="s">
        <v>610</v>
      </c>
      <c r="K147" s="157">
        <f t="shared" ref="K147:K152" si="34">H147-F147</f>
        <v>65</v>
      </c>
      <c r="L147" s="158">
        <f t="shared" ref="L147:L148" si="35">K147/F147</f>
        <v>0.23214285714285715</v>
      </c>
      <c r="M147" s="153" t="s">
        <v>580</v>
      </c>
      <c r="N147" s="159">
        <v>42814</v>
      </c>
      <c r="O147" s="1"/>
      <c r="P147" s="1"/>
      <c r="Q147" s="228"/>
      <c r="R147" s="1"/>
      <c r="S147" s="6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>
      <c r="A148" s="150">
        <v>72</v>
      </c>
      <c r="B148" s="151">
        <v>42657</v>
      </c>
      <c r="C148" s="151"/>
      <c r="D148" s="152" t="s">
        <v>709</v>
      </c>
      <c r="E148" s="153" t="s">
        <v>577</v>
      </c>
      <c r="F148" s="154">
        <v>245</v>
      </c>
      <c r="G148" s="153"/>
      <c r="H148" s="153">
        <v>325.5</v>
      </c>
      <c r="I148" s="155">
        <v>330</v>
      </c>
      <c r="J148" s="156" t="s">
        <v>710</v>
      </c>
      <c r="K148" s="157">
        <f t="shared" si="34"/>
        <v>80.5</v>
      </c>
      <c r="L148" s="158">
        <f t="shared" si="35"/>
        <v>0.32857142857142857</v>
      </c>
      <c r="M148" s="153" t="s">
        <v>580</v>
      </c>
      <c r="N148" s="159">
        <v>42769</v>
      </c>
      <c r="O148" s="1"/>
      <c r="P148" s="1"/>
      <c r="Q148" s="228"/>
      <c r="R148" s="1"/>
      <c r="S148" s="6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150">
        <v>73</v>
      </c>
      <c r="B149" s="151">
        <v>42660</v>
      </c>
      <c r="C149" s="151"/>
      <c r="D149" s="152" t="s">
        <v>711</v>
      </c>
      <c r="E149" s="153" t="s">
        <v>577</v>
      </c>
      <c r="F149" s="154">
        <v>125</v>
      </c>
      <c r="G149" s="153"/>
      <c r="H149" s="153">
        <v>160</v>
      </c>
      <c r="I149" s="155">
        <v>160</v>
      </c>
      <c r="J149" s="156" t="s">
        <v>664</v>
      </c>
      <c r="K149" s="157">
        <f t="shared" si="34"/>
        <v>35</v>
      </c>
      <c r="L149" s="158">
        <v>0.28000000000000003</v>
      </c>
      <c r="M149" s="153" t="s">
        <v>580</v>
      </c>
      <c r="N149" s="159">
        <v>42803</v>
      </c>
      <c r="O149" s="1"/>
      <c r="P149" s="1"/>
      <c r="Q149" s="228"/>
      <c r="R149" s="1"/>
      <c r="S149" s="6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>
      <c r="A150" s="150">
        <v>74</v>
      </c>
      <c r="B150" s="151">
        <v>42660</v>
      </c>
      <c r="C150" s="151"/>
      <c r="D150" s="152" t="s">
        <v>712</v>
      </c>
      <c r="E150" s="153" t="s">
        <v>577</v>
      </c>
      <c r="F150" s="154">
        <v>114</v>
      </c>
      <c r="G150" s="153"/>
      <c r="H150" s="153">
        <v>145</v>
      </c>
      <c r="I150" s="155">
        <v>145</v>
      </c>
      <c r="J150" s="156" t="s">
        <v>664</v>
      </c>
      <c r="K150" s="157">
        <f t="shared" si="34"/>
        <v>31</v>
      </c>
      <c r="L150" s="158">
        <f t="shared" ref="L150:L152" si="36">K150/F150</f>
        <v>0.27192982456140352</v>
      </c>
      <c r="M150" s="153" t="s">
        <v>580</v>
      </c>
      <c r="N150" s="159">
        <v>42859</v>
      </c>
      <c r="O150" s="1"/>
      <c r="P150" s="1"/>
      <c r="Q150" s="228"/>
      <c r="R150" s="1"/>
      <c r="S150" s="6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150">
        <v>75</v>
      </c>
      <c r="B151" s="151">
        <v>42660</v>
      </c>
      <c r="C151" s="151"/>
      <c r="D151" s="152" t="s">
        <v>713</v>
      </c>
      <c r="E151" s="153" t="s">
        <v>577</v>
      </c>
      <c r="F151" s="154">
        <v>212</v>
      </c>
      <c r="G151" s="153"/>
      <c r="H151" s="153">
        <v>280</v>
      </c>
      <c r="I151" s="155">
        <v>276</v>
      </c>
      <c r="J151" s="156" t="s">
        <v>714</v>
      </c>
      <c r="K151" s="157">
        <f t="shared" si="34"/>
        <v>68</v>
      </c>
      <c r="L151" s="158">
        <f t="shared" si="36"/>
        <v>0.32075471698113206</v>
      </c>
      <c r="M151" s="153" t="s">
        <v>580</v>
      </c>
      <c r="N151" s="159">
        <v>42858</v>
      </c>
      <c r="O151" s="1"/>
      <c r="P151" s="1"/>
      <c r="Q151" s="228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>
      <c r="A152" s="150">
        <v>76</v>
      </c>
      <c r="B152" s="151">
        <v>42678</v>
      </c>
      <c r="C152" s="151"/>
      <c r="D152" s="152" t="s">
        <v>456</v>
      </c>
      <c r="E152" s="153" t="s">
        <v>577</v>
      </c>
      <c r="F152" s="154">
        <v>155</v>
      </c>
      <c r="G152" s="153"/>
      <c r="H152" s="153">
        <v>210</v>
      </c>
      <c r="I152" s="155">
        <v>210</v>
      </c>
      <c r="J152" s="156" t="s">
        <v>715</v>
      </c>
      <c r="K152" s="157">
        <f t="shared" si="34"/>
        <v>55</v>
      </c>
      <c r="L152" s="158">
        <f t="shared" si="36"/>
        <v>0.35483870967741937</v>
      </c>
      <c r="M152" s="153" t="s">
        <v>580</v>
      </c>
      <c r="N152" s="159">
        <v>42944</v>
      </c>
      <c r="O152" s="1"/>
      <c r="P152" s="1"/>
      <c r="Q152" s="228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>
      <c r="A153" s="160">
        <v>77</v>
      </c>
      <c r="B153" s="161">
        <v>42710</v>
      </c>
      <c r="C153" s="161"/>
      <c r="D153" s="162" t="s">
        <v>716</v>
      </c>
      <c r="E153" s="163" t="s">
        <v>577</v>
      </c>
      <c r="F153" s="164">
        <v>150.5</v>
      </c>
      <c r="G153" s="164"/>
      <c r="H153" s="165">
        <v>72.5</v>
      </c>
      <c r="I153" s="165">
        <v>174</v>
      </c>
      <c r="J153" s="166" t="s">
        <v>717</v>
      </c>
      <c r="K153" s="167">
        <v>-78</v>
      </c>
      <c r="L153" s="168">
        <v>-0.51827242524916906</v>
      </c>
      <c r="M153" s="164" t="s">
        <v>590</v>
      </c>
      <c r="N153" s="161">
        <v>43333</v>
      </c>
      <c r="O153" s="1"/>
      <c r="P153" s="1"/>
      <c r="Q153" s="228"/>
      <c r="R153" s="1"/>
      <c r="S153" s="6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150">
        <v>78</v>
      </c>
      <c r="B154" s="151">
        <v>42712</v>
      </c>
      <c r="C154" s="151"/>
      <c r="D154" s="152" t="s">
        <v>718</v>
      </c>
      <c r="E154" s="153" t="s">
        <v>577</v>
      </c>
      <c r="F154" s="154">
        <v>380</v>
      </c>
      <c r="G154" s="153"/>
      <c r="H154" s="153">
        <v>478</v>
      </c>
      <c r="I154" s="155">
        <v>468</v>
      </c>
      <c r="J154" s="156" t="s">
        <v>664</v>
      </c>
      <c r="K154" s="157">
        <f t="shared" ref="K154:K156" si="37">H154-F154</f>
        <v>98</v>
      </c>
      <c r="L154" s="158">
        <f t="shared" ref="L154:L156" si="38">K154/F154</f>
        <v>0.25789473684210529</v>
      </c>
      <c r="M154" s="153" t="s">
        <v>580</v>
      </c>
      <c r="N154" s="159">
        <v>43025</v>
      </c>
      <c r="O154" s="1"/>
      <c r="P154" s="1"/>
      <c r="Q154" s="228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>
      <c r="A155" s="150">
        <v>79</v>
      </c>
      <c r="B155" s="151">
        <v>42734</v>
      </c>
      <c r="C155" s="151"/>
      <c r="D155" s="152" t="s">
        <v>121</v>
      </c>
      <c r="E155" s="153" t="s">
        <v>577</v>
      </c>
      <c r="F155" s="154">
        <v>305</v>
      </c>
      <c r="G155" s="153"/>
      <c r="H155" s="153">
        <v>375</v>
      </c>
      <c r="I155" s="155">
        <v>375</v>
      </c>
      <c r="J155" s="156" t="s">
        <v>664</v>
      </c>
      <c r="K155" s="157">
        <f t="shared" si="37"/>
        <v>70</v>
      </c>
      <c r="L155" s="158">
        <f t="shared" si="38"/>
        <v>0.22950819672131148</v>
      </c>
      <c r="M155" s="153" t="s">
        <v>580</v>
      </c>
      <c r="N155" s="159">
        <v>42768</v>
      </c>
      <c r="O155" s="1"/>
      <c r="P155" s="1"/>
      <c r="Q155" s="228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>
      <c r="A156" s="150">
        <v>80</v>
      </c>
      <c r="B156" s="151">
        <v>42739</v>
      </c>
      <c r="C156" s="151"/>
      <c r="D156" s="152" t="s">
        <v>104</v>
      </c>
      <c r="E156" s="153" t="s">
        <v>577</v>
      </c>
      <c r="F156" s="154">
        <v>99.5</v>
      </c>
      <c r="G156" s="153"/>
      <c r="H156" s="153">
        <v>158</v>
      </c>
      <c r="I156" s="155">
        <v>158</v>
      </c>
      <c r="J156" s="156" t="s">
        <v>664</v>
      </c>
      <c r="K156" s="157">
        <f t="shared" si="37"/>
        <v>58.5</v>
      </c>
      <c r="L156" s="158">
        <f t="shared" si="38"/>
        <v>0.5879396984924623</v>
      </c>
      <c r="M156" s="153" t="s">
        <v>580</v>
      </c>
      <c r="N156" s="159">
        <v>42898</v>
      </c>
      <c r="O156" s="1"/>
      <c r="P156" s="1"/>
      <c r="Q156" s="228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150">
        <v>81</v>
      </c>
      <c r="B157" s="151">
        <v>42739</v>
      </c>
      <c r="C157" s="151"/>
      <c r="D157" s="152" t="s">
        <v>104</v>
      </c>
      <c r="E157" s="153" t="s">
        <v>577</v>
      </c>
      <c r="F157" s="154">
        <v>99.5</v>
      </c>
      <c r="G157" s="153"/>
      <c r="H157" s="153">
        <v>158</v>
      </c>
      <c r="I157" s="155">
        <v>158</v>
      </c>
      <c r="J157" s="156" t="s">
        <v>664</v>
      </c>
      <c r="K157" s="157">
        <v>58.5</v>
      </c>
      <c r="L157" s="158">
        <v>0.58793969849246197</v>
      </c>
      <c r="M157" s="153" t="s">
        <v>580</v>
      </c>
      <c r="N157" s="159">
        <v>42898</v>
      </c>
      <c r="O157" s="1"/>
      <c r="P157" s="1"/>
      <c r="Q157" s="228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>
      <c r="A158" s="150">
        <v>82</v>
      </c>
      <c r="B158" s="151">
        <v>42786</v>
      </c>
      <c r="C158" s="151"/>
      <c r="D158" s="152" t="s">
        <v>210</v>
      </c>
      <c r="E158" s="153" t="s">
        <v>577</v>
      </c>
      <c r="F158" s="154">
        <v>140.5</v>
      </c>
      <c r="G158" s="153"/>
      <c r="H158" s="153">
        <v>220</v>
      </c>
      <c r="I158" s="155">
        <v>220</v>
      </c>
      <c r="J158" s="156" t="s">
        <v>664</v>
      </c>
      <c r="K158" s="157">
        <f>H158-F158</f>
        <v>79.5</v>
      </c>
      <c r="L158" s="158">
        <f>K158/F158</f>
        <v>0.5658362989323843</v>
      </c>
      <c r="M158" s="153" t="s">
        <v>580</v>
      </c>
      <c r="N158" s="159">
        <v>42864</v>
      </c>
      <c r="O158" s="1"/>
      <c r="P158" s="1"/>
      <c r="Q158" s="228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150">
        <v>83</v>
      </c>
      <c r="B159" s="151">
        <v>42786</v>
      </c>
      <c r="C159" s="151"/>
      <c r="D159" s="152" t="s">
        <v>719</v>
      </c>
      <c r="E159" s="153" t="s">
        <v>577</v>
      </c>
      <c r="F159" s="154">
        <v>202.5</v>
      </c>
      <c r="G159" s="153"/>
      <c r="H159" s="153">
        <v>234</v>
      </c>
      <c r="I159" s="155">
        <v>234</v>
      </c>
      <c r="J159" s="156" t="s">
        <v>664</v>
      </c>
      <c r="K159" s="157">
        <v>31.5</v>
      </c>
      <c r="L159" s="158">
        <v>0.155555555555556</v>
      </c>
      <c r="M159" s="153" t="s">
        <v>580</v>
      </c>
      <c r="N159" s="159">
        <v>42836</v>
      </c>
      <c r="O159" s="1"/>
      <c r="P159" s="1"/>
      <c r="Q159" s="228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50">
        <v>84</v>
      </c>
      <c r="B160" s="151">
        <v>42818</v>
      </c>
      <c r="C160" s="151"/>
      <c r="D160" s="152" t="s">
        <v>720</v>
      </c>
      <c r="E160" s="153" t="s">
        <v>577</v>
      </c>
      <c r="F160" s="154">
        <v>300.5</v>
      </c>
      <c r="G160" s="153"/>
      <c r="H160" s="153">
        <v>417.5</v>
      </c>
      <c r="I160" s="155">
        <v>420</v>
      </c>
      <c r="J160" s="156" t="s">
        <v>721</v>
      </c>
      <c r="K160" s="157">
        <f>H160-F160</f>
        <v>117</v>
      </c>
      <c r="L160" s="158">
        <f>K160/F160</f>
        <v>0.38935108153078202</v>
      </c>
      <c r="M160" s="153" t="s">
        <v>580</v>
      </c>
      <c r="N160" s="159">
        <v>43070</v>
      </c>
      <c r="O160" s="1"/>
      <c r="P160" s="1"/>
      <c r="Q160" s="228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50">
        <v>85</v>
      </c>
      <c r="B161" s="151">
        <v>42818</v>
      </c>
      <c r="C161" s="151"/>
      <c r="D161" s="152" t="s">
        <v>694</v>
      </c>
      <c r="E161" s="153" t="s">
        <v>577</v>
      </c>
      <c r="F161" s="154">
        <v>850</v>
      </c>
      <c r="G161" s="153"/>
      <c r="H161" s="153">
        <v>1042.5</v>
      </c>
      <c r="I161" s="155">
        <v>1023</v>
      </c>
      <c r="J161" s="156" t="s">
        <v>722</v>
      </c>
      <c r="K161" s="157">
        <v>192.5</v>
      </c>
      <c r="L161" s="158">
        <v>0.22647058823529401</v>
      </c>
      <c r="M161" s="153" t="s">
        <v>580</v>
      </c>
      <c r="N161" s="159">
        <v>42830</v>
      </c>
      <c r="O161" s="1"/>
      <c r="P161" s="1"/>
      <c r="Q161" s="228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50">
        <v>86</v>
      </c>
      <c r="B162" s="151">
        <v>42830</v>
      </c>
      <c r="C162" s="151"/>
      <c r="D162" s="152" t="s">
        <v>487</v>
      </c>
      <c r="E162" s="153" t="s">
        <v>577</v>
      </c>
      <c r="F162" s="154">
        <v>785</v>
      </c>
      <c r="G162" s="153"/>
      <c r="H162" s="153">
        <v>930</v>
      </c>
      <c r="I162" s="155">
        <v>920</v>
      </c>
      <c r="J162" s="156" t="s">
        <v>723</v>
      </c>
      <c r="K162" s="157">
        <f>H162-F162</f>
        <v>145</v>
      </c>
      <c r="L162" s="158">
        <f>K162/F162</f>
        <v>0.18471337579617833</v>
      </c>
      <c r="M162" s="153" t="s">
        <v>580</v>
      </c>
      <c r="N162" s="159">
        <v>42976</v>
      </c>
      <c r="O162" s="1"/>
      <c r="P162" s="1"/>
      <c r="Q162" s="228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60">
        <v>87</v>
      </c>
      <c r="B163" s="161">
        <v>42831</v>
      </c>
      <c r="C163" s="161"/>
      <c r="D163" s="162" t="s">
        <v>724</v>
      </c>
      <c r="E163" s="163" t="s">
        <v>577</v>
      </c>
      <c r="F163" s="164">
        <v>40</v>
      </c>
      <c r="G163" s="164"/>
      <c r="H163" s="165">
        <v>13.1</v>
      </c>
      <c r="I163" s="165">
        <v>60</v>
      </c>
      <c r="J163" s="166" t="s">
        <v>725</v>
      </c>
      <c r="K163" s="167">
        <v>-26.9</v>
      </c>
      <c r="L163" s="168">
        <v>-0.67249999999999999</v>
      </c>
      <c r="M163" s="164" t="s">
        <v>590</v>
      </c>
      <c r="N163" s="161">
        <v>43138</v>
      </c>
      <c r="O163" s="1"/>
      <c r="P163" s="1"/>
      <c r="Q163" s="228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50">
        <v>88</v>
      </c>
      <c r="B164" s="151">
        <v>42837</v>
      </c>
      <c r="C164" s="151"/>
      <c r="D164" s="152" t="s">
        <v>102</v>
      </c>
      <c r="E164" s="153" t="s">
        <v>577</v>
      </c>
      <c r="F164" s="154">
        <v>289.5</v>
      </c>
      <c r="G164" s="153"/>
      <c r="H164" s="153">
        <v>354</v>
      </c>
      <c r="I164" s="155">
        <v>360</v>
      </c>
      <c r="J164" s="156" t="s">
        <v>726</v>
      </c>
      <c r="K164" s="157">
        <f t="shared" ref="K164:K172" si="39">H164-F164</f>
        <v>64.5</v>
      </c>
      <c r="L164" s="158">
        <f t="shared" ref="L164:L172" si="40">K164/F164</f>
        <v>0.22279792746113988</v>
      </c>
      <c r="M164" s="153" t="s">
        <v>580</v>
      </c>
      <c r="N164" s="159">
        <v>43040</v>
      </c>
      <c r="O164" s="1"/>
      <c r="P164" s="1"/>
      <c r="Q164" s="228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50">
        <v>89</v>
      </c>
      <c r="B165" s="151">
        <v>42845</v>
      </c>
      <c r="C165" s="151"/>
      <c r="D165" s="152" t="s">
        <v>428</v>
      </c>
      <c r="E165" s="153" t="s">
        <v>577</v>
      </c>
      <c r="F165" s="154">
        <v>700</v>
      </c>
      <c r="G165" s="153"/>
      <c r="H165" s="153">
        <v>840</v>
      </c>
      <c r="I165" s="155">
        <v>840</v>
      </c>
      <c r="J165" s="156" t="s">
        <v>727</v>
      </c>
      <c r="K165" s="157">
        <f t="shared" si="39"/>
        <v>140</v>
      </c>
      <c r="L165" s="158">
        <f t="shared" si="40"/>
        <v>0.2</v>
      </c>
      <c r="M165" s="153" t="s">
        <v>580</v>
      </c>
      <c r="N165" s="159">
        <v>42893</v>
      </c>
      <c r="O165" s="1"/>
      <c r="P165" s="1"/>
      <c r="Q165" s="228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50">
        <v>90</v>
      </c>
      <c r="B166" s="151">
        <v>42887</v>
      </c>
      <c r="C166" s="151"/>
      <c r="D166" s="152" t="s">
        <v>728</v>
      </c>
      <c r="E166" s="153" t="s">
        <v>577</v>
      </c>
      <c r="F166" s="154">
        <v>130</v>
      </c>
      <c r="G166" s="153"/>
      <c r="H166" s="153">
        <v>144.25</v>
      </c>
      <c r="I166" s="155">
        <v>170</v>
      </c>
      <c r="J166" s="156" t="s">
        <v>729</v>
      </c>
      <c r="K166" s="157">
        <f t="shared" si="39"/>
        <v>14.25</v>
      </c>
      <c r="L166" s="158">
        <f t="shared" si="40"/>
        <v>0.10961538461538461</v>
      </c>
      <c r="M166" s="153" t="s">
        <v>580</v>
      </c>
      <c r="N166" s="159">
        <v>43675</v>
      </c>
      <c r="O166" s="1"/>
      <c r="P166" s="1"/>
      <c r="Q166" s="228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50">
        <v>91</v>
      </c>
      <c r="B167" s="151">
        <v>42901</v>
      </c>
      <c r="C167" s="151"/>
      <c r="D167" s="152" t="s">
        <v>730</v>
      </c>
      <c r="E167" s="153" t="s">
        <v>577</v>
      </c>
      <c r="F167" s="154">
        <v>214.5</v>
      </c>
      <c r="G167" s="153"/>
      <c r="H167" s="153">
        <v>262</v>
      </c>
      <c r="I167" s="155">
        <v>262</v>
      </c>
      <c r="J167" s="156" t="s">
        <v>599</v>
      </c>
      <c r="K167" s="157">
        <f t="shared" si="39"/>
        <v>47.5</v>
      </c>
      <c r="L167" s="158">
        <f t="shared" si="40"/>
        <v>0.22144522144522144</v>
      </c>
      <c r="M167" s="153" t="s">
        <v>580</v>
      </c>
      <c r="N167" s="159">
        <v>42977</v>
      </c>
      <c r="O167" s="1"/>
      <c r="P167" s="1"/>
      <c r="Q167" s="228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81">
        <v>92</v>
      </c>
      <c r="B168" s="182">
        <v>42933</v>
      </c>
      <c r="C168" s="182"/>
      <c r="D168" s="183" t="s">
        <v>731</v>
      </c>
      <c r="E168" s="184" t="s">
        <v>577</v>
      </c>
      <c r="F168" s="185">
        <v>370</v>
      </c>
      <c r="G168" s="184"/>
      <c r="H168" s="184">
        <v>447.5</v>
      </c>
      <c r="I168" s="186">
        <v>450</v>
      </c>
      <c r="J168" s="187" t="s">
        <v>664</v>
      </c>
      <c r="K168" s="157">
        <f t="shared" si="39"/>
        <v>77.5</v>
      </c>
      <c r="L168" s="188">
        <f t="shared" si="40"/>
        <v>0.20945945945945946</v>
      </c>
      <c r="M168" s="184" t="s">
        <v>580</v>
      </c>
      <c r="N168" s="189">
        <v>43035</v>
      </c>
      <c r="O168" s="1"/>
      <c r="P168" s="1"/>
      <c r="Q168" s="228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81">
        <v>93</v>
      </c>
      <c r="B169" s="182">
        <v>42943</v>
      </c>
      <c r="C169" s="182"/>
      <c r="D169" s="183" t="s">
        <v>208</v>
      </c>
      <c r="E169" s="184" t="s">
        <v>577</v>
      </c>
      <c r="F169" s="185">
        <v>657.5</v>
      </c>
      <c r="G169" s="184"/>
      <c r="H169" s="184">
        <v>825</v>
      </c>
      <c r="I169" s="186">
        <v>820</v>
      </c>
      <c r="J169" s="187" t="s">
        <v>664</v>
      </c>
      <c r="K169" s="157">
        <f t="shared" si="39"/>
        <v>167.5</v>
      </c>
      <c r="L169" s="188">
        <f t="shared" si="40"/>
        <v>0.25475285171102663</v>
      </c>
      <c r="M169" s="184" t="s">
        <v>580</v>
      </c>
      <c r="N169" s="189">
        <v>43090</v>
      </c>
      <c r="O169" s="1"/>
      <c r="P169" s="1"/>
      <c r="Q169" s="228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50">
        <v>94</v>
      </c>
      <c r="B170" s="151">
        <v>42964</v>
      </c>
      <c r="C170" s="151"/>
      <c r="D170" s="152" t="s">
        <v>382</v>
      </c>
      <c r="E170" s="153" t="s">
        <v>577</v>
      </c>
      <c r="F170" s="154">
        <v>605</v>
      </c>
      <c r="G170" s="153"/>
      <c r="H170" s="153">
        <v>750</v>
      </c>
      <c r="I170" s="155">
        <v>750</v>
      </c>
      <c r="J170" s="156" t="s">
        <v>723</v>
      </c>
      <c r="K170" s="157">
        <f t="shared" si="39"/>
        <v>145</v>
      </c>
      <c r="L170" s="158">
        <f t="shared" si="40"/>
        <v>0.23966942148760331</v>
      </c>
      <c r="M170" s="153" t="s">
        <v>580</v>
      </c>
      <c r="N170" s="159">
        <v>43027</v>
      </c>
      <c r="O170" s="1"/>
      <c r="P170" s="1"/>
      <c r="Q170" s="228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60">
        <v>95</v>
      </c>
      <c r="B171" s="161">
        <v>42979</v>
      </c>
      <c r="C171" s="161"/>
      <c r="D171" s="169" t="s">
        <v>732</v>
      </c>
      <c r="E171" s="164" t="s">
        <v>577</v>
      </c>
      <c r="F171" s="164">
        <v>255</v>
      </c>
      <c r="G171" s="165"/>
      <c r="H171" s="165">
        <v>217.25</v>
      </c>
      <c r="I171" s="165">
        <v>320</v>
      </c>
      <c r="J171" s="166" t="s">
        <v>733</v>
      </c>
      <c r="K171" s="167">
        <f t="shared" si="39"/>
        <v>-37.75</v>
      </c>
      <c r="L171" s="170">
        <f t="shared" si="40"/>
        <v>-0.14803921568627451</v>
      </c>
      <c r="M171" s="164" t="s">
        <v>590</v>
      </c>
      <c r="N171" s="161">
        <v>43661</v>
      </c>
      <c r="O171" s="1"/>
      <c r="P171" s="1"/>
      <c r="Q171" s="228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50">
        <v>96</v>
      </c>
      <c r="B172" s="151">
        <v>42997</v>
      </c>
      <c r="C172" s="151"/>
      <c r="D172" s="152" t="s">
        <v>734</v>
      </c>
      <c r="E172" s="153" t="s">
        <v>577</v>
      </c>
      <c r="F172" s="154">
        <v>215</v>
      </c>
      <c r="G172" s="153"/>
      <c r="H172" s="153">
        <v>258</v>
      </c>
      <c r="I172" s="155">
        <v>258</v>
      </c>
      <c r="J172" s="156" t="s">
        <v>664</v>
      </c>
      <c r="K172" s="157">
        <f t="shared" si="39"/>
        <v>43</v>
      </c>
      <c r="L172" s="158">
        <f t="shared" si="40"/>
        <v>0.2</v>
      </c>
      <c r="M172" s="153" t="s">
        <v>580</v>
      </c>
      <c r="N172" s="159">
        <v>43040</v>
      </c>
      <c r="O172" s="1"/>
      <c r="P172" s="1"/>
      <c r="Q172" s="228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50">
        <v>97</v>
      </c>
      <c r="B173" s="151">
        <v>42997</v>
      </c>
      <c r="C173" s="151"/>
      <c r="D173" s="152" t="s">
        <v>734</v>
      </c>
      <c r="E173" s="153" t="s">
        <v>577</v>
      </c>
      <c r="F173" s="154">
        <v>215</v>
      </c>
      <c r="G173" s="153"/>
      <c r="H173" s="153">
        <v>258</v>
      </c>
      <c r="I173" s="155">
        <v>258</v>
      </c>
      <c r="J173" s="187" t="s">
        <v>664</v>
      </c>
      <c r="K173" s="157">
        <v>43</v>
      </c>
      <c r="L173" s="158">
        <v>0.2</v>
      </c>
      <c r="M173" s="153" t="s">
        <v>580</v>
      </c>
      <c r="N173" s="159">
        <v>43040</v>
      </c>
      <c r="O173" s="1"/>
      <c r="P173" s="1"/>
      <c r="Q173" s="228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81">
        <v>98</v>
      </c>
      <c r="B174" s="182">
        <v>42998</v>
      </c>
      <c r="C174" s="182"/>
      <c r="D174" s="183" t="s">
        <v>735</v>
      </c>
      <c r="E174" s="184" t="s">
        <v>577</v>
      </c>
      <c r="F174" s="154">
        <v>75</v>
      </c>
      <c r="G174" s="184"/>
      <c r="H174" s="184">
        <v>90</v>
      </c>
      <c r="I174" s="186">
        <v>90</v>
      </c>
      <c r="J174" s="156" t="s">
        <v>736</v>
      </c>
      <c r="K174" s="157">
        <f t="shared" ref="K174:K179" si="41">H174-F174</f>
        <v>15</v>
      </c>
      <c r="L174" s="158">
        <f t="shared" ref="L174:L179" si="42">K174/F174</f>
        <v>0.2</v>
      </c>
      <c r="M174" s="153" t="s">
        <v>580</v>
      </c>
      <c r="N174" s="159">
        <v>43019</v>
      </c>
      <c r="O174" s="1"/>
      <c r="P174" s="1"/>
      <c r="Q174" s="228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81">
        <v>99</v>
      </c>
      <c r="B175" s="182">
        <v>43011</v>
      </c>
      <c r="C175" s="182"/>
      <c r="D175" s="183" t="s">
        <v>737</v>
      </c>
      <c r="E175" s="184" t="s">
        <v>577</v>
      </c>
      <c r="F175" s="185">
        <v>315</v>
      </c>
      <c r="G175" s="184"/>
      <c r="H175" s="184">
        <v>392</v>
      </c>
      <c r="I175" s="186">
        <v>384</v>
      </c>
      <c r="J175" s="187" t="s">
        <v>738</v>
      </c>
      <c r="K175" s="157">
        <f t="shared" si="41"/>
        <v>77</v>
      </c>
      <c r="L175" s="188">
        <f t="shared" si="42"/>
        <v>0.24444444444444444</v>
      </c>
      <c r="M175" s="184" t="s">
        <v>580</v>
      </c>
      <c r="N175" s="189">
        <v>43017</v>
      </c>
      <c r="O175" s="1"/>
      <c r="P175" s="1"/>
      <c r="Q175" s="228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81">
        <v>100</v>
      </c>
      <c r="B176" s="182">
        <v>43013</v>
      </c>
      <c r="C176" s="182"/>
      <c r="D176" s="183" t="s">
        <v>460</v>
      </c>
      <c r="E176" s="184" t="s">
        <v>577</v>
      </c>
      <c r="F176" s="185">
        <v>145</v>
      </c>
      <c r="G176" s="184"/>
      <c r="H176" s="184">
        <v>179</v>
      </c>
      <c r="I176" s="186">
        <v>180</v>
      </c>
      <c r="J176" s="187" t="s">
        <v>739</v>
      </c>
      <c r="K176" s="157">
        <f t="shared" si="41"/>
        <v>34</v>
      </c>
      <c r="L176" s="188">
        <f t="shared" si="42"/>
        <v>0.23448275862068965</v>
      </c>
      <c r="M176" s="184" t="s">
        <v>580</v>
      </c>
      <c r="N176" s="189">
        <v>43025</v>
      </c>
      <c r="O176" s="1"/>
      <c r="P176" s="1"/>
      <c r="Q176" s="228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81">
        <v>101</v>
      </c>
      <c r="B177" s="182">
        <v>43014</v>
      </c>
      <c r="C177" s="182"/>
      <c r="D177" s="183" t="s">
        <v>357</v>
      </c>
      <c r="E177" s="184" t="s">
        <v>577</v>
      </c>
      <c r="F177" s="185">
        <v>256</v>
      </c>
      <c r="G177" s="184"/>
      <c r="H177" s="184">
        <v>323</v>
      </c>
      <c r="I177" s="186">
        <v>320</v>
      </c>
      <c r="J177" s="187" t="s">
        <v>664</v>
      </c>
      <c r="K177" s="157">
        <f t="shared" si="41"/>
        <v>67</v>
      </c>
      <c r="L177" s="188">
        <f t="shared" si="42"/>
        <v>0.26171875</v>
      </c>
      <c r="M177" s="184" t="s">
        <v>580</v>
      </c>
      <c r="N177" s="189">
        <v>43067</v>
      </c>
      <c r="O177" s="1"/>
      <c r="P177" s="1"/>
      <c r="Q177" s="228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81">
        <v>102</v>
      </c>
      <c r="B178" s="182">
        <v>43017</v>
      </c>
      <c r="C178" s="182"/>
      <c r="D178" s="183" t="s">
        <v>371</v>
      </c>
      <c r="E178" s="184" t="s">
        <v>577</v>
      </c>
      <c r="F178" s="185">
        <v>137.5</v>
      </c>
      <c r="G178" s="184"/>
      <c r="H178" s="184">
        <v>184</v>
      </c>
      <c r="I178" s="186">
        <v>183</v>
      </c>
      <c r="J178" s="187" t="s">
        <v>740</v>
      </c>
      <c r="K178" s="157">
        <f t="shared" si="41"/>
        <v>46.5</v>
      </c>
      <c r="L178" s="188">
        <f t="shared" si="42"/>
        <v>0.33818181818181819</v>
      </c>
      <c r="M178" s="184" t="s">
        <v>580</v>
      </c>
      <c r="N178" s="189">
        <v>43108</v>
      </c>
      <c r="O178" s="1"/>
      <c r="P178" s="1"/>
      <c r="Q178" s="228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81">
        <v>103</v>
      </c>
      <c r="B179" s="182">
        <v>43018</v>
      </c>
      <c r="C179" s="182"/>
      <c r="D179" s="183" t="s">
        <v>741</v>
      </c>
      <c r="E179" s="184" t="s">
        <v>577</v>
      </c>
      <c r="F179" s="185">
        <v>125.5</v>
      </c>
      <c r="G179" s="184"/>
      <c r="H179" s="184">
        <v>158</v>
      </c>
      <c r="I179" s="186">
        <v>155</v>
      </c>
      <c r="J179" s="187" t="s">
        <v>742</v>
      </c>
      <c r="K179" s="157">
        <f t="shared" si="41"/>
        <v>32.5</v>
      </c>
      <c r="L179" s="188">
        <f t="shared" si="42"/>
        <v>0.25896414342629481</v>
      </c>
      <c r="M179" s="184" t="s">
        <v>580</v>
      </c>
      <c r="N179" s="189">
        <v>43067</v>
      </c>
      <c r="O179" s="1"/>
      <c r="P179" s="1"/>
      <c r="Q179" s="228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81">
        <v>104</v>
      </c>
      <c r="B180" s="182">
        <v>43018</v>
      </c>
      <c r="C180" s="182"/>
      <c r="D180" s="183" t="s">
        <v>743</v>
      </c>
      <c r="E180" s="184" t="s">
        <v>577</v>
      </c>
      <c r="F180" s="185">
        <v>895</v>
      </c>
      <c r="G180" s="184"/>
      <c r="H180" s="184">
        <v>1122.5</v>
      </c>
      <c r="I180" s="186">
        <v>1078</v>
      </c>
      <c r="J180" s="187" t="s">
        <v>744</v>
      </c>
      <c r="K180" s="157">
        <v>227.5</v>
      </c>
      <c r="L180" s="188">
        <v>0.25418994413407803</v>
      </c>
      <c r="M180" s="184" t="s">
        <v>580</v>
      </c>
      <c r="N180" s="189">
        <v>43117</v>
      </c>
      <c r="O180" s="1"/>
      <c r="P180" s="1"/>
      <c r="Q180" s="228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81">
        <v>105</v>
      </c>
      <c r="B181" s="182">
        <v>43020</v>
      </c>
      <c r="C181" s="182"/>
      <c r="D181" s="183" t="s">
        <v>366</v>
      </c>
      <c r="E181" s="184" t="s">
        <v>577</v>
      </c>
      <c r="F181" s="185">
        <v>525</v>
      </c>
      <c r="G181" s="184"/>
      <c r="H181" s="184">
        <v>629</v>
      </c>
      <c r="I181" s="186">
        <v>629</v>
      </c>
      <c r="J181" s="187" t="s">
        <v>664</v>
      </c>
      <c r="K181" s="157">
        <v>104</v>
      </c>
      <c r="L181" s="188">
        <v>0.19809523809523799</v>
      </c>
      <c r="M181" s="184" t="s">
        <v>580</v>
      </c>
      <c r="N181" s="189">
        <v>43119</v>
      </c>
      <c r="O181" s="1"/>
      <c r="P181" s="1"/>
      <c r="Q181" s="228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81">
        <v>106</v>
      </c>
      <c r="B182" s="182">
        <v>43046</v>
      </c>
      <c r="C182" s="182"/>
      <c r="D182" s="183" t="s">
        <v>404</v>
      </c>
      <c r="E182" s="184" t="s">
        <v>577</v>
      </c>
      <c r="F182" s="185">
        <v>740</v>
      </c>
      <c r="G182" s="184"/>
      <c r="H182" s="184">
        <v>892.5</v>
      </c>
      <c r="I182" s="186">
        <v>900</v>
      </c>
      <c r="J182" s="187" t="s">
        <v>745</v>
      </c>
      <c r="K182" s="157">
        <f t="shared" ref="K182:K184" si="43">H182-F182</f>
        <v>152.5</v>
      </c>
      <c r="L182" s="188">
        <f t="shared" ref="L182:L184" si="44">K182/F182</f>
        <v>0.20608108108108109</v>
      </c>
      <c r="M182" s="184" t="s">
        <v>580</v>
      </c>
      <c r="N182" s="189">
        <v>43052</v>
      </c>
      <c r="O182" s="1"/>
      <c r="P182" s="1"/>
      <c r="Q182" s="228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50">
        <v>107</v>
      </c>
      <c r="B183" s="151">
        <v>43073</v>
      </c>
      <c r="C183" s="151"/>
      <c r="D183" s="152" t="s">
        <v>746</v>
      </c>
      <c r="E183" s="153" t="s">
        <v>577</v>
      </c>
      <c r="F183" s="154">
        <v>118.5</v>
      </c>
      <c r="G183" s="153"/>
      <c r="H183" s="153">
        <v>143.5</v>
      </c>
      <c r="I183" s="155">
        <v>145</v>
      </c>
      <c r="J183" s="156" t="s">
        <v>747</v>
      </c>
      <c r="K183" s="157">
        <f t="shared" si="43"/>
        <v>25</v>
      </c>
      <c r="L183" s="158">
        <f t="shared" si="44"/>
        <v>0.2109704641350211</v>
      </c>
      <c r="M183" s="153" t="s">
        <v>580</v>
      </c>
      <c r="N183" s="159">
        <v>43097</v>
      </c>
      <c r="O183" s="1"/>
      <c r="P183" s="1"/>
      <c r="Q183" s="228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60">
        <v>108</v>
      </c>
      <c r="B184" s="161">
        <v>43090</v>
      </c>
      <c r="C184" s="161"/>
      <c r="D184" s="162" t="s">
        <v>433</v>
      </c>
      <c r="E184" s="163" t="s">
        <v>577</v>
      </c>
      <c r="F184" s="164">
        <v>715</v>
      </c>
      <c r="G184" s="164"/>
      <c r="H184" s="165">
        <v>500</v>
      </c>
      <c r="I184" s="165">
        <v>872</v>
      </c>
      <c r="J184" s="166" t="s">
        <v>748</v>
      </c>
      <c r="K184" s="167">
        <f t="shared" si="43"/>
        <v>-215</v>
      </c>
      <c r="L184" s="168">
        <f t="shared" si="44"/>
        <v>-0.30069930069930068</v>
      </c>
      <c r="M184" s="164" t="s">
        <v>590</v>
      </c>
      <c r="N184" s="161">
        <v>43670</v>
      </c>
      <c r="O184" s="1"/>
      <c r="P184" s="1"/>
      <c r="Q184" s="228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50">
        <v>109</v>
      </c>
      <c r="B185" s="151">
        <v>43098</v>
      </c>
      <c r="C185" s="151"/>
      <c r="D185" s="152" t="s">
        <v>737</v>
      </c>
      <c r="E185" s="153" t="s">
        <v>577</v>
      </c>
      <c r="F185" s="154">
        <v>435</v>
      </c>
      <c r="G185" s="153"/>
      <c r="H185" s="153">
        <v>542.5</v>
      </c>
      <c r="I185" s="155">
        <v>539</v>
      </c>
      <c r="J185" s="156" t="s">
        <v>664</v>
      </c>
      <c r="K185" s="157">
        <v>107.5</v>
      </c>
      <c r="L185" s="158">
        <v>0.247126436781609</v>
      </c>
      <c r="M185" s="153" t="s">
        <v>580</v>
      </c>
      <c r="N185" s="159">
        <v>43206</v>
      </c>
      <c r="O185" s="1"/>
      <c r="P185" s="1"/>
      <c r="Q185" s="228"/>
      <c r="R185" s="1"/>
      <c r="S185" s="6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50">
        <v>110</v>
      </c>
      <c r="B186" s="151">
        <v>43098</v>
      </c>
      <c r="C186" s="151"/>
      <c r="D186" s="152" t="s">
        <v>548</v>
      </c>
      <c r="E186" s="153" t="s">
        <v>577</v>
      </c>
      <c r="F186" s="154">
        <v>885</v>
      </c>
      <c r="G186" s="153"/>
      <c r="H186" s="153">
        <v>1090</v>
      </c>
      <c r="I186" s="155">
        <v>1084</v>
      </c>
      <c r="J186" s="156" t="s">
        <v>664</v>
      </c>
      <c r="K186" s="157">
        <v>205</v>
      </c>
      <c r="L186" s="158">
        <v>0.23163841807909599</v>
      </c>
      <c r="M186" s="153" t="s">
        <v>580</v>
      </c>
      <c r="N186" s="159">
        <v>43213</v>
      </c>
      <c r="O186" s="1"/>
      <c r="P186" s="1"/>
      <c r="Q186" s="228"/>
      <c r="R186" s="1"/>
      <c r="S186" s="6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90">
        <v>111</v>
      </c>
      <c r="B187" s="191">
        <v>43192</v>
      </c>
      <c r="C187" s="191"/>
      <c r="D187" s="169" t="s">
        <v>749</v>
      </c>
      <c r="E187" s="164" t="s">
        <v>577</v>
      </c>
      <c r="F187" s="192">
        <v>478.5</v>
      </c>
      <c r="G187" s="164"/>
      <c r="H187" s="164">
        <v>442</v>
      </c>
      <c r="I187" s="165">
        <v>613</v>
      </c>
      <c r="J187" s="166" t="s">
        <v>750</v>
      </c>
      <c r="K187" s="167">
        <f t="shared" ref="K187:K190" si="45">H187-F187</f>
        <v>-36.5</v>
      </c>
      <c r="L187" s="168">
        <f t="shared" ref="L187:L190" si="46">K187/F187</f>
        <v>-7.6280041797283177E-2</v>
      </c>
      <c r="M187" s="164" t="s">
        <v>590</v>
      </c>
      <c r="N187" s="161">
        <v>43762</v>
      </c>
      <c r="O187" s="1"/>
      <c r="P187" s="1"/>
      <c r="Q187" s="228"/>
      <c r="R187" s="1"/>
      <c r="S187" s="6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60">
        <v>112</v>
      </c>
      <c r="B188" s="161">
        <v>43194</v>
      </c>
      <c r="C188" s="161"/>
      <c r="D188" s="162" t="s">
        <v>751</v>
      </c>
      <c r="E188" s="163" t="s">
        <v>577</v>
      </c>
      <c r="F188" s="164">
        <f>141.5-7.3</f>
        <v>134.19999999999999</v>
      </c>
      <c r="G188" s="164"/>
      <c r="H188" s="165">
        <v>77</v>
      </c>
      <c r="I188" s="165">
        <v>180</v>
      </c>
      <c r="J188" s="166" t="s">
        <v>752</v>
      </c>
      <c r="K188" s="167">
        <f t="shared" si="45"/>
        <v>-57.199999999999989</v>
      </c>
      <c r="L188" s="168">
        <f t="shared" si="46"/>
        <v>-0.42622950819672129</v>
      </c>
      <c r="M188" s="164" t="s">
        <v>590</v>
      </c>
      <c r="N188" s="161">
        <v>43522</v>
      </c>
      <c r="O188" s="1"/>
      <c r="P188" s="1"/>
      <c r="Q188" s="228"/>
      <c r="R188" s="1"/>
      <c r="S188" s="6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60">
        <v>113</v>
      </c>
      <c r="B189" s="161">
        <v>43209</v>
      </c>
      <c r="C189" s="161"/>
      <c r="D189" s="162" t="s">
        <v>753</v>
      </c>
      <c r="E189" s="163" t="s">
        <v>577</v>
      </c>
      <c r="F189" s="164">
        <v>430</v>
      </c>
      <c r="G189" s="164"/>
      <c r="H189" s="165">
        <v>220</v>
      </c>
      <c r="I189" s="165">
        <v>537</v>
      </c>
      <c r="J189" s="166" t="s">
        <v>754</v>
      </c>
      <c r="K189" s="167">
        <f t="shared" si="45"/>
        <v>-210</v>
      </c>
      <c r="L189" s="168">
        <f t="shared" si="46"/>
        <v>-0.48837209302325579</v>
      </c>
      <c r="M189" s="164" t="s">
        <v>590</v>
      </c>
      <c r="N189" s="161">
        <v>43252</v>
      </c>
      <c r="O189" s="1"/>
      <c r="P189" s="1"/>
      <c r="Q189" s="228"/>
      <c r="R189" s="1"/>
      <c r="S189" s="6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81">
        <v>114</v>
      </c>
      <c r="B190" s="182">
        <v>43220</v>
      </c>
      <c r="C190" s="182"/>
      <c r="D190" s="183" t="s">
        <v>755</v>
      </c>
      <c r="E190" s="184" t="s">
        <v>577</v>
      </c>
      <c r="F190" s="184">
        <v>153.5</v>
      </c>
      <c r="G190" s="184"/>
      <c r="H190" s="184">
        <v>196</v>
      </c>
      <c r="I190" s="186">
        <v>196</v>
      </c>
      <c r="J190" s="156" t="s">
        <v>756</v>
      </c>
      <c r="K190" s="157">
        <f t="shared" si="45"/>
        <v>42.5</v>
      </c>
      <c r="L190" s="158">
        <f t="shared" si="46"/>
        <v>0.27687296416938112</v>
      </c>
      <c r="M190" s="153" t="s">
        <v>580</v>
      </c>
      <c r="N190" s="159">
        <v>43605</v>
      </c>
      <c r="O190" s="1"/>
      <c r="P190" s="1"/>
      <c r="Q190" s="228"/>
      <c r="R190" s="1"/>
      <c r="S190" s="6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60">
        <v>115</v>
      </c>
      <c r="B191" s="161">
        <v>43306</v>
      </c>
      <c r="C191" s="161"/>
      <c r="D191" s="162" t="s">
        <v>724</v>
      </c>
      <c r="E191" s="163" t="s">
        <v>577</v>
      </c>
      <c r="F191" s="164">
        <v>27.5</v>
      </c>
      <c r="G191" s="164"/>
      <c r="H191" s="165">
        <v>13.1</v>
      </c>
      <c r="I191" s="165">
        <v>60</v>
      </c>
      <c r="J191" s="166" t="s">
        <v>757</v>
      </c>
      <c r="K191" s="167">
        <v>-14.4</v>
      </c>
      <c r="L191" s="168">
        <v>-0.52363636363636401</v>
      </c>
      <c r="M191" s="164" t="s">
        <v>590</v>
      </c>
      <c r="N191" s="161">
        <v>43138</v>
      </c>
      <c r="O191" s="1"/>
      <c r="P191" s="1"/>
      <c r="Q191" s="228"/>
      <c r="R191" s="1"/>
      <c r="S191" s="6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90">
        <v>116</v>
      </c>
      <c r="B192" s="191">
        <v>43318</v>
      </c>
      <c r="C192" s="191"/>
      <c r="D192" s="169" t="s">
        <v>758</v>
      </c>
      <c r="E192" s="164" t="s">
        <v>577</v>
      </c>
      <c r="F192" s="164">
        <v>148.5</v>
      </c>
      <c r="G192" s="164"/>
      <c r="H192" s="164">
        <v>102</v>
      </c>
      <c r="I192" s="165">
        <v>182</v>
      </c>
      <c r="J192" s="166" t="s">
        <v>759</v>
      </c>
      <c r="K192" s="167">
        <f>H192-F192</f>
        <v>-46.5</v>
      </c>
      <c r="L192" s="168">
        <f>K192/F192</f>
        <v>-0.31313131313131315</v>
      </c>
      <c r="M192" s="164" t="s">
        <v>590</v>
      </c>
      <c r="N192" s="161">
        <v>43661</v>
      </c>
      <c r="O192" s="1"/>
      <c r="P192" s="1"/>
      <c r="Q192" s="228"/>
      <c r="R192" s="1"/>
      <c r="S192" s="6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50">
        <v>117</v>
      </c>
      <c r="B193" s="151">
        <v>43335</v>
      </c>
      <c r="C193" s="151"/>
      <c r="D193" s="152" t="s">
        <v>760</v>
      </c>
      <c r="E193" s="153" t="s">
        <v>577</v>
      </c>
      <c r="F193" s="184">
        <v>285</v>
      </c>
      <c r="G193" s="153"/>
      <c r="H193" s="153">
        <v>355</v>
      </c>
      <c r="I193" s="155">
        <v>364</v>
      </c>
      <c r="J193" s="156" t="s">
        <v>761</v>
      </c>
      <c r="K193" s="157">
        <v>70</v>
      </c>
      <c r="L193" s="158">
        <v>0.24561403508771901</v>
      </c>
      <c r="M193" s="153" t="s">
        <v>580</v>
      </c>
      <c r="N193" s="159">
        <v>43455</v>
      </c>
      <c r="O193" s="1"/>
      <c r="P193" s="1"/>
      <c r="Q193" s="228"/>
      <c r="R193" s="1"/>
      <c r="S193" s="6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50">
        <v>118</v>
      </c>
      <c r="B194" s="151">
        <v>43341</v>
      </c>
      <c r="C194" s="151"/>
      <c r="D194" s="152" t="s">
        <v>394</v>
      </c>
      <c r="E194" s="153" t="s">
        <v>577</v>
      </c>
      <c r="F194" s="184">
        <v>525</v>
      </c>
      <c r="G194" s="153"/>
      <c r="H194" s="153">
        <v>585</v>
      </c>
      <c r="I194" s="155">
        <v>635</v>
      </c>
      <c r="J194" s="156" t="s">
        <v>762</v>
      </c>
      <c r="K194" s="157">
        <f t="shared" ref="K194:K245" si="47">H194-F194</f>
        <v>60</v>
      </c>
      <c r="L194" s="158">
        <f t="shared" ref="L194:L245" si="48">K194/F194</f>
        <v>0.11428571428571428</v>
      </c>
      <c r="M194" s="153" t="s">
        <v>580</v>
      </c>
      <c r="N194" s="159">
        <v>43662</v>
      </c>
      <c r="O194" s="1"/>
      <c r="P194" s="1"/>
      <c r="Q194" s="228"/>
      <c r="R194" s="1"/>
      <c r="S194" s="6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50">
        <v>119</v>
      </c>
      <c r="B195" s="151">
        <v>43395</v>
      </c>
      <c r="C195" s="151"/>
      <c r="D195" s="152" t="s">
        <v>382</v>
      </c>
      <c r="E195" s="153" t="s">
        <v>577</v>
      </c>
      <c r="F195" s="184">
        <v>475</v>
      </c>
      <c r="G195" s="153"/>
      <c r="H195" s="153">
        <v>574</v>
      </c>
      <c r="I195" s="155">
        <v>570</v>
      </c>
      <c r="J195" s="156" t="s">
        <v>664</v>
      </c>
      <c r="K195" s="157">
        <f t="shared" si="47"/>
        <v>99</v>
      </c>
      <c r="L195" s="158">
        <f t="shared" si="48"/>
        <v>0.20842105263157895</v>
      </c>
      <c r="M195" s="153" t="s">
        <v>580</v>
      </c>
      <c r="N195" s="159">
        <v>43403</v>
      </c>
      <c r="O195" s="1"/>
      <c r="P195" s="1"/>
      <c r="Q195" s="228"/>
      <c r="R195" s="1"/>
      <c r="S195" s="6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81">
        <v>120</v>
      </c>
      <c r="B196" s="182">
        <v>43397</v>
      </c>
      <c r="C196" s="182"/>
      <c r="D196" s="183" t="s">
        <v>763</v>
      </c>
      <c r="E196" s="184" t="s">
        <v>577</v>
      </c>
      <c r="F196" s="184">
        <v>707.5</v>
      </c>
      <c r="G196" s="184"/>
      <c r="H196" s="184">
        <v>872</v>
      </c>
      <c r="I196" s="186">
        <v>872</v>
      </c>
      <c r="J196" s="187" t="s">
        <v>664</v>
      </c>
      <c r="K196" s="157">
        <f t="shared" si="47"/>
        <v>164.5</v>
      </c>
      <c r="L196" s="188">
        <f t="shared" si="48"/>
        <v>0.23250883392226149</v>
      </c>
      <c r="M196" s="184" t="s">
        <v>580</v>
      </c>
      <c r="N196" s="189">
        <v>43482</v>
      </c>
      <c r="O196" s="1"/>
      <c r="P196" s="1"/>
      <c r="Q196" s="228"/>
      <c r="R196" s="1"/>
      <c r="S196" s="6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81">
        <v>121</v>
      </c>
      <c r="B197" s="182">
        <v>43398</v>
      </c>
      <c r="C197" s="182"/>
      <c r="D197" s="183" t="s">
        <v>764</v>
      </c>
      <c r="E197" s="184" t="s">
        <v>577</v>
      </c>
      <c r="F197" s="184">
        <v>162</v>
      </c>
      <c r="G197" s="184"/>
      <c r="H197" s="184">
        <v>204</v>
      </c>
      <c r="I197" s="186">
        <v>209</v>
      </c>
      <c r="J197" s="187" t="s">
        <v>765</v>
      </c>
      <c r="K197" s="157">
        <f t="shared" si="47"/>
        <v>42</v>
      </c>
      <c r="L197" s="188">
        <f t="shared" si="48"/>
        <v>0.25925925925925924</v>
      </c>
      <c r="M197" s="184" t="s">
        <v>580</v>
      </c>
      <c r="N197" s="189">
        <v>43539</v>
      </c>
      <c r="O197" s="1"/>
      <c r="P197" s="1"/>
      <c r="Q197" s="228"/>
      <c r="R197" s="1"/>
      <c r="S197" s="6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81">
        <v>122</v>
      </c>
      <c r="B198" s="182">
        <v>43399</v>
      </c>
      <c r="C198" s="182"/>
      <c r="D198" s="183" t="s">
        <v>480</v>
      </c>
      <c r="E198" s="184" t="s">
        <v>577</v>
      </c>
      <c r="F198" s="184">
        <v>240</v>
      </c>
      <c r="G198" s="184"/>
      <c r="H198" s="184">
        <v>297</v>
      </c>
      <c r="I198" s="186">
        <v>297</v>
      </c>
      <c r="J198" s="187" t="s">
        <v>664</v>
      </c>
      <c r="K198" s="193">
        <f t="shared" si="47"/>
        <v>57</v>
      </c>
      <c r="L198" s="188">
        <f t="shared" si="48"/>
        <v>0.23749999999999999</v>
      </c>
      <c r="M198" s="184" t="s">
        <v>580</v>
      </c>
      <c r="N198" s="189">
        <v>43417</v>
      </c>
      <c r="O198" s="1"/>
      <c r="P198" s="1"/>
      <c r="Q198" s="228"/>
      <c r="R198" s="1"/>
      <c r="S198" s="6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50">
        <v>123</v>
      </c>
      <c r="B199" s="151">
        <v>43439</v>
      </c>
      <c r="C199" s="151"/>
      <c r="D199" s="152" t="s">
        <v>766</v>
      </c>
      <c r="E199" s="153" t="s">
        <v>577</v>
      </c>
      <c r="F199" s="153">
        <v>202.5</v>
      </c>
      <c r="G199" s="153"/>
      <c r="H199" s="153">
        <v>255</v>
      </c>
      <c r="I199" s="155">
        <v>252</v>
      </c>
      <c r="J199" s="156" t="s">
        <v>664</v>
      </c>
      <c r="K199" s="157">
        <f t="shared" si="47"/>
        <v>52.5</v>
      </c>
      <c r="L199" s="158">
        <f t="shared" si="48"/>
        <v>0.25925925925925924</v>
      </c>
      <c r="M199" s="153" t="s">
        <v>580</v>
      </c>
      <c r="N199" s="159">
        <v>43542</v>
      </c>
      <c r="O199" s="1"/>
      <c r="P199" s="1"/>
      <c r="Q199" s="228"/>
      <c r="R199" s="1"/>
      <c r="S199" s="6" t="s">
        <v>767</v>
      </c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81">
        <v>124</v>
      </c>
      <c r="B200" s="182">
        <v>43465</v>
      </c>
      <c r="C200" s="151"/>
      <c r="D200" s="183" t="s">
        <v>159</v>
      </c>
      <c r="E200" s="184" t="s">
        <v>577</v>
      </c>
      <c r="F200" s="184">
        <v>710</v>
      </c>
      <c r="G200" s="184"/>
      <c r="H200" s="184">
        <v>866</v>
      </c>
      <c r="I200" s="186">
        <v>866</v>
      </c>
      <c r="J200" s="187" t="s">
        <v>664</v>
      </c>
      <c r="K200" s="157">
        <f t="shared" si="47"/>
        <v>156</v>
      </c>
      <c r="L200" s="158">
        <f t="shared" si="48"/>
        <v>0.21971830985915494</v>
      </c>
      <c r="M200" s="153" t="s">
        <v>580</v>
      </c>
      <c r="N200" s="159">
        <v>43553</v>
      </c>
      <c r="O200" s="1"/>
      <c r="P200" s="1"/>
      <c r="Q200" s="228"/>
      <c r="R200" s="1"/>
      <c r="S200" s="6" t="s">
        <v>767</v>
      </c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81">
        <v>125</v>
      </c>
      <c r="B201" s="182">
        <v>43522</v>
      </c>
      <c r="C201" s="182"/>
      <c r="D201" s="183" t="s">
        <v>174</v>
      </c>
      <c r="E201" s="184" t="s">
        <v>577</v>
      </c>
      <c r="F201" s="184">
        <v>337.25</v>
      </c>
      <c r="G201" s="184"/>
      <c r="H201" s="184">
        <v>398.5</v>
      </c>
      <c r="I201" s="186">
        <v>411</v>
      </c>
      <c r="J201" s="156" t="s">
        <v>768</v>
      </c>
      <c r="K201" s="157">
        <f t="shared" si="47"/>
        <v>61.25</v>
      </c>
      <c r="L201" s="158">
        <f t="shared" si="48"/>
        <v>0.1816160118606375</v>
      </c>
      <c r="M201" s="153" t="s">
        <v>580</v>
      </c>
      <c r="N201" s="159">
        <v>43760</v>
      </c>
      <c r="O201" s="1"/>
      <c r="P201" s="1"/>
      <c r="Q201" s="228"/>
      <c r="R201" s="1"/>
      <c r="S201" s="6" t="s">
        <v>767</v>
      </c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94">
        <v>126</v>
      </c>
      <c r="B202" s="195">
        <v>43559</v>
      </c>
      <c r="C202" s="195"/>
      <c r="D202" s="196" t="s">
        <v>769</v>
      </c>
      <c r="E202" s="197" t="s">
        <v>577</v>
      </c>
      <c r="F202" s="197">
        <v>130</v>
      </c>
      <c r="G202" s="197"/>
      <c r="H202" s="197">
        <v>65</v>
      </c>
      <c r="I202" s="198">
        <v>158</v>
      </c>
      <c r="J202" s="166" t="s">
        <v>770</v>
      </c>
      <c r="K202" s="167">
        <f t="shared" si="47"/>
        <v>-65</v>
      </c>
      <c r="L202" s="168">
        <f t="shared" si="48"/>
        <v>-0.5</v>
      </c>
      <c r="M202" s="164" t="s">
        <v>590</v>
      </c>
      <c r="N202" s="161">
        <v>43726</v>
      </c>
      <c r="O202" s="1"/>
      <c r="P202" s="1"/>
      <c r="Q202" s="228"/>
      <c r="R202" s="1"/>
      <c r="S202" s="6" t="s">
        <v>771</v>
      </c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81">
        <v>127</v>
      </c>
      <c r="B203" s="182">
        <v>43017</v>
      </c>
      <c r="C203" s="182"/>
      <c r="D203" s="183" t="s">
        <v>210</v>
      </c>
      <c r="E203" s="184" t="s">
        <v>577</v>
      </c>
      <c r="F203" s="184">
        <v>141.5</v>
      </c>
      <c r="G203" s="184"/>
      <c r="H203" s="184">
        <v>183.5</v>
      </c>
      <c r="I203" s="186">
        <v>210</v>
      </c>
      <c r="J203" s="156" t="s">
        <v>765</v>
      </c>
      <c r="K203" s="157">
        <f t="shared" si="47"/>
        <v>42</v>
      </c>
      <c r="L203" s="158">
        <f t="shared" si="48"/>
        <v>0.29681978798586572</v>
      </c>
      <c r="M203" s="153" t="s">
        <v>580</v>
      </c>
      <c r="N203" s="159">
        <v>43042</v>
      </c>
      <c r="O203" s="1"/>
      <c r="P203" s="1"/>
      <c r="Q203" s="228"/>
      <c r="R203" s="1"/>
      <c r="S203" s="6" t="s">
        <v>771</v>
      </c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94">
        <v>128</v>
      </c>
      <c r="B204" s="195">
        <v>43074</v>
      </c>
      <c r="C204" s="195"/>
      <c r="D204" s="196" t="s">
        <v>772</v>
      </c>
      <c r="E204" s="197" t="s">
        <v>577</v>
      </c>
      <c r="F204" s="192">
        <v>172</v>
      </c>
      <c r="G204" s="197"/>
      <c r="H204" s="197">
        <v>155.25</v>
      </c>
      <c r="I204" s="198">
        <v>230</v>
      </c>
      <c r="J204" s="166" t="s">
        <v>773</v>
      </c>
      <c r="K204" s="167">
        <f t="shared" si="47"/>
        <v>-16.75</v>
      </c>
      <c r="L204" s="168">
        <f t="shared" si="48"/>
        <v>-9.7383720930232565E-2</v>
      </c>
      <c r="M204" s="164" t="s">
        <v>590</v>
      </c>
      <c r="N204" s="161">
        <v>43787</v>
      </c>
      <c r="O204" s="1"/>
      <c r="P204" s="1"/>
      <c r="Q204" s="228"/>
      <c r="R204" s="1"/>
      <c r="S204" s="6" t="s">
        <v>771</v>
      </c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81">
        <v>129</v>
      </c>
      <c r="B205" s="182">
        <v>43398</v>
      </c>
      <c r="C205" s="182"/>
      <c r="D205" s="183" t="s">
        <v>120</v>
      </c>
      <c r="E205" s="184" t="s">
        <v>577</v>
      </c>
      <c r="F205" s="184">
        <v>698.5</v>
      </c>
      <c r="G205" s="184"/>
      <c r="H205" s="184">
        <v>890</v>
      </c>
      <c r="I205" s="186">
        <v>890</v>
      </c>
      <c r="J205" s="156" t="s">
        <v>774</v>
      </c>
      <c r="K205" s="157">
        <f t="shared" si="47"/>
        <v>191.5</v>
      </c>
      <c r="L205" s="158">
        <f t="shared" si="48"/>
        <v>0.27415891195418757</v>
      </c>
      <c r="M205" s="153" t="s">
        <v>580</v>
      </c>
      <c r="N205" s="159">
        <v>44328</v>
      </c>
      <c r="O205" s="1"/>
      <c r="P205" s="1"/>
      <c r="Q205" s="228"/>
      <c r="R205" s="1"/>
      <c r="S205" s="6" t="s">
        <v>767</v>
      </c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81">
        <v>130</v>
      </c>
      <c r="B206" s="182">
        <v>42877</v>
      </c>
      <c r="C206" s="182"/>
      <c r="D206" s="183" t="s">
        <v>775</v>
      </c>
      <c r="E206" s="184" t="s">
        <v>577</v>
      </c>
      <c r="F206" s="184">
        <v>127.6</v>
      </c>
      <c r="G206" s="184"/>
      <c r="H206" s="184">
        <v>138</v>
      </c>
      <c r="I206" s="186">
        <v>190</v>
      </c>
      <c r="J206" s="156" t="s">
        <v>776</v>
      </c>
      <c r="K206" s="157">
        <f t="shared" si="47"/>
        <v>10.400000000000006</v>
      </c>
      <c r="L206" s="158">
        <f t="shared" si="48"/>
        <v>8.1504702194357417E-2</v>
      </c>
      <c r="M206" s="153" t="s">
        <v>580</v>
      </c>
      <c r="N206" s="159">
        <v>43774</v>
      </c>
      <c r="O206" s="1"/>
      <c r="P206" s="1"/>
      <c r="Q206" s="228"/>
      <c r="R206" s="1"/>
      <c r="S206" s="6" t="s">
        <v>771</v>
      </c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81">
        <v>131</v>
      </c>
      <c r="B207" s="182">
        <v>43158</v>
      </c>
      <c r="C207" s="182"/>
      <c r="D207" s="183" t="s">
        <v>777</v>
      </c>
      <c r="E207" s="184" t="s">
        <v>577</v>
      </c>
      <c r="F207" s="184">
        <v>317</v>
      </c>
      <c r="G207" s="184"/>
      <c r="H207" s="184">
        <v>382.5</v>
      </c>
      <c r="I207" s="186">
        <v>398</v>
      </c>
      <c r="J207" s="156" t="s">
        <v>778</v>
      </c>
      <c r="K207" s="157">
        <f t="shared" si="47"/>
        <v>65.5</v>
      </c>
      <c r="L207" s="158">
        <f t="shared" si="48"/>
        <v>0.20662460567823343</v>
      </c>
      <c r="M207" s="153" t="s">
        <v>580</v>
      </c>
      <c r="N207" s="159">
        <v>44238</v>
      </c>
      <c r="O207" s="1"/>
      <c r="P207" s="1"/>
      <c r="Q207" s="228"/>
      <c r="R207" s="1"/>
      <c r="S207" s="6" t="s">
        <v>771</v>
      </c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94">
        <v>132</v>
      </c>
      <c r="B208" s="195">
        <v>43164</v>
      </c>
      <c r="C208" s="195"/>
      <c r="D208" s="196" t="s">
        <v>166</v>
      </c>
      <c r="E208" s="197" t="s">
        <v>577</v>
      </c>
      <c r="F208" s="192">
        <f>510-14.4</f>
        <v>495.6</v>
      </c>
      <c r="G208" s="197"/>
      <c r="H208" s="197">
        <v>350</v>
      </c>
      <c r="I208" s="198">
        <v>672</v>
      </c>
      <c r="J208" s="166" t="s">
        <v>779</v>
      </c>
      <c r="K208" s="167">
        <f t="shared" si="47"/>
        <v>-145.60000000000002</v>
      </c>
      <c r="L208" s="168">
        <f t="shared" si="48"/>
        <v>-0.29378531073446329</v>
      </c>
      <c r="M208" s="164" t="s">
        <v>590</v>
      </c>
      <c r="N208" s="161">
        <v>43887</v>
      </c>
      <c r="O208" s="1"/>
      <c r="P208" s="1"/>
      <c r="Q208" s="228"/>
      <c r="R208" s="1"/>
      <c r="S208" s="6" t="s">
        <v>767</v>
      </c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94">
        <v>133</v>
      </c>
      <c r="B209" s="195">
        <v>43237</v>
      </c>
      <c r="C209" s="195"/>
      <c r="D209" s="196" t="s">
        <v>780</v>
      </c>
      <c r="E209" s="197" t="s">
        <v>577</v>
      </c>
      <c r="F209" s="192">
        <v>230.3</v>
      </c>
      <c r="G209" s="197"/>
      <c r="H209" s="197">
        <v>102.5</v>
      </c>
      <c r="I209" s="198">
        <v>348</v>
      </c>
      <c r="J209" s="166" t="s">
        <v>781</v>
      </c>
      <c r="K209" s="167">
        <f t="shared" si="47"/>
        <v>-127.80000000000001</v>
      </c>
      <c r="L209" s="168">
        <f t="shared" si="48"/>
        <v>-0.55492835432045162</v>
      </c>
      <c r="M209" s="164" t="s">
        <v>590</v>
      </c>
      <c r="N209" s="161">
        <v>43896</v>
      </c>
      <c r="O209" s="1"/>
      <c r="P209" s="1"/>
      <c r="Q209" s="228"/>
      <c r="R209" s="1"/>
      <c r="S209" s="6" t="s">
        <v>767</v>
      </c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81">
        <v>134</v>
      </c>
      <c r="B210" s="182">
        <v>43258</v>
      </c>
      <c r="C210" s="182"/>
      <c r="D210" s="183" t="s">
        <v>437</v>
      </c>
      <c r="E210" s="184" t="s">
        <v>577</v>
      </c>
      <c r="F210" s="184">
        <f>342.5-5.1</f>
        <v>337.4</v>
      </c>
      <c r="G210" s="184"/>
      <c r="H210" s="184">
        <v>412.5</v>
      </c>
      <c r="I210" s="186">
        <v>439</v>
      </c>
      <c r="J210" s="156" t="s">
        <v>782</v>
      </c>
      <c r="K210" s="157">
        <f t="shared" si="47"/>
        <v>75.100000000000023</v>
      </c>
      <c r="L210" s="158">
        <f t="shared" si="48"/>
        <v>0.22258446947243635</v>
      </c>
      <c r="M210" s="153" t="s">
        <v>580</v>
      </c>
      <c r="N210" s="159">
        <v>44230</v>
      </c>
      <c r="O210" s="1"/>
      <c r="P210" s="1"/>
      <c r="Q210" s="228"/>
      <c r="R210" s="1"/>
      <c r="S210" s="6" t="s">
        <v>771</v>
      </c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75">
        <v>135</v>
      </c>
      <c r="B211" s="174">
        <v>43285</v>
      </c>
      <c r="C211" s="174"/>
      <c r="D211" s="175" t="s">
        <v>58</v>
      </c>
      <c r="E211" s="176" t="s">
        <v>577</v>
      </c>
      <c r="F211" s="176">
        <f>127.5-5.53</f>
        <v>121.97</v>
      </c>
      <c r="G211" s="177"/>
      <c r="H211" s="177">
        <v>122.5</v>
      </c>
      <c r="I211" s="177">
        <v>170</v>
      </c>
      <c r="J211" s="178" t="s">
        <v>783</v>
      </c>
      <c r="K211" s="179">
        <f t="shared" si="47"/>
        <v>0.53000000000000114</v>
      </c>
      <c r="L211" s="180">
        <f t="shared" si="48"/>
        <v>4.3453308190538747E-3</v>
      </c>
      <c r="M211" s="176" t="s">
        <v>597</v>
      </c>
      <c r="N211" s="174">
        <v>44431</v>
      </c>
      <c r="O211" s="1"/>
      <c r="P211" s="1"/>
      <c r="Q211" s="228"/>
      <c r="R211" s="1"/>
      <c r="S211" s="6" t="s">
        <v>767</v>
      </c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94">
        <v>136</v>
      </c>
      <c r="B212" s="195">
        <v>43294</v>
      </c>
      <c r="C212" s="195"/>
      <c r="D212" s="196" t="s">
        <v>784</v>
      </c>
      <c r="E212" s="197" t="s">
        <v>577</v>
      </c>
      <c r="F212" s="192">
        <v>46.5</v>
      </c>
      <c r="G212" s="197"/>
      <c r="H212" s="197">
        <v>17</v>
      </c>
      <c r="I212" s="198">
        <v>59</v>
      </c>
      <c r="J212" s="166" t="s">
        <v>785</v>
      </c>
      <c r="K212" s="167">
        <f t="shared" si="47"/>
        <v>-29.5</v>
      </c>
      <c r="L212" s="168">
        <f t="shared" si="48"/>
        <v>-0.63440860215053763</v>
      </c>
      <c r="M212" s="164" t="s">
        <v>590</v>
      </c>
      <c r="N212" s="161">
        <v>43887</v>
      </c>
      <c r="O212" s="1"/>
      <c r="P212" s="1"/>
      <c r="Q212" s="228"/>
      <c r="R212" s="1"/>
      <c r="S212" s="6" t="s">
        <v>767</v>
      </c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81">
        <v>137</v>
      </c>
      <c r="B213" s="182">
        <v>43396</v>
      </c>
      <c r="C213" s="182"/>
      <c r="D213" s="183" t="s">
        <v>420</v>
      </c>
      <c r="E213" s="184" t="s">
        <v>577</v>
      </c>
      <c r="F213" s="184">
        <v>156.5</v>
      </c>
      <c r="G213" s="184"/>
      <c r="H213" s="184">
        <v>207.5</v>
      </c>
      <c r="I213" s="186">
        <v>191</v>
      </c>
      <c r="J213" s="156" t="s">
        <v>664</v>
      </c>
      <c r="K213" s="157">
        <f t="shared" si="47"/>
        <v>51</v>
      </c>
      <c r="L213" s="158">
        <f t="shared" si="48"/>
        <v>0.32587859424920129</v>
      </c>
      <c r="M213" s="153" t="s">
        <v>580</v>
      </c>
      <c r="N213" s="159">
        <v>44369</v>
      </c>
      <c r="O213" s="1"/>
      <c r="P213" s="1"/>
      <c r="Q213" s="228"/>
      <c r="R213" s="1"/>
      <c r="S213" s="6" t="s">
        <v>767</v>
      </c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81">
        <v>138</v>
      </c>
      <c r="B214" s="182">
        <v>43439</v>
      </c>
      <c r="C214" s="182"/>
      <c r="D214" s="183" t="s">
        <v>345</v>
      </c>
      <c r="E214" s="184" t="s">
        <v>577</v>
      </c>
      <c r="F214" s="184">
        <v>259.5</v>
      </c>
      <c r="G214" s="184"/>
      <c r="H214" s="184">
        <v>320</v>
      </c>
      <c r="I214" s="186">
        <v>320</v>
      </c>
      <c r="J214" s="156" t="s">
        <v>664</v>
      </c>
      <c r="K214" s="157">
        <f t="shared" si="47"/>
        <v>60.5</v>
      </c>
      <c r="L214" s="158">
        <f t="shared" si="48"/>
        <v>0.23314065510597304</v>
      </c>
      <c r="M214" s="153" t="s">
        <v>580</v>
      </c>
      <c r="N214" s="159">
        <v>44323</v>
      </c>
      <c r="O214" s="1"/>
      <c r="P214" s="1"/>
      <c r="Q214" s="228"/>
      <c r="R214" s="1"/>
      <c r="S214" s="6" t="s">
        <v>767</v>
      </c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94">
        <v>139</v>
      </c>
      <c r="B215" s="195">
        <v>43439</v>
      </c>
      <c r="C215" s="195"/>
      <c r="D215" s="196" t="s">
        <v>786</v>
      </c>
      <c r="E215" s="197" t="s">
        <v>577</v>
      </c>
      <c r="F215" s="197">
        <v>715</v>
      </c>
      <c r="G215" s="197"/>
      <c r="H215" s="197">
        <v>445</v>
      </c>
      <c r="I215" s="198">
        <v>840</v>
      </c>
      <c r="J215" s="166" t="s">
        <v>787</v>
      </c>
      <c r="K215" s="167">
        <f t="shared" si="47"/>
        <v>-270</v>
      </c>
      <c r="L215" s="168">
        <f t="shared" si="48"/>
        <v>-0.3776223776223776</v>
      </c>
      <c r="M215" s="164" t="s">
        <v>590</v>
      </c>
      <c r="N215" s="161">
        <v>43800</v>
      </c>
      <c r="O215" s="1"/>
      <c r="P215" s="1"/>
      <c r="Q215" s="228"/>
      <c r="R215" s="1"/>
      <c r="S215" s="6" t="s">
        <v>767</v>
      </c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81">
        <v>140</v>
      </c>
      <c r="B216" s="182">
        <v>43469</v>
      </c>
      <c r="C216" s="182"/>
      <c r="D216" s="183" t="s">
        <v>180</v>
      </c>
      <c r="E216" s="184" t="s">
        <v>577</v>
      </c>
      <c r="F216" s="184">
        <v>875</v>
      </c>
      <c r="G216" s="184"/>
      <c r="H216" s="184">
        <v>1165</v>
      </c>
      <c r="I216" s="186">
        <v>1185</v>
      </c>
      <c r="J216" s="156" t="s">
        <v>788</v>
      </c>
      <c r="K216" s="157">
        <f t="shared" si="47"/>
        <v>290</v>
      </c>
      <c r="L216" s="158">
        <f t="shared" si="48"/>
        <v>0.33142857142857141</v>
      </c>
      <c r="M216" s="153" t="s">
        <v>580</v>
      </c>
      <c r="N216" s="159">
        <v>43847</v>
      </c>
      <c r="O216" s="1"/>
      <c r="P216" s="1"/>
      <c r="Q216" s="228"/>
      <c r="R216" s="1"/>
      <c r="S216" s="6" t="s">
        <v>767</v>
      </c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81">
        <v>141</v>
      </c>
      <c r="B217" s="182">
        <v>43559</v>
      </c>
      <c r="C217" s="182"/>
      <c r="D217" s="183" t="s">
        <v>363</v>
      </c>
      <c r="E217" s="184" t="s">
        <v>577</v>
      </c>
      <c r="F217" s="184">
        <f>387-14.63</f>
        <v>372.37</v>
      </c>
      <c r="G217" s="184"/>
      <c r="H217" s="184">
        <v>490</v>
      </c>
      <c r="I217" s="186">
        <v>490</v>
      </c>
      <c r="J217" s="156" t="s">
        <v>664</v>
      </c>
      <c r="K217" s="157">
        <f t="shared" si="47"/>
        <v>117.63</v>
      </c>
      <c r="L217" s="158">
        <f t="shared" si="48"/>
        <v>0.31589548030185027</v>
      </c>
      <c r="M217" s="153" t="s">
        <v>580</v>
      </c>
      <c r="N217" s="159">
        <v>43850</v>
      </c>
      <c r="O217" s="1"/>
      <c r="P217" s="1"/>
      <c r="Q217" s="228"/>
      <c r="R217" s="1"/>
      <c r="S217" s="6" t="s">
        <v>767</v>
      </c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94">
        <v>142</v>
      </c>
      <c r="B218" s="195">
        <v>43578</v>
      </c>
      <c r="C218" s="195"/>
      <c r="D218" s="196" t="s">
        <v>789</v>
      </c>
      <c r="E218" s="197" t="s">
        <v>589</v>
      </c>
      <c r="F218" s="197">
        <v>220</v>
      </c>
      <c r="G218" s="197"/>
      <c r="H218" s="197">
        <v>127.5</v>
      </c>
      <c r="I218" s="198">
        <v>284</v>
      </c>
      <c r="J218" s="166" t="s">
        <v>790</v>
      </c>
      <c r="K218" s="167">
        <f t="shared" si="47"/>
        <v>-92.5</v>
      </c>
      <c r="L218" s="168">
        <f t="shared" si="48"/>
        <v>-0.42045454545454547</v>
      </c>
      <c r="M218" s="164" t="s">
        <v>590</v>
      </c>
      <c r="N218" s="161">
        <v>43896</v>
      </c>
      <c r="O218" s="1"/>
      <c r="P218" s="1"/>
      <c r="Q218" s="228"/>
      <c r="R218" s="1"/>
      <c r="S218" s="6" t="s">
        <v>767</v>
      </c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81">
        <v>143</v>
      </c>
      <c r="B219" s="182">
        <v>43622</v>
      </c>
      <c r="C219" s="182"/>
      <c r="D219" s="183" t="s">
        <v>481</v>
      </c>
      <c r="E219" s="184" t="s">
        <v>589</v>
      </c>
      <c r="F219" s="184">
        <v>332.8</v>
      </c>
      <c r="G219" s="184"/>
      <c r="H219" s="184">
        <v>405</v>
      </c>
      <c r="I219" s="186">
        <v>419</v>
      </c>
      <c r="J219" s="156" t="s">
        <v>791</v>
      </c>
      <c r="K219" s="157">
        <f t="shared" si="47"/>
        <v>72.199999999999989</v>
      </c>
      <c r="L219" s="158">
        <f t="shared" si="48"/>
        <v>0.21694711538461534</v>
      </c>
      <c r="M219" s="153" t="s">
        <v>580</v>
      </c>
      <c r="N219" s="159">
        <v>43860</v>
      </c>
      <c r="O219" s="1"/>
      <c r="P219" s="1"/>
      <c r="Q219" s="228"/>
      <c r="R219" s="1"/>
      <c r="S219" s="6" t="s">
        <v>771</v>
      </c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75">
        <v>144</v>
      </c>
      <c r="B220" s="174">
        <v>43641</v>
      </c>
      <c r="C220" s="174"/>
      <c r="D220" s="175" t="s">
        <v>172</v>
      </c>
      <c r="E220" s="176" t="s">
        <v>577</v>
      </c>
      <c r="F220" s="176">
        <v>386</v>
      </c>
      <c r="G220" s="177"/>
      <c r="H220" s="177">
        <v>395</v>
      </c>
      <c r="I220" s="177">
        <v>452</v>
      </c>
      <c r="J220" s="178" t="s">
        <v>792</v>
      </c>
      <c r="K220" s="179">
        <f t="shared" si="47"/>
        <v>9</v>
      </c>
      <c r="L220" s="180">
        <f t="shared" si="48"/>
        <v>2.3316062176165803E-2</v>
      </c>
      <c r="M220" s="176" t="s">
        <v>597</v>
      </c>
      <c r="N220" s="174">
        <v>43868</v>
      </c>
      <c r="O220" s="1"/>
      <c r="P220" s="1"/>
      <c r="Q220" s="228"/>
      <c r="R220" s="1"/>
      <c r="S220" s="6" t="s">
        <v>771</v>
      </c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75">
        <v>145</v>
      </c>
      <c r="B221" s="174">
        <v>43707</v>
      </c>
      <c r="C221" s="174"/>
      <c r="D221" s="175" t="s">
        <v>146</v>
      </c>
      <c r="E221" s="176" t="s">
        <v>577</v>
      </c>
      <c r="F221" s="176">
        <v>137.5</v>
      </c>
      <c r="G221" s="177"/>
      <c r="H221" s="177">
        <v>138.5</v>
      </c>
      <c r="I221" s="177">
        <v>190</v>
      </c>
      <c r="J221" s="178" t="s">
        <v>793</v>
      </c>
      <c r="K221" s="179">
        <f t="shared" si="47"/>
        <v>1</v>
      </c>
      <c r="L221" s="180">
        <f t="shared" si="48"/>
        <v>7.2727272727272727E-3</v>
      </c>
      <c r="M221" s="176" t="s">
        <v>597</v>
      </c>
      <c r="N221" s="174">
        <v>44432</v>
      </c>
      <c r="O221" s="1"/>
      <c r="P221" s="1"/>
      <c r="Q221" s="228"/>
      <c r="R221" s="1"/>
      <c r="S221" s="6" t="s">
        <v>767</v>
      </c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81">
        <v>146</v>
      </c>
      <c r="B222" s="182">
        <v>43731</v>
      </c>
      <c r="C222" s="182"/>
      <c r="D222" s="183" t="s">
        <v>430</v>
      </c>
      <c r="E222" s="184" t="s">
        <v>577</v>
      </c>
      <c r="F222" s="184">
        <v>235</v>
      </c>
      <c r="G222" s="184"/>
      <c r="H222" s="184">
        <v>295</v>
      </c>
      <c r="I222" s="186">
        <v>296</v>
      </c>
      <c r="J222" s="156" t="s">
        <v>794</v>
      </c>
      <c r="K222" s="157">
        <f t="shared" si="47"/>
        <v>60</v>
      </c>
      <c r="L222" s="158">
        <f t="shared" si="48"/>
        <v>0.25531914893617019</v>
      </c>
      <c r="M222" s="153" t="s">
        <v>580</v>
      </c>
      <c r="N222" s="159">
        <v>43844</v>
      </c>
      <c r="O222" s="1"/>
      <c r="P222" s="1"/>
      <c r="Q222" s="228"/>
      <c r="R222" s="1"/>
      <c r="S222" s="6" t="s">
        <v>771</v>
      </c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81">
        <v>147</v>
      </c>
      <c r="B223" s="182">
        <v>43752</v>
      </c>
      <c r="C223" s="182"/>
      <c r="D223" s="183" t="s">
        <v>795</v>
      </c>
      <c r="E223" s="184" t="s">
        <v>577</v>
      </c>
      <c r="F223" s="184">
        <v>277.5</v>
      </c>
      <c r="G223" s="184"/>
      <c r="H223" s="184">
        <v>333</v>
      </c>
      <c r="I223" s="186">
        <v>333</v>
      </c>
      <c r="J223" s="156" t="s">
        <v>796</v>
      </c>
      <c r="K223" s="157">
        <f t="shared" si="47"/>
        <v>55.5</v>
      </c>
      <c r="L223" s="158">
        <f t="shared" si="48"/>
        <v>0.2</v>
      </c>
      <c r="M223" s="153" t="s">
        <v>580</v>
      </c>
      <c r="N223" s="159">
        <v>43846</v>
      </c>
      <c r="O223" s="1"/>
      <c r="P223" s="1"/>
      <c r="Q223" s="228"/>
      <c r="R223" s="1"/>
      <c r="S223" s="6" t="s">
        <v>767</v>
      </c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181">
        <v>148</v>
      </c>
      <c r="B224" s="182">
        <v>43752</v>
      </c>
      <c r="C224" s="182"/>
      <c r="D224" s="183" t="s">
        <v>797</v>
      </c>
      <c r="E224" s="184" t="s">
        <v>577</v>
      </c>
      <c r="F224" s="184">
        <v>930</v>
      </c>
      <c r="G224" s="184"/>
      <c r="H224" s="184">
        <v>1165</v>
      </c>
      <c r="I224" s="186">
        <v>1200</v>
      </c>
      <c r="J224" s="156" t="s">
        <v>798</v>
      </c>
      <c r="K224" s="157">
        <f t="shared" si="47"/>
        <v>235</v>
      </c>
      <c r="L224" s="158">
        <f t="shared" si="48"/>
        <v>0.25268817204301075</v>
      </c>
      <c r="M224" s="153" t="s">
        <v>580</v>
      </c>
      <c r="N224" s="159">
        <v>43847</v>
      </c>
      <c r="O224" s="1"/>
      <c r="P224" s="1"/>
      <c r="Q224" s="228"/>
      <c r="R224" s="1"/>
      <c r="S224" s="6" t="s">
        <v>771</v>
      </c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181">
        <v>149</v>
      </c>
      <c r="B225" s="182">
        <v>43753</v>
      </c>
      <c r="C225" s="182"/>
      <c r="D225" s="183" t="s">
        <v>799</v>
      </c>
      <c r="E225" s="184" t="s">
        <v>577</v>
      </c>
      <c r="F225" s="154">
        <v>111</v>
      </c>
      <c r="G225" s="184"/>
      <c r="H225" s="184">
        <v>141</v>
      </c>
      <c r="I225" s="186">
        <v>141</v>
      </c>
      <c r="J225" s="156" t="s">
        <v>800</v>
      </c>
      <c r="K225" s="157">
        <f t="shared" si="47"/>
        <v>30</v>
      </c>
      <c r="L225" s="158">
        <f t="shared" si="48"/>
        <v>0.27027027027027029</v>
      </c>
      <c r="M225" s="153" t="s">
        <v>580</v>
      </c>
      <c r="N225" s="159">
        <v>44328</v>
      </c>
      <c r="O225" s="1"/>
      <c r="P225" s="1"/>
      <c r="Q225" s="228"/>
      <c r="R225" s="1"/>
      <c r="S225" s="6" t="s">
        <v>771</v>
      </c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81">
        <v>150</v>
      </c>
      <c r="B226" s="182">
        <v>43753</v>
      </c>
      <c r="C226" s="182"/>
      <c r="D226" s="183" t="s">
        <v>801</v>
      </c>
      <c r="E226" s="184" t="s">
        <v>577</v>
      </c>
      <c r="F226" s="154">
        <v>296</v>
      </c>
      <c r="G226" s="184"/>
      <c r="H226" s="184">
        <v>370</v>
      </c>
      <c r="I226" s="186">
        <v>370</v>
      </c>
      <c r="J226" s="156" t="s">
        <v>664</v>
      </c>
      <c r="K226" s="157">
        <f t="shared" si="47"/>
        <v>74</v>
      </c>
      <c r="L226" s="158">
        <f t="shared" si="48"/>
        <v>0.25</v>
      </c>
      <c r="M226" s="153" t="s">
        <v>580</v>
      </c>
      <c r="N226" s="159">
        <v>43853</v>
      </c>
      <c r="O226" s="1"/>
      <c r="P226" s="1"/>
      <c r="Q226" s="228"/>
      <c r="R226" s="1"/>
      <c r="S226" s="6" t="s">
        <v>771</v>
      </c>
      <c r="T226" s="1"/>
      <c r="U226" s="1"/>
      <c r="V226" s="1"/>
      <c r="W226" s="1"/>
      <c r="X226" s="1"/>
      <c r="Y226" s="1"/>
      <c r="Z226" s="1"/>
      <c r="AA226" s="1"/>
    </row>
    <row r="227" spans="1:27" ht="12.75" customHeight="1">
      <c r="A227" s="181">
        <v>151</v>
      </c>
      <c r="B227" s="182">
        <v>43754</v>
      </c>
      <c r="C227" s="182"/>
      <c r="D227" s="183" t="s">
        <v>802</v>
      </c>
      <c r="E227" s="184" t="s">
        <v>577</v>
      </c>
      <c r="F227" s="154">
        <v>300</v>
      </c>
      <c r="G227" s="184"/>
      <c r="H227" s="184">
        <v>382.5</v>
      </c>
      <c r="I227" s="186">
        <v>344</v>
      </c>
      <c r="J227" s="156" t="s">
        <v>803</v>
      </c>
      <c r="K227" s="157">
        <f t="shared" si="47"/>
        <v>82.5</v>
      </c>
      <c r="L227" s="158">
        <f t="shared" si="48"/>
        <v>0.27500000000000002</v>
      </c>
      <c r="M227" s="153" t="s">
        <v>580</v>
      </c>
      <c r="N227" s="159">
        <v>44238</v>
      </c>
      <c r="O227" s="1"/>
      <c r="P227" s="1"/>
      <c r="Q227" s="228"/>
      <c r="R227" s="1"/>
      <c r="S227" s="6" t="s">
        <v>771</v>
      </c>
      <c r="T227" s="1"/>
      <c r="U227" s="1"/>
      <c r="V227" s="1"/>
      <c r="W227" s="1"/>
      <c r="X227" s="1"/>
      <c r="Y227" s="1"/>
      <c r="Z227" s="1"/>
      <c r="AA227" s="1"/>
    </row>
    <row r="228" spans="1:27" ht="12.75" customHeight="1">
      <c r="A228" s="181">
        <v>152</v>
      </c>
      <c r="B228" s="182">
        <v>43832</v>
      </c>
      <c r="C228" s="182"/>
      <c r="D228" s="183" t="s">
        <v>804</v>
      </c>
      <c r="E228" s="184" t="s">
        <v>577</v>
      </c>
      <c r="F228" s="154">
        <v>495</v>
      </c>
      <c r="G228" s="184"/>
      <c r="H228" s="184">
        <v>595</v>
      </c>
      <c r="I228" s="186">
        <v>590</v>
      </c>
      <c r="J228" s="156" t="s">
        <v>600</v>
      </c>
      <c r="K228" s="157">
        <f t="shared" si="47"/>
        <v>100</v>
      </c>
      <c r="L228" s="158">
        <f t="shared" si="48"/>
        <v>0.20202020202020202</v>
      </c>
      <c r="M228" s="153" t="s">
        <v>580</v>
      </c>
      <c r="N228" s="159">
        <v>44589</v>
      </c>
      <c r="O228" s="1"/>
      <c r="P228" s="1"/>
      <c r="Q228" s="228"/>
      <c r="R228" s="1"/>
      <c r="S228" s="6" t="s">
        <v>771</v>
      </c>
      <c r="T228" s="1"/>
      <c r="U228" s="1"/>
      <c r="V228" s="1"/>
      <c r="W228" s="1"/>
      <c r="X228" s="1"/>
      <c r="Y228" s="1"/>
      <c r="Z228" s="1"/>
      <c r="AA228" s="1"/>
    </row>
    <row r="229" spans="1:27" ht="12.75" customHeight="1">
      <c r="A229" s="181">
        <v>153</v>
      </c>
      <c r="B229" s="182">
        <v>43966</v>
      </c>
      <c r="C229" s="182"/>
      <c r="D229" s="183" t="s">
        <v>76</v>
      </c>
      <c r="E229" s="184" t="s">
        <v>577</v>
      </c>
      <c r="F229" s="154">
        <v>67.5</v>
      </c>
      <c r="G229" s="184"/>
      <c r="H229" s="184">
        <v>86</v>
      </c>
      <c r="I229" s="186">
        <v>86</v>
      </c>
      <c r="J229" s="156" t="s">
        <v>805</v>
      </c>
      <c r="K229" s="157">
        <f t="shared" si="47"/>
        <v>18.5</v>
      </c>
      <c r="L229" s="158">
        <f t="shared" si="48"/>
        <v>0.27407407407407408</v>
      </c>
      <c r="M229" s="153" t="s">
        <v>580</v>
      </c>
      <c r="N229" s="159">
        <v>44008</v>
      </c>
      <c r="O229" s="1"/>
      <c r="P229" s="1"/>
      <c r="Q229" s="228"/>
      <c r="R229" s="1"/>
      <c r="S229" s="6" t="s">
        <v>771</v>
      </c>
      <c r="T229" s="1"/>
      <c r="U229" s="1"/>
      <c r="V229" s="1"/>
      <c r="W229" s="1"/>
      <c r="X229" s="1"/>
      <c r="Y229" s="1"/>
      <c r="Z229" s="1"/>
      <c r="AA229" s="1"/>
    </row>
    <row r="230" spans="1:27" ht="12.75" customHeight="1">
      <c r="A230" s="181">
        <v>154</v>
      </c>
      <c r="B230" s="182">
        <v>44035</v>
      </c>
      <c r="C230" s="182"/>
      <c r="D230" s="183" t="s">
        <v>480</v>
      </c>
      <c r="E230" s="184" t="s">
        <v>577</v>
      </c>
      <c r="F230" s="154">
        <v>231</v>
      </c>
      <c r="G230" s="184"/>
      <c r="H230" s="184">
        <v>281</v>
      </c>
      <c r="I230" s="186">
        <v>281</v>
      </c>
      <c r="J230" s="156" t="s">
        <v>664</v>
      </c>
      <c r="K230" s="157">
        <f t="shared" si="47"/>
        <v>50</v>
      </c>
      <c r="L230" s="158">
        <f t="shared" si="48"/>
        <v>0.21645021645021645</v>
      </c>
      <c r="M230" s="153" t="s">
        <v>580</v>
      </c>
      <c r="N230" s="159">
        <v>44358</v>
      </c>
      <c r="O230" s="1"/>
      <c r="P230" s="1"/>
      <c r="Q230" s="228"/>
      <c r="R230" s="1"/>
      <c r="S230" s="6" t="s">
        <v>771</v>
      </c>
      <c r="T230" s="1"/>
      <c r="U230" s="1"/>
      <c r="V230" s="1"/>
      <c r="W230" s="1"/>
      <c r="X230" s="1"/>
      <c r="Y230" s="1"/>
      <c r="Z230" s="1"/>
      <c r="AA230" s="1"/>
    </row>
    <row r="231" spans="1:27" ht="12.75" customHeight="1">
      <c r="A231" s="181">
        <v>155</v>
      </c>
      <c r="B231" s="182">
        <v>44092</v>
      </c>
      <c r="C231" s="182"/>
      <c r="D231" s="183" t="s">
        <v>144</v>
      </c>
      <c r="E231" s="184" t="s">
        <v>577</v>
      </c>
      <c r="F231" s="184">
        <v>206</v>
      </c>
      <c r="G231" s="184"/>
      <c r="H231" s="184">
        <v>248</v>
      </c>
      <c r="I231" s="186">
        <v>248</v>
      </c>
      <c r="J231" s="156" t="s">
        <v>664</v>
      </c>
      <c r="K231" s="157">
        <f t="shared" si="47"/>
        <v>42</v>
      </c>
      <c r="L231" s="158">
        <f t="shared" si="48"/>
        <v>0.20388349514563106</v>
      </c>
      <c r="M231" s="153" t="s">
        <v>580</v>
      </c>
      <c r="N231" s="159">
        <v>44214</v>
      </c>
      <c r="O231" s="1"/>
      <c r="P231" s="1"/>
      <c r="Q231" s="228"/>
      <c r="R231" s="1"/>
      <c r="S231" s="6" t="s">
        <v>771</v>
      </c>
      <c r="T231" s="1"/>
      <c r="U231" s="1"/>
      <c r="V231" s="1"/>
      <c r="W231" s="1"/>
      <c r="X231" s="1"/>
      <c r="Y231" s="1"/>
      <c r="Z231" s="1"/>
      <c r="AA231" s="1"/>
    </row>
    <row r="232" spans="1:27" ht="12.75" customHeight="1">
      <c r="A232" s="181">
        <v>156</v>
      </c>
      <c r="B232" s="182">
        <v>44140</v>
      </c>
      <c r="C232" s="182"/>
      <c r="D232" s="183" t="s">
        <v>144</v>
      </c>
      <c r="E232" s="184" t="s">
        <v>577</v>
      </c>
      <c r="F232" s="184">
        <v>182.5</v>
      </c>
      <c r="G232" s="184"/>
      <c r="H232" s="184">
        <v>248</v>
      </c>
      <c r="I232" s="186">
        <v>248</v>
      </c>
      <c r="J232" s="156" t="s">
        <v>664</v>
      </c>
      <c r="K232" s="157">
        <f t="shared" si="47"/>
        <v>65.5</v>
      </c>
      <c r="L232" s="158">
        <f t="shared" si="48"/>
        <v>0.35890410958904112</v>
      </c>
      <c r="M232" s="153" t="s">
        <v>580</v>
      </c>
      <c r="N232" s="159">
        <v>44214</v>
      </c>
      <c r="O232" s="1"/>
      <c r="P232" s="1"/>
      <c r="Q232" s="228"/>
      <c r="R232" s="1"/>
      <c r="S232" s="6" t="s">
        <v>771</v>
      </c>
      <c r="T232" s="1"/>
      <c r="U232" s="1"/>
      <c r="V232" s="1"/>
      <c r="W232" s="1"/>
      <c r="X232" s="1"/>
      <c r="Y232" s="1"/>
      <c r="Z232" s="1"/>
      <c r="AA232" s="1"/>
    </row>
    <row r="233" spans="1:27" ht="12.75" customHeight="1">
      <c r="A233" s="181">
        <v>157</v>
      </c>
      <c r="B233" s="182">
        <v>44140</v>
      </c>
      <c r="C233" s="182"/>
      <c r="D233" s="183" t="s">
        <v>345</v>
      </c>
      <c r="E233" s="184" t="s">
        <v>577</v>
      </c>
      <c r="F233" s="184">
        <v>247.5</v>
      </c>
      <c r="G233" s="184"/>
      <c r="H233" s="184">
        <v>320</v>
      </c>
      <c r="I233" s="186">
        <v>320</v>
      </c>
      <c r="J233" s="156" t="s">
        <v>664</v>
      </c>
      <c r="K233" s="157">
        <f t="shared" si="47"/>
        <v>72.5</v>
      </c>
      <c r="L233" s="158">
        <f t="shared" si="48"/>
        <v>0.29292929292929293</v>
      </c>
      <c r="M233" s="153" t="s">
        <v>580</v>
      </c>
      <c r="N233" s="159">
        <v>44323</v>
      </c>
      <c r="O233" s="1"/>
      <c r="P233" s="1"/>
      <c r="Q233" s="228"/>
      <c r="R233" s="1"/>
      <c r="S233" s="6" t="s">
        <v>771</v>
      </c>
      <c r="T233" s="1"/>
      <c r="U233" s="1"/>
      <c r="V233" s="1"/>
      <c r="W233" s="1"/>
      <c r="X233" s="1"/>
      <c r="Y233" s="1"/>
      <c r="Z233" s="1"/>
      <c r="AA233" s="1"/>
    </row>
    <row r="234" spans="1:27" ht="12.75" customHeight="1">
      <c r="A234" s="181">
        <v>158</v>
      </c>
      <c r="B234" s="182">
        <v>44140</v>
      </c>
      <c r="C234" s="182"/>
      <c r="D234" s="183" t="s">
        <v>203</v>
      </c>
      <c r="E234" s="184" t="s">
        <v>577</v>
      </c>
      <c r="F234" s="154">
        <v>925</v>
      </c>
      <c r="G234" s="184"/>
      <c r="H234" s="184">
        <v>1095</v>
      </c>
      <c r="I234" s="186">
        <v>1093</v>
      </c>
      <c r="J234" s="156" t="s">
        <v>806</v>
      </c>
      <c r="K234" s="157">
        <f t="shared" si="47"/>
        <v>170</v>
      </c>
      <c r="L234" s="158">
        <f t="shared" si="48"/>
        <v>0.18378378378378379</v>
      </c>
      <c r="M234" s="153" t="s">
        <v>580</v>
      </c>
      <c r="N234" s="159">
        <v>44201</v>
      </c>
      <c r="O234" s="1"/>
      <c r="P234" s="1"/>
      <c r="Q234" s="228"/>
      <c r="R234" s="1"/>
      <c r="S234" s="6" t="s">
        <v>771</v>
      </c>
      <c r="T234" s="1"/>
      <c r="U234" s="1"/>
      <c r="V234" s="1"/>
      <c r="W234" s="1"/>
      <c r="X234" s="1"/>
      <c r="Y234" s="1"/>
      <c r="Z234" s="1"/>
      <c r="AA234" s="1"/>
    </row>
    <row r="235" spans="1:27" ht="12.75" customHeight="1">
      <c r="A235" s="181">
        <v>159</v>
      </c>
      <c r="B235" s="182">
        <v>44140</v>
      </c>
      <c r="C235" s="182"/>
      <c r="D235" s="183" t="s">
        <v>363</v>
      </c>
      <c r="E235" s="184" t="s">
        <v>577</v>
      </c>
      <c r="F235" s="154">
        <v>332.5</v>
      </c>
      <c r="G235" s="184"/>
      <c r="H235" s="184">
        <v>393</v>
      </c>
      <c r="I235" s="186">
        <v>406</v>
      </c>
      <c r="J235" s="156" t="s">
        <v>807</v>
      </c>
      <c r="K235" s="157">
        <f t="shared" si="47"/>
        <v>60.5</v>
      </c>
      <c r="L235" s="158">
        <f t="shared" si="48"/>
        <v>0.18195488721804512</v>
      </c>
      <c r="M235" s="153" t="s">
        <v>580</v>
      </c>
      <c r="N235" s="159">
        <v>44256</v>
      </c>
      <c r="O235" s="1"/>
      <c r="P235" s="1"/>
      <c r="Q235" s="228"/>
      <c r="R235" s="1"/>
      <c r="S235" s="6" t="s">
        <v>771</v>
      </c>
      <c r="T235" s="1"/>
      <c r="U235" s="1"/>
      <c r="V235" s="1"/>
      <c r="W235" s="1"/>
      <c r="X235" s="1"/>
      <c r="Y235" s="1"/>
      <c r="Z235" s="1"/>
      <c r="AA235" s="1"/>
    </row>
    <row r="236" spans="1:27" ht="12.75" customHeight="1">
      <c r="A236" s="181">
        <v>160</v>
      </c>
      <c r="B236" s="182">
        <v>44141</v>
      </c>
      <c r="C236" s="182"/>
      <c r="D236" s="183" t="s">
        <v>480</v>
      </c>
      <c r="E236" s="184" t="s">
        <v>577</v>
      </c>
      <c r="F236" s="154">
        <v>231</v>
      </c>
      <c r="G236" s="184"/>
      <c r="H236" s="184">
        <v>281</v>
      </c>
      <c r="I236" s="186">
        <v>281</v>
      </c>
      <c r="J236" s="156" t="s">
        <v>664</v>
      </c>
      <c r="K236" s="157">
        <f t="shared" si="47"/>
        <v>50</v>
      </c>
      <c r="L236" s="158">
        <f t="shared" si="48"/>
        <v>0.21645021645021645</v>
      </c>
      <c r="M236" s="153" t="s">
        <v>580</v>
      </c>
      <c r="N236" s="159">
        <v>44358</v>
      </c>
      <c r="O236" s="1"/>
      <c r="P236" s="1"/>
      <c r="Q236" s="228"/>
      <c r="R236" s="1"/>
      <c r="S236" s="6" t="s">
        <v>771</v>
      </c>
      <c r="T236" s="1"/>
      <c r="U236" s="1"/>
      <c r="V236" s="1"/>
      <c r="W236" s="1"/>
      <c r="X236" s="1"/>
      <c r="Y236" s="1"/>
      <c r="Z236" s="1"/>
      <c r="AA236" s="1"/>
    </row>
    <row r="237" spans="1:27" ht="12.75" customHeight="1">
      <c r="A237" s="181">
        <v>161</v>
      </c>
      <c r="B237" s="182">
        <v>44187</v>
      </c>
      <c r="C237" s="182"/>
      <c r="D237" s="183" t="s">
        <v>808</v>
      </c>
      <c r="E237" s="184" t="s">
        <v>577</v>
      </c>
      <c r="F237" s="154">
        <v>190</v>
      </c>
      <c r="G237" s="184"/>
      <c r="H237" s="184">
        <v>239</v>
      </c>
      <c r="I237" s="186">
        <v>239</v>
      </c>
      <c r="J237" s="156" t="s">
        <v>809</v>
      </c>
      <c r="K237" s="157">
        <f t="shared" si="47"/>
        <v>49</v>
      </c>
      <c r="L237" s="158">
        <f t="shared" si="48"/>
        <v>0.25789473684210529</v>
      </c>
      <c r="M237" s="153" t="s">
        <v>580</v>
      </c>
      <c r="N237" s="159">
        <v>44844</v>
      </c>
      <c r="O237" s="1"/>
      <c r="P237" s="1"/>
      <c r="Q237" s="228"/>
      <c r="R237" s="1"/>
      <c r="S237" s="6" t="s">
        <v>771</v>
      </c>
    </row>
    <row r="238" spans="1:27" ht="12.75" customHeight="1">
      <c r="A238" s="181">
        <v>162</v>
      </c>
      <c r="B238" s="182">
        <v>44258</v>
      </c>
      <c r="C238" s="182"/>
      <c r="D238" s="183" t="s">
        <v>804</v>
      </c>
      <c r="E238" s="184" t="s">
        <v>577</v>
      </c>
      <c r="F238" s="154">
        <v>495</v>
      </c>
      <c r="G238" s="184"/>
      <c r="H238" s="184">
        <v>595</v>
      </c>
      <c r="I238" s="186">
        <v>590</v>
      </c>
      <c r="J238" s="156" t="s">
        <v>600</v>
      </c>
      <c r="K238" s="157">
        <f t="shared" si="47"/>
        <v>100</v>
      </c>
      <c r="L238" s="158">
        <f t="shared" si="48"/>
        <v>0.20202020202020202</v>
      </c>
      <c r="M238" s="153" t="s">
        <v>580</v>
      </c>
      <c r="N238" s="159">
        <v>44589</v>
      </c>
      <c r="O238" s="1"/>
      <c r="P238" s="1"/>
      <c r="Q238" s="228"/>
      <c r="S238" s="6" t="s">
        <v>771</v>
      </c>
    </row>
    <row r="239" spans="1:27" ht="12.75" customHeight="1">
      <c r="A239" s="181">
        <v>163</v>
      </c>
      <c r="B239" s="182">
        <v>44274</v>
      </c>
      <c r="C239" s="182"/>
      <c r="D239" s="183" t="s">
        <v>363</v>
      </c>
      <c r="E239" s="184" t="s">
        <v>577</v>
      </c>
      <c r="F239" s="154">
        <v>355</v>
      </c>
      <c r="G239" s="184"/>
      <c r="H239" s="184">
        <v>422.5</v>
      </c>
      <c r="I239" s="186">
        <v>420</v>
      </c>
      <c r="J239" s="156" t="s">
        <v>810</v>
      </c>
      <c r="K239" s="157">
        <f t="shared" si="47"/>
        <v>67.5</v>
      </c>
      <c r="L239" s="158">
        <f t="shared" si="48"/>
        <v>0.19014084507042253</v>
      </c>
      <c r="M239" s="153" t="s">
        <v>580</v>
      </c>
      <c r="N239" s="159">
        <v>44361</v>
      </c>
      <c r="O239" s="1"/>
      <c r="S239" s="199" t="s">
        <v>771</v>
      </c>
      <c r="T239" s="1"/>
      <c r="U239" s="1"/>
      <c r="V239" s="1"/>
      <c r="W239" s="1"/>
      <c r="X239" s="1"/>
      <c r="Y239" s="1"/>
      <c r="Z239" s="1"/>
      <c r="AA239" s="1"/>
    </row>
    <row r="240" spans="1:27" ht="12.75" customHeight="1">
      <c r="A240" s="181">
        <v>164</v>
      </c>
      <c r="B240" s="182">
        <v>44295</v>
      </c>
      <c r="C240" s="182"/>
      <c r="D240" s="183" t="s">
        <v>326</v>
      </c>
      <c r="E240" s="184" t="s">
        <v>577</v>
      </c>
      <c r="F240" s="154">
        <v>555</v>
      </c>
      <c r="G240" s="184"/>
      <c r="H240" s="184">
        <v>663</v>
      </c>
      <c r="I240" s="186">
        <v>663</v>
      </c>
      <c r="J240" s="156" t="s">
        <v>811</v>
      </c>
      <c r="K240" s="157">
        <f t="shared" si="47"/>
        <v>108</v>
      </c>
      <c r="L240" s="158">
        <f t="shared" si="48"/>
        <v>0.19459459459459461</v>
      </c>
      <c r="M240" s="153" t="s">
        <v>580</v>
      </c>
      <c r="N240" s="159">
        <v>44321</v>
      </c>
      <c r="O240" s="1"/>
      <c r="P240" s="1"/>
      <c r="Q240" s="228"/>
      <c r="R240" s="1"/>
      <c r="S240" s="199" t="s">
        <v>771</v>
      </c>
    </row>
    <row r="241" spans="1:19" ht="12.75" customHeight="1">
      <c r="A241" s="181">
        <v>165</v>
      </c>
      <c r="B241" s="182">
        <v>44308</v>
      </c>
      <c r="C241" s="182"/>
      <c r="D241" s="183" t="s">
        <v>775</v>
      </c>
      <c r="E241" s="184" t="s">
        <v>577</v>
      </c>
      <c r="F241" s="154">
        <v>126.5</v>
      </c>
      <c r="G241" s="184"/>
      <c r="H241" s="184">
        <v>155</v>
      </c>
      <c r="I241" s="186">
        <v>155</v>
      </c>
      <c r="J241" s="156" t="s">
        <v>664</v>
      </c>
      <c r="K241" s="157">
        <f t="shared" si="47"/>
        <v>28.5</v>
      </c>
      <c r="L241" s="158">
        <f t="shared" si="48"/>
        <v>0.22529644268774704</v>
      </c>
      <c r="M241" s="153" t="s">
        <v>580</v>
      </c>
      <c r="N241" s="159">
        <v>44362</v>
      </c>
      <c r="O241" s="1"/>
      <c r="S241" s="199" t="s">
        <v>771</v>
      </c>
    </row>
    <row r="242" spans="1:19" ht="12.75" customHeight="1">
      <c r="A242" s="160">
        <v>166</v>
      </c>
      <c r="B242" s="191">
        <v>44368</v>
      </c>
      <c r="C242" s="191"/>
      <c r="D242" s="162" t="s">
        <v>812</v>
      </c>
      <c r="E242" s="164" t="s">
        <v>577</v>
      </c>
      <c r="F242" s="192">
        <v>287.5</v>
      </c>
      <c r="G242" s="164"/>
      <c r="H242" s="164">
        <v>245</v>
      </c>
      <c r="I242" s="165">
        <v>344</v>
      </c>
      <c r="J242" s="166" t="s">
        <v>813</v>
      </c>
      <c r="K242" s="167">
        <f t="shared" si="47"/>
        <v>-42.5</v>
      </c>
      <c r="L242" s="168">
        <f t="shared" si="48"/>
        <v>-0.14782608695652175</v>
      </c>
      <c r="M242" s="164" t="s">
        <v>590</v>
      </c>
      <c r="N242" s="161">
        <v>44508</v>
      </c>
      <c r="O242" s="1"/>
      <c r="S242" s="199" t="s">
        <v>771</v>
      </c>
    </row>
    <row r="243" spans="1:19" ht="12.75" customHeight="1">
      <c r="A243" s="181">
        <v>167</v>
      </c>
      <c r="B243" s="182">
        <v>44368</v>
      </c>
      <c r="C243" s="182"/>
      <c r="D243" s="183" t="s">
        <v>480</v>
      </c>
      <c r="E243" s="184" t="s">
        <v>577</v>
      </c>
      <c r="F243" s="154">
        <v>241</v>
      </c>
      <c r="G243" s="184"/>
      <c r="H243" s="184">
        <v>298</v>
      </c>
      <c r="I243" s="186">
        <v>320</v>
      </c>
      <c r="J243" s="156" t="s">
        <v>664</v>
      </c>
      <c r="K243" s="157">
        <f t="shared" si="47"/>
        <v>57</v>
      </c>
      <c r="L243" s="158">
        <f t="shared" si="48"/>
        <v>0.23651452282157676</v>
      </c>
      <c r="M243" s="153" t="s">
        <v>580</v>
      </c>
      <c r="N243" s="159">
        <v>44802</v>
      </c>
      <c r="O243" s="37"/>
      <c r="S243" s="199" t="s">
        <v>771</v>
      </c>
    </row>
    <row r="244" spans="1:19" ht="12.75" customHeight="1">
      <c r="A244" s="181">
        <v>168</v>
      </c>
      <c r="B244" s="182">
        <v>44406</v>
      </c>
      <c r="C244" s="182"/>
      <c r="D244" s="183" t="s">
        <v>775</v>
      </c>
      <c r="E244" s="184" t="s">
        <v>577</v>
      </c>
      <c r="F244" s="154">
        <v>162.5</v>
      </c>
      <c r="G244" s="184"/>
      <c r="H244" s="184">
        <v>200</v>
      </c>
      <c r="I244" s="186">
        <v>200</v>
      </c>
      <c r="J244" s="156" t="s">
        <v>664</v>
      </c>
      <c r="K244" s="157">
        <f t="shared" si="47"/>
        <v>37.5</v>
      </c>
      <c r="L244" s="158">
        <f t="shared" si="48"/>
        <v>0.23076923076923078</v>
      </c>
      <c r="M244" s="153" t="s">
        <v>580</v>
      </c>
      <c r="N244" s="159">
        <v>44802</v>
      </c>
      <c r="O244" s="1"/>
      <c r="S244" s="199" t="s">
        <v>771</v>
      </c>
    </row>
    <row r="245" spans="1:19" ht="12.75" customHeight="1">
      <c r="A245" s="181">
        <v>169</v>
      </c>
      <c r="B245" s="182">
        <v>44462</v>
      </c>
      <c r="C245" s="182"/>
      <c r="D245" s="183" t="s">
        <v>438</v>
      </c>
      <c r="E245" s="184" t="s">
        <v>577</v>
      </c>
      <c r="F245" s="154">
        <v>1235</v>
      </c>
      <c r="G245" s="184"/>
      <c r="H245" s="184">
        <v>1505</v>
      </c>
      <c r="I245" s="186">
        <v>1500</v>
      </c>
      <c r="J245" s="156" t="s">
        <v>664</v>
      </c>
      <c r="K245" s="157">
        <f t="shared" si="47"/>
        <v>270</v>
      </c>
      <c r="L245" s="158">
        <f t="shared" si="48"/>
        <v>0.21862348178137653</v>
      </c>
      <c r="M245" s="153" t="s">
        <v>580</v>
      </c>
      <c r="N245" s="159">
        <v>44564</v>
      </c>
      <c r="O245" s="1"/>
      <c r="S245" s="199" t="s">
        <v>771</v>
      </c>
    </row>
    <row r="246" spans="1:19" ht="12.75" customHeight="1">
      <c r="A246" s="181">
        <v>170</v>
      </c>
      <c r="B246" s="182">
        <v>44480</v>
      </c>
      <c r="C246" s="182"/>
      <c r="D246" s="183" t="s">
        <v>814</v>
      </c>
      <c r="E246" s="184" t="s">
        <v>577</v>
      </c>
      <c r="F246" s="154">
        <v>58.75</v>
      </c>
      <c r="G246" s="184"/>
      <c r="H246" s="184">
        <v>64.25</v>
      </c>
      <c r="I246" s="186"/>
      <c r="J246" s="156" t="s">
        <v>664</v>
      </c>
      <c r="K246" s="157">
        <f t="shared" ref="K246" si="49">H246-F246</f>
        <v>5.5</v>
      </c>
      <c r="L246" s="158">
        <f t="shared" ref="L246" si="50">K246/F246</f>
        <v>9.3617021276595741E-2</v>
      </c>
      <c r="M246" s="153" t="s">
        <v>580</v>
      </c>
      <c r="N246" s="159">
        <v>45322</v>
      </c>
      <c r="O246" s="37"/>
      <c r="S246" s="199" t="s">
        <v>771</v>
      </c>
    </row>
    <row r="247" spans="1:19" ht="12.75" customHeight="1">
      <c r="A247" s="150">
        <v>171</v>
      </c>
      <c r="B247" s="151">
        <v>44481</v>
      </c>
      <c r="C247" s="151"/>
      <c r="D247" s="152" t="s">
        <v>278</v>
      </c>
      <c r="E247" s="153" t="s">
        <v>577</v>
      </c>
      <c r="F247" s="154">
        <v>315</v>
      </c>
      <c r="G247" s="153"/>
      <c r="H247" s="153">
        <v>335</v>
      </c>
      <c r="I247" s="155">
        <v>380</v>
      </c>
      <c r="J247" s="156" t="s">
        <v>865</v>
      </c>
      <c r="K247" s="157">
        <f t="shared" ref="K247" si="51">H247-F247</f>
        <v>20</v>
      </c>
      <c r="L247" s="158">
        <f t="shared" ref="L247" si="52">K247/F247</f>
        <v>6.3492063492063489E-2</v>
      </c>
      <c r="M247" s="153" t="s">
        <v>580</v>
      </c>
      <c r="N247" s="159">
        <v>45297</v>
      </c>
      <c r="O247" s="37"/>
      <c r="S247" s="199" t="s">
        <v>771</v>
      </c>
    </row>
    <row r="248" spans="1:19" ht="12.75" customHeight="1">
      <c r="A248" s="150">
        <v>172</v>
      </c>
      <c r="B248" s="151">
        <v>44481</v>
      </c>
      <c r="C248" s="151"/>
      <c r="D248" s="152" t="s">
        <v>815</v>
      </c>
      <c r="E248" s="153" t="s">
        <v>577</v>
      </c>
      <c r="F248" s="154">
        <v>45.5</v>
      </c>
      <c r="G248" s="153"/>
      <c r="H248" s="153">
        <v>56.5</v>
      </c>
      <c r="I248" s="155">
        <v>56</v>
      </c>
      <c r="J248" s="156" t="s">
        <v>664</v>
      </c>
      <c r="K248" s="157">
        <f t="shared" ref="K248:K249" si="53">H248-F248</f>
        <v>11</v>
      </c>
      <c r="L248" s="158">
        <f t="shared" ref="L248:L249" si="54">K248/F248</f>
        <v>0.24175824175824176</v>
      </c>
      <c r="M248" s="153" t="s">
        <v>580</v>
      </c>
      <c r="N248" s="159">
        <v>44881</v>
      </c>
      <c r="O248" s="37"/>
      <c r="S248" s="199"/>
    </row>
    <row r="249" spans="1:19" ht="12.75" customHeight="1">
      <c r="A249" s="150">
        <v>173</v>
      </c>
      <c r="B249" s="151">
        <v>44551</v>
      </c>
      <c r="C249" s="151"/>
      <c r="D249" s="152" t="s">
        <v>131</v>
      </c>
      <c r="E249" s="153" t="s">
        <v>577</v>
      </c>
      <c r="F249" s="154">
        <v>2300</v>
      </c>
      <c r="G249" s="153"/>
      <c r="H249" s="153">
        <f>(2820+2200)/2</f>
        <v>2510</v>
      </c>
      <c r="I249" s="155">
        <v>3000</v>
      </c>
      <c r="J249" s="156" t="s">
        <v>816</v>
      </c>
      <c r="K249" s="157">
        <f t="shared" si="53"/>
        <v>210</v>
      </c>
      <c r="L249" s="158">
        <f t="shared" si="54"/>
        <v>9.1304347826086957E-2</v>
      </c>
      <c r="M249" s="153" t="s">
        <v>580</v>
      </c>
      <c r="N249" s="159">
        <v>44649</v>
      </c>
      <c r="O249" s="1"/>
      <c r="S249" s="199"/>
    </row>
    <row r="250" spans="1:19" ht="12.75" customHeight="1">
      <c r="A250" s="150">
        <v>174</v>
      </c>
      <c r="B250" s="151">
        <v>44606</v>
      </c>
      <c r="C250" s="151"/>
      <c r="D250" s="152" t="s">
        <v>428</v>
      </c>
      <c r="E250" s="153" t="s">
        <v>577</v>
      </c>
      <c r="F250" s="154">
        <v>635</v>
      </c>
      <c r="G250" s="153"/>
      <c r="H250" s="153">
        <v>700</v>
      </c>
      <c r="I250" s="155">
        <v>764</v>
      </c>
      <c r="J250" s="156" t="s">
        <v>845</v>
      </c>
      <c r="K250" s="157">
        <f t="shared" ref="K250" si="55">H250-F250</f>
        <v>65</v>
      </c>
      <c r="L250" s="158">
        <f t="shared" ref="L250" si="56">K250/F250</f>
        <v>0.10236220472440945</v>
      </c>
      <c r="M250" s="153" t="s">
        <v>580</v>
      </c>
      <c r="N250" s="159">
        <v>45159</v>
      </c>
      <c r="O250" s="37"/>
      <c r="S250" s="199"/>
    </row>
    <row r="251" spans="1:19" ht="12.75" customHeight="1">
      <c r="A251" s="150">
        <v>175</v>
      </c>
      <c r="B251" s="151">
        <v>44613</v>
      </c>
      <c r="C251" s="151"/>
      <c r="D251" s="152" t="s">
        <v>438</v>
      </c>
      <c r="E251" s="153" t="s">
        <v>577</v>
      </c>
      <c r="F251" s="154">
        <v>1255</v>
      </c>
      <c r="G251" s="153"/>
      <c r="H251" s="153">
        <v>1515</v>
      </c>
      <c r="I251" s="155">
        <v>1510</v>
      </c>
      <c r="J251" s="156" t="s">
        <v>664</v>
      </c>
      <c r="K251" s="157">
        <f>H251-F251</f>
        <v>260</v>
      </c>
      <c r="L251" s="158">
        <f>K251/F251</f>
        <v>0.20717131474103587</v>
      </c>
      <c r="M251" s="153" t="s">
        <v>580</v>
      </c>
      <c r="N251" s="159">
        <v>44834</v>
      </c>
      <c r="O251" s="37"/>
      <c r="S251" s="199"/>
    </row>
    <row r="252" spans="1:19" ht="12.75" customHeight="1">
      <c r="A252">
        <v>176</v>
      </c>
      <c r="B252" s="201">
        <v>44670</v>
      </c>
      <c r="C252" s="201"/>
      <c r="D252" s="53" t="s">
        <v>540</v>
      </c>
      <c r="E252" s="202" t="s">
        <v>577</v>
      </c>
      <c r="F252" s="51" t="s">
        <v>817</v>
      </c>
      <c r="G252" s="51"/>
      <c r="H252" s="51"/>
      <c r="I252" s="51">
        <v>553</v>
      </c>
      <c r="J252" s="51" t="s">
        <v>578</v>
      </c>
      <c r="K252" s="51"/>
      <c r="L252" s="51"/>
      <c r="M252" s="51"/>
      <c r="N252" s="51"/>
      <c r="O252" s="37"/>
      <c r="S252" s="199"/>
    </row>
    <row r="253" spans="1:19" ht="12.75" customHeight="1">
      <c r="A253" s="181">
        <v>177</v>
      </c>
      <c r="B253" s="182">
        <v>44746</v>
      </c>
      <c r="C253" s="182"/>
      <c r="D253" s="183" t="s">
        <v>818</v>
      </c>
      <c r="E253" s="184" t="s">
        <v>577</v>
      </c>
      <c r="F253" s="184">
        <v>207.5</v>
      </c>
      <c r="G253" s="184"/>
      <c r="H253" s="184">
        <v>254</v>
      </c>
      <c r="I253" s="186">
        <v>254</v>
      </c>
      <c r="J253" s="156" t="s">
        <v>664</v>
      </c>
      <c r="K253" s="157">
        <f t="shared" ref="K253:K255" si="57">H253-F253</f>
        <v>46.5</v>
      </c>
      <c r="L253" s="158">
        <f t="shared" ref="L253:L255" si="58">K253/F253</f>
        <v>0.22409638554216868</v>
      </c>
      <c r="M253" s="153" t="s">
        <v>580</v>
      </c>
      <c r="N253" s="159">
        <v>44792</v>
      </c>
      <c r="O253" s="1"/>
      <c r="S253" s="199"/>
    </row>
    <row r="254" spans="1:19" ht="12.75" customHeight="1">
      <c r="A254" s="181">
        <v>178</v>
      </c>
      <c r="B254" s="182">
        <v>44775</v>
      </c>
      <c r="C254" s="182"/>
      <c r="D254" s="183" t="s">
        <v>482</v>
      </c>
      <c r="E254" s="184" t="s">
        <v>577</v>
      </c>
      <c r="F254" s="184">
        <v>31.25</v>
      </c>
      <c r="G254" s="184"/>
      <c r="H254" s="184">
        <v>38.75</v>
      </c>
      <c r="I254" s="186">
        <v>38</v>
      </c>
      <c r="J254" s="156" t="s">
        <v>664</v>
      </c>
      <c r="K254" s="157">
        <f t="shared" si="57"/>
        <v>7.5</v>
      </c>
      <c r="L254" s="158">
        <f t="shared" si="58"/>
        <v>0.24</v>
      </c>
      <c r="M254" s="153" t="s">
        <v>580</v>
      </c>
      <c r="N254" s="159">
        <v>44844</v>
      </c>
      <c r="O254" s="37"/>
      <c r="S254" s="54"/>
    </row>
    <row r="255" spans="1:19" ht="12.75" customHeight="1">
      <c r="A255" s="181">
        <v>179</v>
      </c>
      <c r="B255" s="182">
        <v>44841</v>
      </c>
      <c r="C255" s="182"/>
      <c r="D255" s="183" t="s">
        <v>819</v>
      </c>
      <c r="E255" s="184" t="s">
        <v>577</v>
      </c>
      <c r="F255" s="154">
        <v>665</v>
      </c>
      <c r="G255" s="184"/>
      <c r="H255" s="184">
        <v>807.5</v>
      </c>
      <c r="I255" s="186">
        <v>840</v>
      </c>
      <c r="J255" s="156" t="s">
        <v>816</v>
      </c>
      <c r="K255" s="157">
        <f t="shared" si="57"/>
        <v>142.5</v>
      </c>
      <c r="L255" s="158">
        <f t="shared" si="58"/>
        <v>0.21428571428571427</v>
      </c>
      <c r="M255" s="153" t="s">
        <v>580</v>
      </c>
      <c r="N255" s="159">
        <v>45097</v>
      </c>
      <c r="O255" s="37"/>
      <c r="S255" s="54"/>
    </row>
    <row r="256" spans="1:19" ht="12.75" customHeight="1">
      <c r="A256" s="181">
        <v>180</v>
      </c>
      <c r="B256" s="182">
        <v>44844</v>
      </c>
      <c r="C256" s="182"/>
      <c r="D256" s="183" t="s">
        <v>430</v>
      </c>
      <c r="E256" s="184" t="s">
        <v>577</v>
      </c>
      <c r="F256" s="154">
        <v>227.5</v>
      </c>
      <c r="G256" s="184"/>
      <c r="H256" s="184">
        <v>270</v>
      </c>
      <c r="I256" s="186">
        <v>291</v>
      </c>
      <c r="J256" s="156" t="s">
        <v>847</v>
      </c>
      <c r="K256" s="157">
        <f t="shared" ref="K256" si="59">H256-F256</f>
        <v>42.5</v>
      </c>
      <c r="L256" s="158">
        <f t="shared" ref="L256" si="60">K256/F256</f>
        <v>0.18681318681318682</v>
      </c>
      <c r="M256" s="153" t="s">
        <v>580</v>
      </c>
      <c r="N256" s="159">
        <v>45160</v>
      </c>
      <c r="O256" s="37"/>
      <c r="R256" s="37"/>
      <c r="S256" s="54"/>
    </row>
    <row r="257" spans="1:39" ht="12.75" customHeight="1">
      <c r="A257" s="181">
        <v>181</v>
      </c>
      <c r="B257" s="182">
        <v>44845</v>
      </c>
      <c r="C257" s="182"/>
      <c r="D257" s="183" t="s">
        <v>428</v>
      </c>
      <c r="E257" s="184" t="s">
        <v>577</v>
      </c>
      <c r="F257" s="154">
        <v>555</v>
      </c>
      <c r="G257" s="184"/>
      <c r="H257" s="184">
        <v>700</v>
      </c>
      <c r="I257" s="186">
        <v>765</v>
      </c>
      <c r="J257" s="156" t="s">
        <v>846</v>
      </c>
      <c r="K257" s="157">
        <f t="shared" ref="K257" si="61">H257-F257</f>
        <v>145</v>
      </c>
      <c r="L257" s="158">
        <f t="shared" ref="L257" si="62">K257/F257</f>
        <v>0.26126126126126126</v>
      </c>
      <c r="M257" s="153" t="s">
        <v>580</v>
      </c>
      <c r="N257" s="159">
        <v>45159</v>
      </c>
      <c r="O257" s="37"/>
      <c r="R257" s="37"/>
      <c r="S257" s="54"/>
    </row>
    <row r="258" spans="1:39" ht="12.75" customHeight="1">
      <c r="A258" s="181">
        <v>182</v>
      </c>
      <c r="B258" s="182">
        <v>44981</v>
      </c>
      <c r="C258" s="182"/>
      <c r="D258" s="183" t="s">
        <v>445</v>
      </c>
      <c r="E258" s="184" t="s">
        <v>577</v>
      </c>
      <c r="F258" s="154">
        <v>1675</v>
      </c>
      <c r="G258" s="184"/>
      <c r="H258" s="184">
        <v>2080</v>
      </c>
      <c r="I258" s="186">
        <v>2080</v>
      </c>
      <c r="J258" s="156" t="s">
        <v>664</v>
      </c>
      <c r="K258" s="157">
        <f t="shared" ref="K258:K263" si="63">H258-F258</f>
        <v>405</v>
      </c>
      <c r="L258" s="158">
        <f t="shared" ref="L258:L263" si="64">K258/F258</f>
        <v>0.2417910447761194</v>
      </c>
      <c r="M258" s="153" t="s">
        <v>580</v>
      </c>
      <c r="N258" s="159">
        <v>45119</v>
      </c>
      <c r="O258" s="37"/>
      <c r="S258" s="54" t="s">
        <v>843</v>
      </c>
    </row>
    <row r="259" spans="1:39" ht="12.75" customHeight="1">
      <c r="A259" s="181">
        <v>183</v>
      </c>
      <c r="B259" s="182">
        <v>44986</v>
      </c>
      <c r="C259" s="182"/>
      <c r="D259" s="183" t="s">
        <v>482</v>
      </c>
      <c r="E259" s="184" t="s">
        <v>577</v>
      </c>
      <c r="F259" s="154">
        <v>57.5</v>
      </c>
      <c r="G259" s="184"/>
      <c r="H259" s="184">
        <v>120</v>
      </c>
      <c r="I259" s="186">
        <v>120</v>
      </c>
      <c r="J259" s="156" t="s">
        <v>664</v>
      </c>
      <c r="K259" s="157">
        <f t="shared" si="63"/>
        <v>62.5</v>
      </c>
      <c r="L259" s="158">
        <f t="shared" si="64"/>
        <v>1.0869565217391304</v>
      </c>
      <c r="M259" s="153" t="s">
        <v>580</v>
      </c>
      <c r="N259" s="159">
        <v>45049</v>
      </c>
      <c r="O259" s="37"/>
      <c r="S259" s="54" t="s">
        <v>843</v>
      </c>
    </row>
    <row r="260" spans="1:39" ht="12.75" customHeight="1">
      <c r="A260" s="181">
        <v>184</v>
      </c>
      <c r="B260" s="182">
        <v>45008</v>
      </c>
      <c r="C260" s="182"/>
      <c r="D260" s="183" t="s">
        <v>499</v>
      </c>
      <c r="E260" s="184" t="s">
        <v>577</v>
      </c>
      <c r="F260" s="154">
        <v>2765</v>
      </c>
      <c r="G260" s="184"/>
      <c r="H260" s="184">
        <v>3547.5</v>
      </c>
      <c r="I260" s="186">
        <v>3523</v>
      </c>
      <c r="J260" s="156" t="s">
        <v>664</v>
      </c>
      <c r="K260" s="157">
        <f t="shared" si="63"/>
        <v>782.5</v>
      </c>
      <c r="L260" s="158">
        <f t="shared" si="64"/>
        <v>0.28300180831826399</v>
      </c>
      <c r="M260" s="153" t="s">
        <v>580</v>
      </c>
      <c r="N260" s="159">
        <v>45177</v>
      </c>
      <c r="O260" s="37"/>
      <c r="S260" s="54" t="s">
        <v>843</v>
      </c>
    </row>
    <row r="261" spans="1:39" ht="12.75" customHeight="1">
      <c r="A261" s="181">
        <v>185</v>
      </c>
      <c r="B261" s="182">
        <v>45027</v>
      </c>
      <c r="C261" s="182"/>
      <c r="D261" s="183" t="s">
        <v>820</v>
      </c>
      <c r="E261" s="184" t="s">
        <v>577</v>
      </c>
      <c r="F261" s="184">
        <v>460</v>
      </c>
      <c r="G261" s="184"/>
      <c r="H261" s="184">
        <v>825</v>
      </c>
      <c r="I261" s="186">
        <v>810</v>
      </c>
      <c r="J261" s="156" t="s">
        <v>664</v>
      </c>
      <c r="K261" s="157">
        <f t="shared" si="63"/>
        <v>365</v>
      </c>
      <c r="L261" s="158">
        <f t="shared" si="64"/>
        <v>0.79347826086956519</v>
      </c>
      <c r="M261" s="153" t="s">
        <v>580</v>
      </c>
      <c r="N261" s="159">
        <v>45155</v>
      </c>
      <c r="O261" s="37"/>
      <c r="S261" s="54" t="s">
        <v>843</v>
      </c>
    </row>
    <row r="262" spans="1:39" ht="12.75" customHeight="1">
      <c r="A262" s="181">
        <v>186</v>
      </c>
      <c r="B262" s="182">
        <v>45050</v>
      </c>
      <c r="C262" s="182"/>
      <c r="D262" s="183" t="s">
        <v>42</v>
      </c>
      <c r="E262" s="184" t="s">
        <v>577</v>
      </c>
      <c r="F262" s="184">
        <v>3630</v>
      </c>
      <c r="G262" s="184"/>
      <c r="H262" s="184">
        <v>5150</v>
      </c>
      <c r="I262" s="186">
        <v>5040</v>
      </c>
      <c r="J262" s="156" t="s">
        <v>664</v>
      </c>
      <c r="K262" s="157">
        <f t="shared" si="63"/>
        <v>1520</v>
      </c>
      <c r="L262" s="158">
        <f t="shared" si="64"/>
        <v>0.41873278236914602</v>
      </c>
      <c r="M262" s="153" t="s">
        <v>580</v>
      </c>
      <c r="N262" s="159">
        <v>45344</v>
      </c>
      <c r="O262" s="37"/>
      <c r="S262" s="54" t="s">
        <v>843</v>
      </c>
    </row>
    <row r="263" spans="1:39" ht="12.75" customHeight="1">
      <c r="A263" s="181">
        <v>187</v>
      </c>
      <c r="B263" s="182">
        <v>45075</v>
      </c>
      <c r="C263" s="182"/>
      <c r="D263" s="183" t="s">
        <v>821</v>
      </c>
      <c r="E263" s="184" t="s">
        <v>577</v>
      </c>
      <c r="F263" s="154">
        <v>585</v>
      </c>
      <c r="G263" s="184"/>
      <c r="H263" s="184">
        <v>732</v>
      </c>
      <c r="I263" s="186">
        <v>732</v>
      </c>
      <c r="J263" s="156" t="s">
        <v>664</v>
      </c>
      <c r="K263" s="157">
        <f t="shared" si="63"/>
        <v>147</v>
      </c>
      <c r="L263" s="158">
        <f t="shared" si="64"/>
        <v>0.25128205128205128</v>
      </c>
      <c r="M263" s="153" t="s">
        <v>580</v>
      </c>
      <c r="N263" s="159">
        <v>45152</v>
      </c>
      <c r="O263" s="37"/>
      <c r="R263" s="37"/>
      <c r="S263" s="54" t="s">
        <v>843</v>
      </c>
      <c r="U263" s="37"/>
      <c r="W263" s="37"/>
      <c r="X263" s="54"/>
      <c r="Z263" s="37"/>
      <c r="AB263" s="37"/>
      <c r="AC263" s="54"/>
      <c r="AE263" s="37"/>
      <c r="AG263" s="37"/>
      <c r="AH263" s="54"/>
      <c r="AJ263" s="37"/>
      <c r="AL263" s="37"/>
      <c r="AM263" s="54"/>
    </row>
    <row r="264" spans="1:39" ht="12.75" customHeight="1">
      <c r="A264" s="200">
        <v>188</v>
      </c>
      <c r="B264" s="201">
        <v>45078</v>
      </c>
      <c r="C264" s="53"/>
      <c r="D264" s="53" t="s">
        <v>529</v>
      </c>
      <c r="E264" s="202" t="s">
        <v>577</v>
      </c>
      <c r="F264" s="51" t="s">
        <v>822</v>
      </c>
      <c r="G264" s="51"/>
      <c r="H264" s="51"/>
      <c r="I264" s="51">
        <v>4300</v>
      </c>
      <c r="J264" s="51" t="s">
        <v>578</v>
      </c>
      <c r="K264" s="51"/>
      <c r="L264" s="51"/>
      <c r="M264" s="51"/>
      <c r="N264" s="51"/>
      <c r="O264" s="37"/>
      <c r="R264" s="37"/>
      <c r="S264" s="54" t="s">
        <v>843</v>
      </c>
      <c r="U264" s="37"/>
      <c r="W264" s="37"/>
      <c r="X264" s="54"/>
      <c r="Z264" s="37"/>
      <c r="AB264" s="37"/>
      <c r="AC264" s="54"/>
      <c r="AE264" s="37"/>
      <c r="AG264" s="37"/>
      <c r="AH264" s="54"/>
      <c r="AJ264" s="37"/>
      <c r="AL264" s="37"/>
      <c r="AM264" s="54"/>
    </row>
    <row r="265" spans="1:39" ht="12.75" customHeight="1">
      <c r="A265" s="181">
        <v>189</v>
      </c>
      <c r="B265" s="182">
        <v>45103</v>
      </c>
      <c r="C265" s="182"/>
      <c r="D265" s="183" t="s">
        <v>841</v>
      </c>
      <c r="E265" s="184" t="s">
        <v>577</v>
      </c>
      <c r="F265" s="154">
        <v>282.5</v>
      </c>
      <c r="G265" s="184"/>
      <c r="H265" s="184">
        <v>383</v>
      </c>
      <c r="I265" s="186">
        <v>383</v>
      </c>
      <c r="J265" s="156" t="s">
        <v>664</v>
      </c>
      <c r="K265" s="157">
        <f>H265-F265</f>
        <v>100.5</v>
      </c>
      <c r="L265" s="158">
        <f>K265/F265</f>
        <v>0.35575221238938054</v>
      </c>
      <c r="M265" s="153" t="s">
        <v>580</v>
      </c>
      <c r="N265" s="159">
        <v>45265</v>
      </c>
      <c r="O265" s="37"/>
      <c r="R265" s="37"/>
      <c r="S265" s="54" t="s">
        <v>843</v>
      </c>
      <c r="U265" s="37"/>
      <c r="W265" s="37"/>
      <c r="X265" s="54"/>
      <c r="Z265" s="37"/>
      <c r="AB265" s="37"/>
      <c r="AC265" s="54"/>
      <c r="AE265" s="37"/>
      <c r="AG265" s="37"/>
      <c r="AH265" s="54"/>
      <c r="AJ265" s="37"/>
      <c r="AL265" s="37"/>
      <c r="AM265" s="54"/>
    </row>
    <row r="266" spans="1:39" ht="12.75" customHeight="1">
      <c r="A266" s="181">
        <v>190</v>
      </c>
      <c r="B266" s="182">
        <v>45120</v>
      </c>
      <c r="C266" s="182"/>
      <c r="D266" s="183" t="s">
        <v>528</v>
      </c>
      <c r="E266" s="184" t="s">
        <v>577</v>
      </c>
      <c r="F266" s="154">
        <v>2312.5</v>
      </c>
      <c r="G266" s="184"/>
      <c r="H266" s="184">
        <v>2935</v>
      </c>
      <c r="I266" s="186">
        <v>2935</v>
      </c>
      <c r="J266" s="156" t="s">
        <v>664</v>
      </c>
      <c r="K266" s="157">
        <f>H266-F266</f>
        <v>622.5</v>
      </c>
      <c r="L266" s="158">
        <f>K266/F266</f>
        <v>0.26918918918918922</v>
      </c>
      <c r="M266" s="153" t="s">
        <v>580</v>
      </c>
      <c r="N266" s="159">
        <v>45177</v>
      </c>
      <c r="O266" s="37"/>
      <c r="R266" s="37"/>
      <c r="S266" s="54" t="s">
        <v>843</v>
      </c>
      <c r="U266" s="37"/>
      <c r="W266" s="37"/>
      <c r="X266" s="54"/>
      <c r="Z266" s="37"/>
      <c r="AB266" s="37"/>
      <c r="AC266" s="54"/>
      <c r="AE266" s="37"/>
      <c r="AG266" s="37"/>
      <c r="AH266" s="54"/>
      <c r="AJ266" s="37"/>
      <c r="AL266" s="37"/>
      <c r="AM266" s="54"/>
    </row>
    <row r="267" spans="1:39" ht="12.75" customHeight="1">
      <c r="A267" s="181">
        <v>191</v>
      </c>
      <c r="B267" s="182">
        <v>45125</v>
      </c>
      <c r="C267" s="182"/>
      <c r="D267" s="183" t="s">
        <v>203</v>
      </c>
      <c r="E267" s="184" t="s">
        <v>577</v>
      </c>
      <c r="F267" s="154">
        <v>3980</v>
      </c>
      <c r="G267" s="184"/>
      <c r="H267" s="184">
        <v>4895</v>
      </c>
      <c r="I267" s="186">
        <v>4895</v>
      </c>
      <c r="J267" s="156" t="s">
        <v>664</v>
      </c>
      <c r="K267" s="157">
        <f>H267-F267</f>
        <v>915</v>
      </c>
      <c r="L267" s="158">
        <f>K267/F267</f>
        <v>0.22989949748743718</v>
      </c>
      <c r="M267" s="153" t="s">
        <v>580</v>
      </c>
      <c r="N267" s="159">
        <v>45155</v>
      </c>
      <c r="O267" s="37"/>
      <c r="S267" s="54" t="s">
        <v>843</v>
      </c>
      <c r="U267" s="37"/>
      <c r="X267" s="54"/>
      <c r="Z267" s="37"/>
      <c r="AC267" s="54"/>
      <c r="AE267" s="37"/>
      <c r="AH267" s="54"/>
      <c r="AJ267" s="37"/>
      <c r="AM267" s="54"/>
    </row>
    <row r="268" spans="1:39" ht="12.75" customHeight="1">
      <c r="A268" s="181">
        <v>192</v>
      </c>
      <c r="B268" s="182">
        <v>45145</v>
      </c>
      <c r="C268" s="182"/>
      <c r="D268" s="183" t="s">
        <v>844</v>
      </c>
      <c r="E268" s="184" t="s">
        <v>577</v>
      </c>
      <c r="F268" s="154">
        <v>565</v>
      </c>
      <c r="G268" s="184"/>
      <c r="H268" s="184">
        <v>725</v>
      </c>
      <c r="I268" s="186">
        <v>725</v>
      </c>
      <c r="J268" s="156" t="s">
        <v>664</v>
      </c>
      <c r="K268" s="157">
        <f>H268-F268</f>
        <v>160</v>
      </c>
      <c r="L268" s="158">
        <f>K268/F268</f>
        <v>0.2831858407079646</v>
      </c>
      <c r="M268" s="153" t="s">
        <v>580</v>
      </c>
      <c r="N268" s="159">
        <v>45169</v>
      </c>
      <c r="O268" s="37"/>
      <c r="S268" s="54" t="s">
        <v>843</v>
      </c>
      <c r="U268" s="37"/>
      <c r="X268" s="54"/>
      <c r="Z268" s="37"/>
      <c r="AC268" s="54"/>
      <c r="AE268" s="37"/>
      <c r="AH268" s="54"/>
      <c r="AJ268" s="37"/>
      <c r="AM268" s="54"/>
    </row>
    <row r="269" spans="1:39" ht="12.75" customHeight="1">
      <c r="A269" s="267">
        <v>193</v>
      </c>
      <c r="B269" s="268">
        <v>45167</v>
      </c>
      <c r="C269" s="268"/>
      <c r="D269" s="269" t="s">
        <v>848</v>
      </c>
      <c r="E269" s="270" t="s">
        <v>577</v>
      </c>
      <c r="F269" s="154">
        <v>700</v>
      </c>
      <c r="G269" s="270"/>
      <c r="H269" s="270">
        <v>950</v>
      </c>
      <c r="I269" s="271">
        <v>950</v>
      </c>
      <c r="J269" s="272" t="s">
        <v>664</v>
      </c>
      <c r="K269" s="157">
        <f>H269-F269</f>
        <v>250</v>
      </c>
      <c r="L269" s="158">
        <f>K269/F269</f>
        <v>0.35714285714285715</v>
      </c>
      <c r="M269" s="153" t="s">
        <v>580</v>
      </c>
      <c r="N269" s="159">
        <v>45261</v>
      </c>
      <c r="O269" s="37"/>
      <c r="S269" s="54" t="s">
        <v>843</v>
      </c>
      <c r="U269" s="37"/>
      <c r="X269" s="54"/>
      <c r="Z269" s="37"/>
      <c r="AC269" s="54"/>
      <c r="AE269" s="37"/>
      <c r="AH269" s="54"/>
      <c r="AJ269" s="37"/>
      <c r="AM269" s="54"/>
    </row>
    <row r="270" spans="1:39" ht="12.75" customHeight="1">
      <c r="A270" s="200">
        <v>194</v>
      </c>
      <c r="B270" s="201">
        <v>45184</v>
      </c>
      <c r="C270" s="53"/>
      <c r="D270" s="53" t="s">
        <v>531</v>
      </c>
      <c r="E270" s="202" t="s">
        <v>577</v>
      </c>
      <c r="F270" s="51" t="s">
        <v>850</v>
      </c>
      <c r="G270" s="51"/>
      <c r="H270" s="51"/>
      <c r="I270" s="51">
        <v>480</v>
      </c>
      <c r="J270" s="51" t="s">
        <v>578</v>
      </c>
      <c r="K270" s="51"/>
      <c r="L270" s="51"/>
      <c r="M270" s="51"/>
      <c r="N270" s="51"/>
      <c r="O270" s="37"/>
      <c r="S270" s="54" t="s">
        <v>843</v>
      </c>
      <c r="U270" s="37"/>
      <c r="X270" s="54"/>
      <c r="Z270" s="37"/>
      <c r="AC270" s="54"/>
      <c r="AE270" s="37"/>
      <c r="AH270" s="54"/>
      <c r="AJ270" s="37"/>
      <c r="AM270" s="54"/>
    </row>
    <row r="271" spans="1:39" ht="12.75" customHeight="1">
      <c r="A271" s="200">
        <v>195</v>
      </c>
      <c r="B271" s="201">
        <v>45203</v>
      </c>
      <c r="C271" s="53"/>
      <c r="D271" s="53" t="s">
        <v>176</v>
      </c>
      <c r="E271" s="202" t="s">
        <v>577</v>
      </c>
      <c r="F271" s="51" t="s">
        <v>851</v>
      </c>
      <c r="G271" s="51"/>
      <c r="H271" s="51"/>
      <c r="I271" s="51">
        <v>1198</v>
      </c>
      <c r="J271" s="51" t="s">
        <v>578</v>
      </c>
      <c r="K271" s="51"/>
      <c r="L271" s="51"/>
      <c r="M271" s="51"/>
      <c r="N271" s="51"/>
      <c r="O271" s="37"/>
      <c r="S271" s="54" t="s">
        <v>855</v>
      </c>
      <c r="U271" s="37"/>
      <c r="X271" s="54"/>
      <c r="Z271" s="37"/>
      <c r="AC271" s="54"/>
      <c r="AE271" s="37"/>
      <c r="AH271" s="54"/>
      <c r="AJ271" s="37"/>
      <c r="AM271" s="54"/>
    </row>
    <row r="272" spans="1:39" ht="12.75" customHeight="1">
      <c r="A272" s="267">
        <v>196</v>
      </c>
      <c r="B272" s="268">
        <v>45216</v>
      </c>
      <c r="C272" s="268"/>
      <c r="D272" s="269" t="s">
        <v>107</v>
      </c>
      <c r="E272" s="270" t="s">
        <v>577</v>
      </c>
      <c r="F272" s="154">
        <v>5425</v>
      </c>
      <c r="G272" s="270"/>
      <c r="H272" s="270">
        <v>6880</v>
      </c>
      <c r="I272" s="271">
        <v>6870</v>
      </c>
      <c r="J272" s="272" t="s">
        <v>664</v>
      </c>
      <c r="K272" s="157">
        <f>H272-F272</f>
        <v>1455</v>
      </c>
      <c r="L272" s="158">
        <f>K272/F272</f>
        <v>0.26820276497695855</v>
      </c>
      <c r="M272" s="153" t="s">
        <v>580</v>
      </c>
      <c r="N272" s="159">
        <v>45342</v>
      </c>
      <c r="O272" s="37"/>
      <c r="S272" s="54" t="s">
        <v>855</v>
      </c>
      <c r="U272" s="37"/>
      <c r="X272" s="54"/>
      <c r="Z272" s="37"/>
      <c r="AC272" s="54"/>
      <c r="AE272" s="37"/>
      <c r="AH272" s="54"/>
      <c r="AJ272" s="37"/>
      <c r="AM272" s="54"/>
    </row>
    <row r="273" spans="1:39" ht="12.75" customHeight="1">
      <c r="A273" s="267">
        <v>197</v>
      </c>
      <c r="B273" s="268">
        <v>45216</v>
      </c>
      <c r="C273" s="268"/>
      <c r="D273" s="269" t="s">
        <v>852</v>
      </c>
      <c r="E273" s="270" t="s">
        <v>577</v>
      </c>
      <c r="F273" s="154">
        <v>1090</v>
      </c>
      <c r="G273" s="270"/>
      <c r="H273" s="270">
        <v>1415</v>
      </c>
      <c r="I273" s="271">
        <v>1415</v>
      </c>
      <c r="J273" s="272" t="s">
        <v>664</v>
      </c>
      <c r="K273" s="157">
        <f>H273-F273</f>
        <v>325</v>
      </c>
      <c r="L273" s="158">
        <f>K273/F273</f>
        <v>0.29816513761467889</v>
      </c>
      <c r="M273" s="153" t="s">
        <v>580</v>
      </c>
      <c r="N273" s="159">
        <v>45282</v>
      </c>
      <c r="O273" s="37"/>
      <c r="S273" s="54" t="s">
        <v>843</v>
      </c>
      <c r="U273" s="37"/>
      <c r="X273" s="54"/>
      <c r="Z273" s="37"/>
      <c r="AC273" s="54"/>
      <c r="AE273" s="37"/>
      <c r="AH273" s="54"/>
      <c r="AJ273" s="37"/>
      <c r="AM273" s="54"/>
    </row>
    <row r="274" spans="1:39" ht="12.75" customHeight="1">
      <c r="A274" s="267">
        <v>198</v>
      </c>
      <c r="B274" s="268">
        <v>45236</v>
      </c>
      <c r="C274" s="268"/>
      <c r="D274" s="269" t="s">
        <v>856</v>
      </c>
      <c r="E274" s="270" t="s">
        <v>577</v>
      </c>
      <c r="F274" s="154">
        <v>1270</v>
      </c>
      <c r="G274" s="270"/>
      <c r="H274" s="270">
        <v>1613</v>
      </c>
      <c r="I274" s="271">
        <v>1613</v>
      </c>
      <c r="J274" s="272" t="s">
        <v>664</v>
      </c>
      <c r="K274" s="157">
        <f>H274-F274</f>
        <v>343</v>
      </c>
      <c r="L274" s="158">
        <f>K274/F274</f>
        <v>0.27007874015748029</v>
      </c>
      <c r="M274" s="153" t="s">
        <v>580</v>
      </c>
      <c r="N274" s="159">
        <v>45246</v>
      </c>
      <c r="O274" s="37"/>
      <c r="S274" s="54" t="s">
        <v>855</v>
      </c>
      <c r="U274" s="37"/>
      <c r="X274" s="54"/>
      <c r="Z274" s="37"/>
      <c r="AC274" s="54"/>
      <c r="AE274" s="37"/>
      <c r="AH274" s="54"/>
      <c r="AJ274" s="37"/>
      <c r="AM274" s="54"/>
    </row>
    <row r="275" spans="1:39" ht="12.75" customHeight="1">
      <c r="A275" s="200">
        <v>199</v>
      </c>
      <c r="B275" s="201">
        <v>45251</v>
      </c>
      <c r="C275" s="53"/>
      <c r="D275" s="53" t="s">
        <v>857</v>
      </c>
      <c r="E275" s="202" t="s">
        <v>577</v>
      </c>
      <c r="F275" s="51" t="s">
        <v>858</v>
      </c>
      <c r="G275" s="51"/>
      <c r="H275" s="51"/>
      <c r="I275" s="51">
        <v>1490</v>
      </c>
      <c r="J275" s="51" t="s">
        <v>578</v>
      </c>
      <c r="K275" s="51"/>
      <c r="L275" s="51"/>
      <c r="M275" s="51"/>
      <c r="N275" s="51"/>
      <c r="O275" s="37"/>
      <c r="S275" s="54" t="s">
        <v>843</v>
      </c>
      <c r="U275" s="37"/>
      <c r="X275" s="54"/>
      <c r="Z275" s="37"/>
      <c r="AC275" s="54"/>
      <c r="AE275" s="37"/>
      <c r="AH275" s="54"/>
      <c r="AJ275" s="37"/>
      <c r="AM275" s="54"/>
    </row>
    <row r="276" spans="1:39" ht="12.75" customHeight="1">
      <c r="A276" s="200">
        <v>200</v>
      </c>
      <c r="B276" s="201">
        <v>45254</v>
      </c>
      <c r="C276" s="53"/>
      <c r="D276" s="53" t="s">
        <v>856</v>
      </c>
      <c r="E276" s="202" t="s">
        <v>577</v>
      </c>
      <c r="F276" s="51" t="s">
        <v>859</v>
      </c>
      <c r="G276" s="51"/>
      <c r="H276" s="51"/>
      <c r="I276" s="51">
        <v>1806</v>
      </c>
      <c r="J276" s="51" t="s">
        <v>578</v>
      </c>
      <c r="K276" s="51"/>
      <c r="L276" s="51"/>
      <c r="M276" s="51"/>
      <c r="N276" s="51"/>
      <c r="O276" s="37"/>
      <c r="S276" s="54" t="s">
        <v>855</v>
      </c>
      <c r="U276" s="37"/>
      <c r="X276" s="54"/>
      <c r="Z276" s="37"/>
      <c r="AC276" s="54"/>
      <c r="AE276" s="37"/>
      <c r="AH276" s="54"/>
      <c r="AJ276" s="37"/>
      <c r="AM276" s="54"/>
    </row>
    <row r="277" spans="1:39" ht="12.75" customHeight="1">
      <c r="A277" s="200">
        <v>201</v>
      </c>
      <c r="B277" s="201">
        <v>45265</v>
      </c>
      <c r="C277" s="53"/>
      <c r="D277" s="216" t="s">
        <v>532</v>
      </c>
      <c r="E277" s="202" t="s">
        <v>577</v>
      </c>
      <c r="F277" s="51" t="s">
        <v>861</v>
      </c>
      <c r="G277" s="51"/>
      <c r="I277" s="51">
        <v>558</v>
      </c>
      <c r="J277" s="51" t="s">
        <v>578</v>
      </c>
      <c r="K277" s="51"/>
      <c r="L277" s="51"/>
      <c r="M277" s="51"/>
      <c r="N277" s="51"/>
      <c r="O277" s="37"/>
      <c r="S277" s="54" t="s">
        <v>843</v>
      </c>
      <c r="U277" s="37"/>
      <c r="X277" s="54"/>
      <c r="Z277" s="37"/>
      <c r="AC277" s="54"/>
      <c r="AE277" s="37"/>
      <c r="AH277" s="54"/>
      <c r="AJ277" s="37"/>
      <c r="AM277" s="54"/>
    </row>
    <row r="278" spans="1:39" ht="12.75" customHeight="1">
      <c r="A278" s="267">
        <v>202</v>
      </c>
      <c r="B278" s="268">
        <v>45272</v>
      </c>
      <c r="C278" s="268"/>
      <c r="D278" s="269" t="s">
        <v>862</v>
      </c>
      <c r="E278" s="270" t="s">
        <v>577</v>
      </c>
      <c r="F278" s="154">
        <v>4225</v>
      </c>
      <c r="G278" s="270"/>
      <c r="H278" s="270">
        <v>5512</v>
      </c>
      <c r="I278" s="271">
        <v>5512</v>
      </c>
      <c r="J278" s="272" t="s">
        <v>664</v>
      </c>
      <c r="K278" s="157">
        <f>H278-F278</f>
        <v>1287</v>
      </c>
      <c r="L278" s="158">
        <f>K278/F278</f>
        <v>0.30461538461538462</v>
      </c>
      <c r="M278" s="153" t="s">
        <v>580</v>
      </c>
      <c r="N278" s="159">
        <v>45329</v>
      </c>
      <c r="O278" s="37"/>
      <c r="S278" s="54" t="s">
        <v>855</v>
      </c>
      <c r="U278" s="37"/>
      <c r="X278" s="54"/>
      <c r="Z278" s="37"/>
      <c r="AC278" s="54"/>
      <c r="AE278" s="37"/>
      <c r="AH278" s="54"/>
      <c r="AJ278" s="37"/>
      <c r="AM278" s="54"/>
    </row>
    <row r="279" spans="1:39" ht="12.75" customHeight="1">
      <c r="A279" s="200">
        <v>203</v>
      </c>
      <c r="B279" s="201">
        <v>45292</v>
      </c>
      <c r="C279" s="53"/>
      <c r="D279" s="53" t="s">
        <v>314</v>
      </c>
      <c r="E279" s="202" t="s">
        <v>577</v>
      </c>
      <c r="F279" s="51" t="s">
        <v>863</v>
      </c>
      <c r="G279" s="51"/>
      <c r="H279" s="51"/>
      <c r="I279" s="51">
        <v>4909</v>
      </c>
      <c r="J279" s="51" t="s">
        <v>578</v>
      </c>
      <c r="K279" s="51"/>
      <c r="L279" s="51"/>
      <c r="M279" s="51"/>
      <c r="N279" s="51"/>
      <c r="O279" s="37"/>
      <c r="S279" s="54" t="s">
        <v>855</v>
      </c>
      <c r="U279" s="37"/>
      <c r="X279" s="54"/>
      <c r="Z279" s="37"/>
      <c r="AC279" s="54"/>
      <c r="AE279" s="37"/>
      <c r="AH279" s="54"/>
      <c r="AJ279" s="37"/>
      <c r="AM279" s="54"/>
    </row>
    <row r="280" spans="1:39" ht="12.75" customHeight="1">
      <c r="A280" s="200">
        <v>204</v>
      </c>
      <c r="B280" s="201">
        <v>45294</v>
      </c>
      <c r="C280" s="53"/>
      <c r="D280" s="53" t="s">
        <v>530</v>
      </c>
      <c r="E280" s="202" t="s">
        <v>577</v>
      </c>
      <c r="F280" s="51" t="s">
        <v>864</v>
      </c>
      <c r="G280" s="51"/>
      <c r="H280" s="51"/>
      <c r="I280" s="51">
        <v>1080</v>
      </c>
      <c r="J280" s="51" t="s">
        <v>578</v>
      </c>
      <c r="K280" s="51"/>
      <c r="L280" s="51"/>
      <c r="M280" s="51"/>
      <c r="N280" s="51"/>
      <c r="O280" s="37"/>
      <c r="S280" s="54" t="s">
        <v>843</v>
      </c>
      <c r="U280" s="37"/>
      <c r="X280" s="54"/>
      <c r="Z280" s="37"/>
      <c r="AC280" s="54"/>
      <c r="AE280" s="37"/>
      <c r="AH280" s="54"/>
      <c r="AJ280" s="37"/>
      <c r="AM280" s="54"/>
    </row>
    <row r="281" spans="1:39" ht="12.75" customHeight="1">
      <c r="A281" s="200">
        <v>205</v>
      </c>
      <c r="B281" s="201">
        <v>45315</v>
      </c>
      <c r="C281" s="53"/>
      <c r="D281" s="53" t="s">
        <v>315</v>
      </c>
      <c r="E281" s="202" t="s">
        <v>577</v>
      </c>
      <c r="F281" s="51" t="s">
        <v>867</v>
      </c>
      <c r="G281" s="51"/>
      <c r="H281" s="51"/>
      <c r="I281" s="51">
        <v>2077</v>
      </c>
      <c r="J281" s="51" t="s">
        <v>578</v>
      </c>
      <c r="K281" s="51"/>
      <c r="L281" s="51"/>
      <c r="M281" s="51"/>
      <c r="N281" s="51"/>
      <c r="O281" s="37"/>
      <c r="S281" s="54" t="s">
        <v>855</v>
      </c>
      <c r="U281" s="37"/>
      <c r="X281" s="54"/>
      <c r="Z281" s="37"/>
      <c r="AC281" s="54"/>
      <c r="AE281" s="37"/>
      <c r="AH281" s="54"/>
      <c r="AJ281" s="37"/>
      <c r="AM281" s="54"/>
    </row>
    <row r="282" spans="1:39" ht="12.75" customHeight="1">
      <c r="A282" s="200">
        <v>206</v>
      </c>
      <c r="B282" s="201">
        <v>45320</v>
      </c>
      <c r="C282" s="53"/>
      <c r="D282" s="53" t="s">
        <v>868</v>
      </c>
      <c r="E282" s="202" t="s">
        <v>577</v>
      </c>
      <c r="F282" s="51" t="s">
        <v>869</v>
      </c>
      <c r="G282" s="51"/>
      <c r="H282" s="51"/>
      <c r="I282" s="51">
        <v>2906</v>
      </c>
      <c r="J282" s="51" t="s">
        <v>578</v>
      </c>
      <c r="K282" s="51"/>
      <c r="L282" s="51"/>
      <c r="M282" s="51"/>
      <c r="N282" s="51"/>
      <c r="O282" s="37"/>
      <c r="S282" s="54" t="s">
        <v>843</v>
      </c>
      <c r="U282" s="37"/>
      <c r="X282" s="54"/>
      <c r="Z282" s="37"/>
      <c r="AC282" s="54"/>
      <c r="AE282" s="37"/>
      <c r="AH282" s="54"/>
      <c r="AJ282" s="37"/>
      <c r="AM282" s="54"/>
    </row>
    <row r="283" spans="1:39" ht="12.75" customHeight="1">
      <c r="A283" s="200">
        <v>207</v>
      </c>
      <c r="B283" s="201">
        <v>45331</v>
      </c>
      <c r="C283" s="53"/>
      <c r="D283" s="53" t="s">
        <v>528</v>
      </c>
      <c r="E283" s="202" t="s">
        <v>577</v>
      </c>
      <c r="F283" s="51" t="s">
        <v>878</v>
      </c>
      <c r="G283" s="51"/>
      <c r="H283" s="51"/>
      <c r="I283" s="51">
        <v>4096</v>
      </c>
      <c r="J283" s="51" t="s">
        <v>578</v>
      </c>
      <c r="K283" s="51"/>
      <c r="L283" s="51"/>
      <c r="M283" s="51"/>
      <c r="N283" s="51"/>
      <c r="O283" s="37"/>
      <c r="S283" s="54" t="s">
        <v>843</v>
      </c>
      <c r="U283" s="37"/>
      <c r="X283" s="54"/>
      <c r="Z283" s="37"/>
      <c r="AC283" s="54"/>
      <c r="AE283" s="37"/>
      <c r="AH283" s="54"/>
      <c r="AJ283" s="37"/>
      <c r="AM283" s="54"/>
    </row>
    <row r="284" spans="1:39" ht="12.75" customHeight="1">
      <c r="A284" s="200">
        <v>208</v>
      </c>
      <c r="B284" s="201">
        <v>45345</v>
      </c>
      <c r="C284" s="53"/>
      <c r="D284" s="53" t="s">
        <v>61</v>
      </c>
      <c r="E284" s="202" t="s">
        <v>577</v>
      </c>
      <c r="F284" s="51" t="s">
        <v>910</v>
      </c>
      <c r="G284" s="51"/>
      <c r="H284" s="51"/>
      <c r="I284" s="51">
        <v>2627</v>
      </c>
      <c r="J284" s="51" t="s">
        <v>578</v>
      </c>
      <c r="K284" s="51"/>
      <c r="L284" s="51"/>
      <c r="M284" s="51"/>
      <c r="N284" s="53"/>
      <c r="O284" s="37"/>
      <c r="S284" s="54" t="s">
        <v>855</v>
      </c>
      <c r="U284" s="37"/>
      <c r="X284" s="54"/>
      <c r="Z284" s="37"/>
      <c r="AC284" s="54"/>
      <c r="AE284" s="37"/>
      <c r="AH284" s="54"/>
      <c r="AJ284" s="37"/>
      <c r="AM284" s="54"/>
    </row>
    <row r="285" spans="1:39" ht="12.75" customHeight="1">
      <c r="A285" s="200">
        <v>209</v>
      </c>
      <c r="B285" s="201">
        <v>45356</v>
      </c>
      <c r="C285" s="53"/>
      <c r="D285" s="53" t="s">
        <v>848</v>
      </c>
      <c r="E285" s="202" t="s">
        <v>577</v>
      </c>
      <c r="F285" s="51" t="s">
        <v>1024</v>
      </c>
      <c r="G285" s="51"/>
      <c r="H285" s="51"/>
      <c r="I285" s="51">
        <v>1170</v>
      </c>
      <c r="J285" s="51" t="s">
        <v>578</v>
      </c>
      <c r="K285" s="51"/>
      <c r="L285" s="51"/>
      <c r="M285" s="51"/>
      <c r="N285" s="53"/>
      <c r="O285" s="37"/>
      <c r="S285" s="54"/>
      <c r="U285" s="37"/>
      <c r="X285" s="54"/>
      <c r="Z285" s="37"/>
      <c r="AC285" s="54"/>
      <c r="AE285" s="37"/>
      <c r="AH285" s="54"/>
      <c r="AJ285" s="37"/>
      <c r="AM285" s="54"/>
    </row>
    <row r="286" spans="1:39" ht="12.75" customHeight="1">
      <c r="B286" s="203" t="s">
        <v>823</v>
      </c>
      <c r="F286" s="54"/>
      <c r="G286" s="54"/>
      <c r="H286" s="54"/>
      <c r="I286" s="54"/>
      <c r="J286" s="37"/>
      <c r="K286" s="54"/>
      <c r="L286" s="54"/>
      <c r="M286" s="54"/>
      <c r="O286" s="37"/>
      <c r="S286" s="54"/>
      <c r="U286" s="37"/>
      <c r="X286" s="54"/>
      <c r="Z286" s="37"/>
      <c r="AC286" s="54"/>
      <c r="AE286" s="37"/>
      <c r="AH286" s="54"/>
      <c r="AJ286" s="37"/>
      <c r="AM286" s="54"/>
    </row>
    <row r="287" spans="1:39" ht="12.75" customHeight="1">
      <c r="A287" s="204"/>
      <c r="F287" s="54"/>
      <c r="G287" s="54"/>
      <c r="H287" s="54"/>
      <c r="I287" s="54"/>
      <c r="J287" s="37"/>
      <c r="K287" s="54"/>
      <c r="L287" s="54"/>
      <c r="M287" s="54"/>
      <c r="O287" s="37"/>
      <c r="S287" s="54"/>
      <c r="U287" s="37"/>
      <c r="X287" s="54"/>
      <c r="Z287" s="37"/>
      <c r="AC287" s="54"/>
      <c r="AE287" s="37"/>
      <c r="AH287" s="54"/>
      <c r="AJ287" s="37"/>
      <c r="AM287" s="54"/>
    </row>
    <row r="288" spans="1:39" ht="12.75" customHeight="1">
      <c r="A288" s="204"/>
      <c r="F288" s="54"/>
      <c r="G288" s="54"/>
      <c r="H288" s="54"/>
      <c r="I288" s="54"/>
      <c r="J288" s="37"/>
      <c r="K288" s="54"/>
      <c r="L288" s="54"/>
      <c r="M288" s="54"/>
      <c r="O288" s="37"/>
      <c r="S288" s="54"/>
    </row>
    <row r="289" spans="1:19" ht="12.75" customHeight="1">
      <c r="A289" s="51"/>
      <c r="F289" s="54"/>
      <c r="G289" s="54"/>
      <c r="H289" s="54"/>
      <c r="I289" s="54"/>
      <c r="J289" s="37"/>
      <c r="K289" s="54"/>
      <c r="L289" s="54"/>
      <c r="M289" s="54"/>
      <c r="O289" s="37"/>
      <c r="S289" s="54"/>
    </row>
    <row r="290" spans="1:19" ht="12.75" customHeight="1">
      <c r="F290" s="54"/>
      <c r="G290" s="54"/>
      <c r="H290" s="54"/>
      <c r="I290" s="54"/>
      <c r="J290" s="37"/>
      <c r="K290" s="54"/>
      <c r="L290" s="54"/>
      <c r="M290" s="54"/>
      <c r="O290" s="37"/>
      <c r="S290" s="54"/>
    </row>
    <row r="291" spans="1:19" ht="12.75" customHeight="1">
      <c r="F291" s="54"/>
      <c r="G291" s="54"/>
      <c r="H291" s="54"/>
      <c r="I291" s="54"/>
      <c r="J291" s="37"/>
      <c r="K291" s="54"/>
      <c r="L291" s="54"/>
      <c r="M291" s="54"/>
      <c r="O291" s="37"/>
      <c r="S291" s="54"/>
    </row>
    <row r="292" spans="1:19" ht="12.75" customHeight="1">
      <c r="F292" s="54"/>
      <c r="G292" s="54"/>
      <c r="H292" s="54"/>
      <c r="I292" s="54"/>
      <c r="J292" s="37"/>
      <c r="K292" s="54"/>
      <c r="L292" s="54"/>
      <c r="M292" s="54"/>
      <c r="O292" s="37"/>
      <c r="S292" s="54"/>
    </row>
    <row r="293" spans="1:19" ht="12.75" customHeight="1">
      <c r="F293" s="54"/>
      <c r="G293" s="54"/>
      <c r="H293" s="54"/>
      <c r="I293" s="54"/>
      <c r="J293" s="37"/>
      <c r="K293" s="54"/>
      <c r="L293" s="54"/>
      <c r="M293" s="54"/>
      <c r="O293" s="37"/>
      <c r="S293" s="54"/>
    </row>
    <row r="294" spans="1:19" ht="12.75" customHeight="1">
      <c r="F294" s="54"/>
      <c r="G294" s="54"/>
      <c r="H294" s="54"/>
      <c r="I294" s="54"/>
      <c r="J294" s="37"/>
      <c r="K294" s="54"/>
      <c r="L294" s="54"/>
      <c r="M294" s="54"/>
      <c r="O294" s="37"/>
      <c r="S294" s="54"/>
    </row>
    <row r="295" spans="1:19" ht="12.75" customHeight="1">
      <c r="F295" s="54"/>
      <c r="G295" s="54"/>
      <c r="H295" s="54"/>
      <c r="I295" s="54"/>
      <c r="J295" s="37"/>
      <c r="K295" s="54"/>
      <c r="L295" s="54"/>
      <c r="M295" s="54"/>
      <c r="O295" s="37"/>
      <c r="S295" s="54"/>
    </row>
    <row r="296" spans="1:19" ht="12.75" customHeight="1">
      <c r="F296" s="54"/>
      <c r="G296" s="54"/>
      <c r="H296" s="54"/>
      <c r="I296" s="54"/>
      <c r="J296" s="37"/>
      <c r="K296" s="54"/>
      <c r="L296" s="54"/>
      <c r="M296" s="54"/>
      <c r="O296" s="37"/>
      <c r="S296" s="54"/>
    </row>
    <row r="297" spans="1:19" ht="12.75" customHeight="1">
      <c r="F297" s="54"/>
      <c r="G297" s="54"/>
      <c r="H297" s="54"/>
      <c r="I297" s="54"/>
      <c r="J297" s="37"/>
      <c r="K297" s="54"/>
      <c r="L297" s="54"/>
      <c r="M297" s="54"/>
      <c r="O297" s="37"/>
      <c r="S297" s="54"/>
    </row>
    <row r="298" spans="1:19" ht="12.75" customHeight="1">
      <c r="F298" s="54"/>
      <c r="G298" s="54"/>
      <c r="H298" s="54"/>
      <c r="I298" s="54"/>
      <c r="J298" s="37"/>
      <c r="K298" s="54"/>
      <c r="L298" s="54"/>
      <c r="M298" s="54"/>
      <c r="O298" s="37"/>
      <c r="S298" s="54"/>
    </row>
    <row r="299" spans="1:19" ht="12.75" customHeight="1">
      <c r="F299" s="54"/>
      <c r="G299" s="54"/>
      <c r="H299" s="54"/>
      <c r="I299" s="54"/>
      <c r="J299" s="37"/>
      <c r="K299" s="54"/>
      <c r="L299" s="54"/>
      <c r="M299" s="54"/>
      <c r="O299" s="37"/>
      <c r="S299" s="54"/>
    </row>
    <row r="300" spans="1:19" ht="12.75" customHeight="1">
      <c r="F300" s="54"/>
      <c r="G300" s="54"/>
      <c r="H300" s="54"/>
      <c r="I300" s="54"/>
      <c r="J300" s="37"/>
      <c r="K300" s="54"/>
      <c r="L300" s="54"/>
      <c r="M300" s="54"/>
      <c r="O300" s="37"/>
      <c r="S300" s="54"/>
    </row>
    <row r="301" spans="1:19" ht="12.75" customHeight="1">
      <c r="F301" s="54"/>
      <c r="G301" s="54"/>
      <c r="H301" s="54"/>
      <c r="I301" s="54"/>
      <c r="J301" s="37"/>
      <c r="K301" s="54"/>
      <c r="L301" s="54"/>
      <c r="M301" s="54"/>
      <c r="O301" s="37"/>
      <c r="S301" s="54"/>
    </row>
    <row r="302" spans="1:19" ht="12.75" customHeight="1">
      <c r="F302" s="54"/>
      <c r="G302" s="54"/>
      <c r="H302" s="54"/>
      <c r="I302" s="54"/>
      <c r="J302" s="37"/>
      <c r="K302" s="54"/>
      <c r="L302" s="54"/>
      <c r="M302" s="54"/>
      <c r="O302" s="37"/>
      <c r="S302" s="54"/>
    </row>
    <row r="303" spans="1:19" ht="12.75" customHeight="1">
      <c r="F303" s="54"/>
      <c r="G303" s="54"/>
      <c r="H303" s="54"/>
      <c r="I303" s="54"/>
      <c r="J303" s="37"/>
      <c r="K303" s="54"/>
      <c r="L303" s="54"/>
      <c r="M303" s="54"/>
      <c r="O303" s="37"/>
      <c r="S303" s="54"/>
    </row>
    <row r="304" spans="1:19" ht="12.75" customHeight="1">
      <c r="F304" s="54"/>
      <c r="G304" s="54"/>
      <c r="H304" s="54"/>
      <c r="I304" s="54"/>
      <c r="J304" s="37"/>
      <c r="K304" s="54"/>
      <c r="L304" s="54"/>
      <c r="M304" s="54"/>
      <c r="O304" s="37"/>
      <c r="S304" s="54"/>
    </row>
    <row r="305" spans="6:19" ht="12.75" customHeight="1">
      <c r="F305" s="54"/>
      <c r="G305" s="54"/>
      <c r="H305" s="54"/>
      <c r="I305" s="54"/>
      <c r="J305" s="37"/>
      <c r="K305" s="54"/>
      <c r="L305" s="54"/>
      <c r="M305" s="54"/>
      <c r="O305" s="37"/>
      <c r="S305" s="54"/>
    </row>
    <row r="306" spans="6:19" ht="12.75" customHeight="1">
      <c r="F306" s="54"/>
      <c r="G306" s="54"/>
      <c r="H306" s="54"/>
      <c r="I306" s="54"/>
      <c r="J306" s="37"/>
      <c r="K306" s="54"/>
      <c r="L306" s="54"/>
      <c r="M306" s="54"/>
      <c r="O306" s="37"/>
      <c r="S306" s="54"/>
    </row>
    <row r="307" spans="6:19" ht="12.75" customHeight="1">
      <c r="F307" s="54"/>
      <c r="G307" s="54"/>
      <c r="H307" s="54"/>
      <c r="I307" s="54"/>
      <c r="J307" s="37"/>
      <c r="K307" s="54"/>
      <c r="L307" s="54"/>
      <c r="M307" s="54"/>
      <c r="O307" s="37"/>
      <c r="S307" s="54"/>
    </row>
    <row r="308" spans="6:19" ht="12.75" customHeight="1">
      <c r="F308" s="54"/>
      <c r="G308" s="54"/>
      <c r="H308" s="54"/>
      <c r="I308" s="54"/>
      <c r="J308" s="37"/>
      <c r="K308" s="54"/>
      <c r="L308" s="54"/>
      <c r="M308" s="54"/>
      <c r="O308" s="37"/>
      <c r="S308" s="54"/>
    </row>
    <row r="309" spans="6:19" ht="12.75" customHeight="1">
      <c r="F309" s="54"/>
      <c r="G309" s="54"/>
      <c r="H309" s="54"/>
      <c r="I309" s="54"/>
      <c r="J309" s="37"/>
      <c r="K309" s="54"/>
      <c r="L309" s="54"/>
      <c r="M309" s="54"/>
      <c r="O309" s="37"/>
      <c r="S309" s="54"/>
    </row>
    <row r="310" spans="6:19" ht="12.75" customHeight="1">
      <c r="F310" s="54"/>
      <c r="G310" s="54"/>
      <c r="H310" s="54"/>
      <c r="I310" s="54"/>
      <c r="J310" s="37"/>
      <c r="K310" s="54"/>
      <c r="L310" s="54"/>
      <c r="M310" s="54"/>
      <c r="O310" s="37"/>
      <c r="S310" s="54"/>
    </row>
    <row r="311" spans="6:19" ht="12.75" customHeight="1">
      <c r="F311" s="54"/>
      <c r="G311" s="54"/>
      <c r="H311" s="54"/>
      <c r="I311" s="54"/>
      <c r="J311" s="37"/>
      <c r="K311" s="54"/>
      <c r="L311" s="54"/>
      <c r="M311" s="54"/>
      <c r="O311" s="37"/>
      <c r="S311" s="54"/>
    </row>
    <row r="312" spans="6:19" ht="12.75" customHeight="1">
      <c r="F312" s="54"/>
      <c r="G312" s="54"/>
      <c r="H312" s="54"/>
      <c r="I312" s="54"/>
      <c r="J312" s="37"/>
      <c r="K312" s="54"/>
      <c r="L312" s="54"/>
      <c r="M312" s="54"/>
      <c r="O312" s="37"/>
      <c r="S312" s="54"/>
    </row>
    <row r="313" spans="6:19" ht="12.75" customHeight="1">
      <c r="F313" s="54"/>
      <c r="G313" s="54"/>
      <c r="H313" s="54"/>
      <c r="I313" s="54"/>
      <c r="J313" s="37"/>
      <c r="K313" s="54"/>
      <c r="L313" s="54"/>
      <c r="M313" s="54"/>
      <c r="O313" s="37"/>
      <c r="S313" s="54"/>
    </row>
    <row r="314" spans="6:19" ht="12.75" customHeight="1">
      <c r="F314" s="54"/>
      <c r="G314" s="54"/>
      <c r="H314" s="54"/>
      <c r="I314" s="54"/>
      <c r="J314" s="37"/>
      <c r="K314" s="54"/>
      <c r="L314" s="54"/>
      <c r="M314" s="54"/>
      <c r="O314" s="37"/>
      <c r="S314" s="54"/>
    </row>
    <row r="315" spans="6:19" ht="12.75" customHeight="1">
      <c r="F315" s="54"/>
      <c r="G315" s="54"/>
      <c r="H315" s="54"/>
      <c r="I315" s="54"/>
      <c r="J315" s="37"/>
      <c r="K315" s="54"/>
      <c r="L315" s="54"/>
      <c r="M315" s="54"/>
      <c r="O315" s="37"/>
      <c r="S315" s="54"/>
    </row>
    <row r="316" spans="6:19" ht="12.75" customHeight="1">
      <c r="F316" s="54"/>
      <c r="G316" s="54"/>
      <c r="H316" s="54"/>
      <c r="I316" s="54"/>
      <c r="J316" s="37"/>
      <c r="K316" s="54"/>
      <c r="L316" s="54"/>
      <c r="M316" s="54"/>
      <c r="O316" s="37"/>
      <c r="S316" s="54"/>
    </row>
    <row r="317" spans="6:19" ht="12.75" customHeight="1">
      <c r="F317" s="54"/>
      <c r="G317" s="54"/>
      <c r="H317" s="54"/>
      <c r="I317" s="54"/>
      <c r="J317" s="37"/>
      <c r="K317" s="54"/>
      <c r="L317" s="54"/>
      <c r="M317" s="54"/>
      <c r="O317" s="37"/>
      <c r="S317" s="54"/>
    </row>
    <row r="318" spans="6:19" ht="12.75" customHeight="1">
      <c r="F318" s="54"/>
      <c r="G318" s="54"/>
      <c r="H318" s="54"/>
      <c r="I318" s="54"/>
      <c r="J318" s="37"/>
      <c r="K318" s="54"/>
      <c r="L318" s="54"/>
      <c r="M318" s="54"/>
      <c r="O318" s="37"/>
      <c r="S318" s="54"/>
    </row>
    <row r="319" spans="6:19" ht="12.75" customHeight="1">
      <c r="F319" s="54"/>
      <c r="G319" s="54"/>
      <c r="H319" s="54"/>
      <c r="I319" s="54"/>
      <c r="J319" s="37"/>
      <c r="K319" s="54"/>
      <c r="L319" s="54"/>
      <c r="M319" s="54"/>
      <c r="O319" s="37"/>
      <c r="S319" s="54"/>
    </row>
    <row r="320" spans="6:19" ht="12.75" customHeight="1">
      <c r="F320" s="54"/>
      <c r="G320" s="54"/>
      <c r="H320" s="54"/>
      <c r="I320" s="54"/>
      <c r="J320" s="37"/>
      <c r="K320" s="54"/>
      <c r="L320" s="54"/>
      <c r="M320" s="54"/>
      <c r="O320" s="37"/>
      <c r="S320" s="54"/>
    </row>
    <row r="321" spans="6:19" ht="12.75" customHeight="1">
      <c r="F321" s="54"/>
      <c r="G321" s="54"/>
      <c r="H321" s="54"/>
      <c r="I321" s="54"/>
      <c r="J321" s="37"/>
      <c r="K321" s="54"/>
      <c r="L321" s="54"/>
      <c r="M321" s="54"/>
      <c r="O321" s="37"/>
      <c r="S321" s="54"/>
    </row>
    <row r="322" spans="6:19" ht="12.75" customHeight="1">
      <c r="F322" s="54"/>
      <c r="G322" s="54"/>
      <c r="H322" s="54"/>
      <c r="I322" s="54"/>
      <c r="J322" s="37"/>
      <c r="K322" s="54"/>
      <c r="L322" s="54"/>
      <c r="M322" s="54"/>
      <c r="O322" s="37"/>
      <c r="S322" s="54"/>
    </row>
    <row r="323" spans="6:19" ht="12.75" customHeight="1">
      <c r="F323" s="54"/>
      <c r="G323" s="54"/>
      <c r="H323" s="54"/>
      <c r="I323" s="54"/>
      <c r="J323" s="37"/>
      <c r="K323" s="54"/>
      <c r="L323" s="54"/>
      <c r="M323" s="54"/>
      <c r="O323" s="37"/>
      <c r="S323" s="54"/>
    </row>
    <row r="324" spans="6:19" ht="12.75" customHeight="1">
      <c r="F324" s="54"/>
      <c r="G324" s="54"/>
      <c r="H324" s="54"/>
      <c r="I324" s="54"/>
      <c r="J324" s="37"/>
      <c r="K324" s="54"/>
      <c r="L324" s="54"/>
      <c r="M324" s="54"/>
      <c r="O324" s="37"/>
      <c r="S324" s="54"/>
    </row>
    <row r="325" spans="6:19" ht="12.75" customHeight="1">
      <c r="F325" s="54"/>
      <c r="G325" s="54"/>
      <c r="H325" s="54"/>
      <c r="I325" s="54"/>
      <c r="J325" s="37"/>
      <c r="K325" s="54"/>
      <c r="L325" s="54"/>
      <c r="M325" s="54"/>
      <c r="O325" s="37"/>
      <c r="S325" s="54"/>
    </row>
    <row r="326" spans="6:19" ht="12.75" customHeight="1">
      <c r="F326" s="54"/>
      <c r="G326" s="54"/>
      <c r="H326" s="54"/>
      <c r="I326" s="54"/>
      <c r="J326" s="37"/>
      <c r="K326" s="54"/>
      <c r="L326" s="54"/>
      <c r="M326" s="54"/>
      <c r="O326" s="37"/>
      <c r="S326" s="54"/>
    </row>
    <row r="327" spans="6:19" ht="12.75" customHeight="1">
      <c r="F327" s="54"/>
      <c r="G327" s="54"/>
      <c r="H327" s="54"/>
      <c r="I327" s="54"/>
      <c r="J327" s="37"/>
      <c r="K327" s="54"/>
      <c r="L327" s="54"/>
      <c r="M327" s="54"/>
      <c r="O327" s="37"/>
      <c r="S327" s="54"/>
    </row>
    <row r="328" spans="6:19" ht="12.75" customHeight="1">
      <c r="F328" s="54"/>
      <c r="G328" s="54"/>
      <c r="H328" s="54"/>
      <c r="I328" s="54"/>
      <c r="J328" s="37"/>
      <c r="K328" s="54"/>
      <c r="L328" s="54"/>
      <c r="M328" s="54"/>
      <c r="O328" s="37"/>
      <c r="S328" s="54"/>
    </row>
    <row r="329" spans="6:19" ht="12.75" customHeight="1">
      <c r="F329" s="54"/>
      <c r="G329" s="54"/>
      <c r="H329" s="54"/>
      <c r="I329" s="54"/>
      <c r="J329" s="37"/>
      <c r="K329" s="54"/>
      <c r="L329" s="54"/>
      <c r="M329" s="54"/>
      <c r="O329" s="37"/>
      <c r="S329" s="54"/>
    </row>
    <row r="330" spans="6:19" ht="12.75" customHeight="1">
      <c r="F330" s="54"/>
      <c r="G330" s="54"/>
      <c r="H330" s="54"/>
      <c r="I330" s="54"/>
      <c r="J330" s="37"/>
      <c r="K330" s="54"/>
      <c r="L330" s="54"/>
      <c r="M330" s="54"/>
      <c r="O330" s="37"/>
      <c r="S330" s="54"/>
    </row>
    <row r="331" spans="6:19" ht="12.75" customHeight="1">
      <c r="F331" s="54"/>
      <c r="G331" s="54"/>
      <c r="H331" s="54"/>
      <c r="I331" s="54"/>
      <c r="J331" s="37"/>
      <c r="K331" s="54"/>
      <c r="L331" s="54"/>
      <c r="M331" s="54"/>
      <c r="O331" s="37"/>
      <c r="S331" s="54"/>
    </row>
    <row r="332" spans="6:19" ht="12.75" customHeight="1">
      <c r="F332" s="54"/>
      <c r="G332" s="54"/>
      <c r="H332" s="54"/>
      <c r="I332" s="54"/>
      <c r="J332" s="37"/>
      <c r="K332" s="54"/>
      <c r="L332" s="54"/>
      <c r="M332" s="54"/>
      <c r="O332" s="37"/>
      <c r="S332" s="54"/>
    </row>
    <row r="333" spans="6:19" ht="12.75" customHeight="1">
      <c r="F333" s="54"/>
      <c r="G333" s="54"/>
      <c r="H333" s="54"/>
      <c r="I333" s="54"/>
      <c r="J333" s="37"/>
      <c r="K333" s="54"/>
      <c r="L333" s="54"/>
      <c r="M333" s="54"/>
      <c r="O333" s="37"/>
      <c r="S333" s="54"/>
    </row>
    <row r="334" spans="6:19" ht="12.75" customHeight="1">
      <c r="F334" s="54"/>
      <c r="G334" s="54"/>
      <c r="H334" s="54"/>
      <c r="I334" s="54"/>
      <c r="J334" s="37"/>
      <c r="K334" s="54"/>
      <c r="L334" s="54"/>
      <c r="M334" s="54"/>
      <c r="O334" s="37"/>
      <c r="S334" s="54"/>
    </row>
    <row r="335" spans="6:19" ht="12.75" customHeight="1">
      <c r="F335" s="54"/>
      <c r="G335" s="54"/>
      <c r="H335" s="54"/>
      <c r="I335" s="54"/>
      <c r="J335" s="37"/>
      <c r="K335" s="54"/>
      <c r="L335" s="54"/>
      <c r="M335" s="54"/>
      <c r="O335" s="37"/>
      <c r="S335" s="54"/>
    </row>
    <row r="336" spans="6:19" ht="12.75" customHeight="1">
      <c r="F336" s="54"/>
      <c r="G336" s="54"/>
      <c r="H336" s="54"/>
      <c r="I336" s="54"/>
      <c r="J336" s="37"/>
      <c r="K336" s="54"/>
      <c r="L336" s="54"/>
      <c r="M336" s="54"/>
      <c r="O336" s="37"/>
      <c r="S336" s="54"/>
    </row>
    <row r="337" spans="6:19" ht="12.75" customHeight="1">
      <c r="F337" s="54"/>
      <c r="G337" s="54"/>
      <c r="H337" s="54"/>
      <c r="I337" s="54"/>
      <c r="J337" s="37"/>
      <c r="K337" s="54"/>
      <c r="L337" s="54"/>
      <c r="M337" s="54"/>
      <c r="O337" s="37"/>
      <c r="S337" s="54"/>
    </row>
    <row r="338" spans="6:19" ht="12.75" customHeight="1">
      <c r="F338" s="54"/>
      <c r="G338" s="54"/>
      <c r="H338" s="54"/>
      <c r="I338" s="54"/>
      <c r="J338" s="37"/>
      <c r="K338" s="54"/>
      <c r="L338" s="54"/>
      <c r="M338" s="54"/>
      <c r="O338" s="37"/>
      <c r="S338" s="54"/>
    </row>
    <row r="339" spans="6:19" ht="12.75" customHeight="1">
      <c r="F339" s="54"/>
      <c r="G339" s="54"/>
      <c r="H339" s="54"/>
      <c r="I339" s="54"/>
      <c r="J339" s="37"/>
      <c r="K339" s="54"/>
      <c r="L339" s="54"/>
      <c r="M339" s="54"/>
      <c r="O339" s="37"/>
      <c r="S339" s="54"/>
    </row>
    <row r="340" spans="6:19" ht="12.75" customHeight="1">
      <c r="F340" s="54"/>
      <c r="G340" s="54"/>
      <c r="H340" s="54"/>
      <c r="I340" s="54"/>
      <c r="J340" s="37"/>
      <c r="K340" s="54"/>
      <c r="L340" s="54"/>
      <c r="M340" s="54"/>
      <c r="O340" s="37"/>
      <c r="S340" s="54"/>
    </row>
    <row r="341" spans="6:19" ht="12.75" customHeight="1">
      <c r="F341" s="54"/>
      <c r="G341" s="54"/>
      <c r="H341" s="54"/>
      <c r="I341" s="54"/>
      <c r="J341" s="37"/>
      <c r="K341" s="54"/>
      <c r="L341" s="54"/>
      <c r="M341" s="54"/>
      <c r="O341" s="37"/>
      <c r="S341" s="54"/>
    </row>
    <row r="342" spans="6:19" ht="12.75" customHeight="1">
      <c r="F342" s="54"/>
      <c r="G342" s="54"/>
      <c r="H342" s="54"/>
      <c r="I342" s="54"/>
      <c r="J342" s="37"/>
      <c r="K342" s="54"/>
      <c r="L342" s="54"/>
      <c r="M342" s="54"/>
      <c r="O342" s="37"/>
      <c r="S342" s="54"/>
    </row>
    <row r="343" spans="6:19" ht="12.75" customHeight="1">
      <c r="F343" s="54"/>
      <c r="G343" s="54"/>
      <c r="H343" s="54"/>
      <c r="I343" s="54"/>
      <c r="J343" s="37"/>
      <c r="K343" s="54"/>
      <c r="L343" s="54"/>
      <c r="M343" s="54"/>
      <c r="O343" s="37"/>
      <c r="S343" s="54"/>
    </row>
    <row r="344" spans="6:19" ht="12.75" customHeight="1">
      <c r="F344" s="54"/>
      <c r="G344" s="54"/>
      <c r="H344" s="54"/>
      <c r="I344" s="54"/>
      <c r="J344" s="37"/>
      <c r="K344" s="54"/>
      <c r="L344" s="54"/>
      <c r="M344" s="54"/>
      <c r="O344" s="37"/>
      <c r="S344" s="54"/>
    </row>
    <row r="345" spans="6:19" ht="12.75" customHeight="1">
      <c r="F345" s="54"/>
      <c r="G345" s="54"/>
      <c r="H345" s="54"/>
      <c r="I345" s="54"/>
      <c r="J345" s="37"/>
      <c r="K345" s="54"/>
      <c r="L345" s="54"/>
      <c r="M345" s="54"/>
      <c r="O345" s="37"/>
      <c r="S345" s="54"/>
    </row>
    <row r="346" spans="6:19" ht="12.75" customHeight="1">
      <c r="F346" s="54"/>
      <c r="G346" s="54"/>
      <c r="H346" s="54"/>
      <c r="I346" s="54"/>
      <c r="J346" s="37"/>
      <c r="K346" s="54"/>
      <c r="L346" s="54"/>
      <c r="M346" s="54"/>
      <c r="O346" s="37"/>
      <c r="S346" s="54"/>
    </row>
    <row r="347" spans="6:19" ht="12.75" customHeight="1">
      <c r="F347" s="54"/>
      <c r="G347" s="54"/>
      <c r="H347" s="54"/>
      <c r="I347" s="54"/>
      <c r="J347" s="37"/>
      <c r="K347" s="54"/>
      <c r="L347" s="54"/>
      <c r="M347" s="54"/>
      <c r="O347" s="37"/>
      <c r="S347" s="54"/>
    </row>
    <row r="348" spans="6:19" ht="12.75" customHeight="1">
      <c r="F348" s="54"/>
      <c r="G348" s="54"/>
      <c r="H348" s="54"/>
      <c r="I348" s="54"/>
      <c r="J348" s="37"/>
      <c r="K348" s="54"/>
      <c r="L348" s="54"/>
      <c r="M348" s="54"/>
      <c r="O348" s="37"/>
      <c r="S348" s="54"/>
    </row>
    <row r="349" spans="6:19" ht="12.75" customHeight="1">
      <c r="F349" s="54"/>
      <c r="G349" s="54"/>
      <c r="H349" s="54"/>
      <c r="I349" s="54"/>
      <c r="J349" s="37"/>
      <c r="K349" s="54"/>
      <c r="L349" s="54"/>
      <c r="M349" s="54"/>
      <c r="O349" s="37"/>
      <c r="S349" s="54"/>
    </row>
    <row r="350" spans="6:19" ht="12.75" customHeight="1">
      <c r="F350" s="54"/>
      <c r="G350" s="54"/>
      <c r="H350" s="54"/>
      <c r="I350" s="54"/>
      <c r="J350" s="37"/>
      <c r="K350" s="54"/>
      <c r="L350" s="54"/>
      <c r="M350" s="54"/>
      <c r="O350" s="37"/>
      <c r="S350" s="54"/>
    </row>
    <row r="351" spans="6:19" ht="12.75" customHeight="1">
      <c r="F351" s="54"/>
      <c r="G351" s="54"/>
      <c r="H351" s="54"/>
      <c r="I351" s="54"/>
      <c r="J351" s="37"/>
      <c r="K351" s="54"/>
      <c r="L351" s="54"/>
      <c r="M351" s="54"/>
      <c r="O351" s="37"/>
      <c r="S351" s="54"/>
    </row>
    <row r="352" spans="6:19" ht="12.75" customHeight="1">
      <c r="F352" s="54"/>
      <c r="G352" s="54"/>
      <c r="H352" s="54"/>
      <c r="I352" s="54"/>
      <c r="J352" s="37"/>
      <c r="K352" s="54"/>
      <c r="L352" s="54"/>
      <c r="M352" s="54"/>
      <c r="O352" s="37"/>
      <c r="S352" s="54"/>
    </row>
    <row r="353" spans="6:19" ht="12.75" customHeight="1">
      <c r="F353" s="54"/>
      <c r="G353" s="54"/>
      <c r="H353" s="54"/>
      <c r="I353" s="54"/>
      <c r="J353" s="37"/>
      <c r="K353" s="54"/>
      <c r="L353" s="54"/>
      <c r="M353" s="54"/>
      <c r="O353" s="37"/>
      <c r="S353" s="54"/>
    </row>
    <row r="354" spans="6:19" ht="12.75" customHeight="1">
      <c r="F354" s="54"/>
      <c r="G354" s="54"/>
      <c r="H354" s="54"/>
      <c r="I354" s="54"/>
      <c r="J354" s="37"/>
      <c r="K354" s="54"/>
      <c r="L354" s="54"/>
      <c r="M354" s="54"/>
      <c r="O354" s="37"/>
      <c r="S354" s="54"/>
    </row>
    <row r="355" spans="6:19" ht="12.75" customHeight="1">
      <c r="F355" s="54"/>
      <c r="G355" s="54"/>
      <c r="H355" s="54"/>
      <c r="I355" s="54"/>
      <c r="J355" s="37"/>
      <c r="K355" s="54"/>
      <c r="L355" s="54"/>
      <c r="M355" s="54"/>
      <c r="O355" s="37"/>
      <c r="S355" s="54"/>
    </row>
    <row r="356" spans="6:19" ht="12.75" customHeight="1">
      <c r="F356" s="54"/>
      <c r="G356" s="54"/>
      <c r="H356" s="54"/>
      <c r="I356" s="54"/>
      <c r="J356" s="37"/>
      <c r="K356" s="54"/>
      <c r="L356" s="54"/>
      <c r="M356" s="54"/>
      <c r="O356" s="37"/>
      <c r="S356" s="54"/>
    </row>
    <row r="357" spans="6:19" ht="12.75" customHeight="1">
      <c r="F357" s="54"/>
      <c r="G357" s="54"/>
      <c r="H357" s="54"/>
      <c r="I357" s="54"/>
      <c r="J357" s="37"/>
      <c r="K357" s="54"/>
      <c r="L357" s="54"/>
      <c r="M357" s="54"/>
      <c r="O357" s="37"/>
      <c r="S357" s="54"/>
    </row>
    <row r="358" spans="6:19" ht="12.75" customHeight="1">
      <c r="F358" s="54"/>
      <c r="G358" s="54"/>
      <c r="H358" s="54"/>
      <c r="I358" s="54"/>
      <c r="J358" s="37"/>
      <c r="K358" s="54"/>
      <c r="L358" s="54"/>
      <c r="M358" s="54"/>
      <c r="O358" s="37"/>
      <c r="S358" s="54"/>
    </row>
    <row r="359" spans="6:19" ht="12.75" customHeight="1">
      <c r="F359" s="54"/>
      <c r="G359" s="54"/>
      <c r="H359" s="54"/>
      <c r="I359" s="54"/>
      <c r="J359" s="37"/>
      <c r="K359" s="54"/>
      <c r="L359" s="54"/>
      <c r="M359" s="54"/>
      <c r="O359" s="37"/>
      <c r="S359" s="54"/>
    </row>
    <row r="360" spans="6:19" ht="12.75" customHeight="1">
      <c r="F360" s="54"/>
      <c r="G360" s="54"/>
      <c r="H360" s="54"/>
      <c r="I360" s="54"/>
      <c r="J360" s="37"/>
      <c r="K360" s="54"/>
      <c r="L360" s="54"/>
      <c r="M360" s="54"/>
      <c r="O360" s="37"/>
      <c r="S360" s="54"/>
    </row>
    <row r="361" spans="6:19" ht="12.75" customHeight="1">
      <c r="F361" s="54"/>
      <c r="G361" s="54"/>
      <c r="H361" s="54"/>
      <c r="I361" s="54"/>
      <c r="J361" s="37"/>
      <c r="K361" s="54"/>
      <c r="L361" s="54"/>
      <c r="M361" s="54"/>
      <c r="O361" s="37"/>
      <c r="S361" s="54"/>
    </row>
    <row r="362" spans="6:19" ht="12.75" customHeight="1">
      <c r="F362" s="54"/>
      <c r="G362" s="54"/>
      <c r="H362" s="54"/>
      <c r="I362" s="54"/>
      <c r="J362" s="37"/>
      <c r="K362" s="54"/>
      <c r="L362" s="54"/>
      <c r="M362" s="54"/>
      <c r="O362" s="37"/>
      <c r="S362" s="54"/>
    </row>
    <row r="363" spans="6:19" ht="12.75" customHeight="1">
      <c r="F363" s="54"/>
      <c r="G363" s="54"/>
      <c r="H363" s="54"/>
      <c r="I363" s="54"/>
      <c r="J363" s="37"/>
      <c r="K363" s="54"/>
      <c r="L363" s="54"/>
      <c r="M363" s="54"/>
      <c r="O363" s="37"/>
      <c r="S363" s="54"/>
    </row>
    <row r="364" spans="6:19" ht="12.75" customHeight="1">
      <c r="F364" s="54"/>
      <c r="G364" s="54"/>
      <c r="H364" s="54"/>
      <c r="I364" s="54"/>
      <c r="J364" s="37"/>
      <c r="K364" s="54"/>
      <c r="L364" s="54"/>
      <c r="M364" s="54"/>
      <c r="O364" s="37"/>
      <c r="S364" s="54"/>
    </row>
    <row r="365" spans="6:19" ht="12.75" customHeight="1">
      <c r="F365" s="54"/>
      <c r="G365" s="54"/>
      <c r="H365" s="54"/>
      <c r="I365" s="54"/>
      <c r="J365" s="37"/>
      <c r="K365" s="54"/>
      <c r="L365" s="54"/>
      <c r="M365" s="54"/>
      <c r="O365" s="37"/>
      <c r="S365" s="54"/>
    </row>
    <row r="366" spans="6:19" ht="12.75" customHeight="1">
      <c r="F366" s="54"/>
      <c r="G366" s="54"/>
      <c r="H366" s="54"/>
      <c r="I366" s="54"/>
      <c r="J366" s="37"/>
      <c r="K366" s="54"/>
      <c r="L366" s="54"/>
      <c r="M366" s="54"/>
      <c r="O366" s="37"/>
      <c r="S366" s="54"/>
    </row>
    <row r="367" spans="6:19" ht="12.75" customHeight="1">
      <c r="F367" s="54"/>
      <c r="G367" s="54"/>
      <c r="H367" s="54"/>
      <c r="I367" s="54"/>
      <c r="J367" s="37"/>
      <c r="K367" s="54"/>
      <c r="L367" s="54"/>
      <c r="M367" s="54"/>
      <c r="O367" s="37"/>
      <c r="S367" s="54"/>
    </row>
    <row r="368" spans="6:19" ht="12.75" customHeight="1">
      <c r="F368" s="54"/>
      <c r="G368" s="54"/>
      <c r="H368" s="54"/>
      <c r="I368" s="54"/>
      <c r="J368" s="37"/>
      <c r="K368" s="54"/>
      <c r="L368" s="54"/>
      <c r="M368" s="54"/>
      <c r="O368" s="37"/>
      <c r="S368" s="54"/>
    </row>
    <row r="369" spans="6:19" ht="12.75" customHeight="1">
      <c r="F369" s="54"/>
      <c r="G369" s="54"/>
      <c r="H369" s="54"/>
      <c r="I369" s="54"/>
      <c r="J369" s="37"/>
      <c r="K369" s="54"/>
      <c r="L369" s="54"/>
      <c r="M369" s="54"/>
      <c r="O369" s="37"/>
      <c r="S369" s="54"/>
    </row>
    <row r="370" spans="6:19" ht="12.75" customHeight="1">
      <c r="F370" s="54"/>
      <c r="G370" s="54"/>
      <c r="H370" s="54"/>
      <c r="I370" s="54"/>
      <c r="J370" s="37"/>
      <c r="K370" s="54"/>
      <c r="L370" s="54"/>
      <c r="M370" s="54"/>
      <c r="O370" s="37"/>
      <c r="S370" s="54"/>
    </row>
    <row r="371" spans="6:19" ht="12.75" customHeight="1">
      <c r="F371" s="54"/>
      <c r="G371" s="54"/>
      <c r="H371" s="54"/>
      <c r="I371" s="54"/>
      <c r="J371" s="37"/>
      <c r="K371" s="54"/>
      <c r="L371" s="54"/>
      <c r="M371" s="54"/>
      <c r="O371" s="37"/>
      <c r="S371" s="54"/>
    </row>
    <row r="372" spans="6:19" ht="12.75" customHeight="1">
      <c r="F372" s="54"/>
      <c r="G372" s="54"/>
      <c r="H372" s="54"/>
      <c r="I372" s="54"/>
      <c r="J372" s="37"/>
      <c r="K372" s="54"/>
      <c r="L372" s="54"/>
      <c r="M372" s="54"/>
      <c r="O372" s="37"/>
      <c r="S372" s="54"/>
    </row>
    <row r="373" spans="6:19" ht="12.75" customHeight="1">
      <c r="F373" s="54"/>
      <c r="G373" s="54"/>
      <c r="H373" s="54"/>
      <c r="I373" s="54"/>
      <c r="J373" s="37"/>
      <c r="K373" s="54"/>
      <c r="L373" s="54"/>
      <c r="M373" s="54"/>
      <c r="O373" s="37"/>
      <c r="S373" s="54"/>
    </row>
    <row r="374" spans="6:19" ht="12.75" customHeight="1">
      <c r="F374" s="54"/>
      <c r="G374" s="54"/>
      <c r="H374" s="54"/>
      <c r="I374" s="54"/>
      <c r="J374" s="37"/>
      <c r="K374" s="54"/>
      <c r="L374" s="54"/>
      <c r="M374" s="54"/>
      <c r="O374" s="37"/>
      <c r="S374" s="54"/>
    </row>
    <row r="375" spans="6:19" ht="12.75" customHeight="1">
      <c r="F375" s="54"/>
      <c r="G375" s="54"/>
      <c r="H375" s="54"/>
      <c r="I375" s="54"/>
      <c r="J375" s="37"/>
      <c r="K375" s="54"/>
      <c r="L375" s="54"/>
      <c r="M375" s="54"/>
      <c r="O375" s="37"/>
      <c r="S375" s="54"/>
    </row>
    <row r="376" spans="6:19" ht="12.75" customHeight="1">
      <c r="F376" s="54"/>
      <c r="G376" s="54"/>
      <c r="H376" s="54"/>
      <c r="I376" s="54"/>
      <c r="J376" s="37"/>
      <c r="K376" s="54"/>
      <c r="L376" s="54"/>
      <c r="M376" s="54"/>
      <c r="O376" s="37"/>
      <c r="S376" s="54"/>
    </row>
    <row r="377" spans="6:19" ht="12.75" customHeight="1">
      <c r="F377" s="54"/>
      <c r="G377" s="54"/>
      <c r="H377" s="54"/>
      <c r="I377" s="54"/>
      <c r="J377" s="37"/>
      <c r="K377" s="54"/>
      <c r="L377" s="54"/>
      <c r="M377" s="54"/>
      <c r="O377" s="37"/>
      <c r="S377" s="54"/>
    </row>
    <row r="378" spans="6:19" ht="12.75" customHeight="1">
      <c r="F378" s="54"/>
      <c r="G378" s="54"/>
      <c r="H378" s="54"/>
      <c r="I378" s="54"/>
      <c r="J378" s="37"/>
      <c r="K378" s="54"/>
      <c r="L378" s="54"/>
      <c r="M378" s="54"/>
      <c r="O378" s="37"/>
      <c r="S378" s="54"/>
    </row>
    <row r="379" spans="6:19" ht="12.75" customHeight="1">
      <c r="F379" s="54"/>
      <c r="G379" s="54"/>
      <c r="H379" s="54"/>
      <c r="I379" s="54"/>
      <c r="J379" s="37"/>
      <c r="K379" s="54"/>
      <c r="L379" s="54"/>
      <c r="M379" s="54"/>
      <c r="O379" s="37"/>
      <c r="S379" s="54"/>
    </row>
    <row r="380" spans="6:19" ht="12.75" customHeight="1">
      <c r="F380" s="54"/>
      <c r="G380" s="54"/>
      <c r="H380" s="54"/>
      <c r="I380" s="54"/>
      <c r="J380" s="37"/>
      <c r="K380" s="54"/>
      <c r="L380" s="54"/>
      <c r="M380" s="54"/>
      <c r="O380" s="37"/>
      <c r="S380" s="54"/>
    </row>
    <row r="381" spans="6:19" ht="12.75" customHeight="1">
      <c r="F381" s="54"/>
      <c r="G381" s="54"/>
      <c r="H381" s="54"/>
      <c r="I381" s="54"/>
      <c r="J381" s="37"/>
      <c r="K381" s="54"/>
      <c r="L381" s="54"/>
      <c r="M381" s="54"/>
      <c r="O381" s="37"/>
      <c r="S381" s="54"/>
    </row>
    <row r="382" spans="6:19" ht="12.75" customHeight="1">
      <c r="F382" s="54"/>
      <c r="G382" s="54"/>
      <c r="H382" s="54"/>
      <c r="I382" s="54"/>
      <c r="J382" s="37"/>
      <c r="K382" s="54"/>
      <c r="L382" s="54"/>
      <c r="M382" s="54"/>
      <c r="O382" s="37"/>
      <c r="S382" s="54"/>
    </row>
    <row r="383" spans="6:19" ht="12.75" customHeight="1">
      <c r="F383" s="54"/>
      <c r="G383" s="54"/>
      <c r="H383" s="54"/>
      <c r="I383" s="54"/>
      <c r="J383" s="37"/>
      <c r="K383" s="54"/>
      <c r="L383" s="54"/>
      <c r="M383" s="54"/>
      <c r="O383" s="37"/>
      <c r="S383" s="54"/>
    </row>
    <row r="384" spans="6:19" ht="12.75" customHeight="1">
      <c r="F384" s="54"/>
      <c r="G384" s="54"/>
      <c r="H384" s="54"/>
      <c r="I384" s="54"/>
      <c r="J384" s="37"/>
      <c r="K384" s="54"/>
      <c r="L384" s="54"/>
      <c r="M384" s="54"/>
      <c r="O384" s="37"/>
      <c r="S384" s="54"/>
    </row>
    <row r="385" spans="6:19" ht="12.75" customHeight="1">
      <c r="F385" s="54"/>
      <c r="G385" s="54"/>
      <c r="H385" s="54"/>
      <c r="I385" s="54"/>
      <c r="J385" s="37"/>
      <c r="K385" s="54"/>
      <c r="L385" s="54"/>
      <c r="M385" s="54"/>
      <c r="O385" s="37"/>
      <c r="S385" s="54"/>
    </row>
    <row r="386" spans="6:19" ht="12.75" customHeight="1">
      <c r="F386" s="54"/>
      <c r="G386" s="54"/>
      <c r="H386" s="54"/>
      <c r="I386" s="54"/>
      <c r="J386" s="37"/>
      <c r="K386" s="54"/>
      <c r="L386" s="54"/>
      <c r="M386" s="54"/>
      <c r="O386" s="37"/>
      <c r="S386" s="54"/>
    </row>
    <row r="387" spans="6:19" ht="12.75" customHeight="1">
      <c r="F387" s="54"/>
      <c r="G387" s="54"/>
      <c r="H387" s="54"/>
      <c r="I387" s="54"/>
      <c r="J387" s="37"/>
      <c r="K387" s="54"/>
      <c r="L387" s="54"/>
      <c r="M387" s="54"/>
      <c r="O387" s="37"/>
      <c r="S387" s="54"/>
    </row>
    <row r="388" spans="6:19" ht="12.75" customHeight="1">
      <c r="F388" s="54"/>
      <c r="G388" s="54"/>
      <c r="H388" s="54"/>
      <c r="I388" s="54"/>
      <c r="J388" s="37"/>
      <c r="K388" s="54"/>
      <c r="L388" s="54"/>
      <c r="M388" s="54"/>
      <c r="O388" s="37"/>
      <c r="S388" s="54"/>
    </row>
    <row r="389" spans="6:19" ht="12.75" customHeight="1">
      <c r="F389" s="54"/>
      <c r="G389" s="54"/>
      <c r="H389" s="54"/>
      <c r="I389" s="54"/>
      <c r="J389" s="37"/>
      <c r="K389" s="54"/>
      <c r="L389" s="54"/>
      <c r="M389" s="54"/>
      <c r="O389" s="37"/>
      <c r="S389" s="54"/>
    </row>
    <row r="390" spans="6:19" ht="12.75" customHeight="1">
      <c r="F390" s="54"/>
      <c r="G390" s="54"/>
      <c r="H390" s="54"/>
      <c r="I390" s="54"/>
      <c r="J390" s="37"/>
      <c r="K390" s="54"/>
      <c r="L390" s="54"/>
      <c r="M390" s="54"/>
      <c r="O390" s="37"/>
      <c r="S390" s="54"/>
    </row>
    <row r="391" spans="6:19" ht="12.75" customHeight="1">
      <c r="F391" s="54"/>
      <c r="G391" s="54"/>
      <c r="H391" s="54"/>
      <c r="I391" s="54"/>
      <c r="J391" s="37"/>
      <c r="K391" s="54"/>
      <c r="L391" s="54"/>
      <c r="M391" s="54"/>
      <c r="O391" s="37"/>
      <c r="S391" s="54"/>
    </row>
    <row r="392" spans="6:19" ht="12.75" customHeight="1">
      <c r="F392" s="54"/>
      <c r="G392" s="54"/>
      <c r="H392" s="54"/>
      <c r="I392" s="54"/>
      <c r="J392" s="37"/>
      <c r="K392" s="54"/>
      <c r="L392" s="54"/>
      <c r="M392" s="54"/>
      <c r="O392" s="37"/>
      <c r="S392" s="54"/>
    </row>
    <row r="393" spans="6:19" ht="12.75" customHeight="1">
      <c r="F393" s="54"/>
      <c r="G393" s="54"/>
      <c r="H393" s="54"/>
      <c r="I393" s="54"/>
      <c r="J393" s="37"/>
      <c r="K393" s="54"/>
      <c r="L393" s="54"/>
      <c r="M393" s="54"/>
      <c r="O393" s="37"/>
      <c r="S393" s="54"/>
    </row>
    <row r="394" spans="6:19" ht="12.75" customHeight="1">
      <c r="F394" s="54"/>
      <c r="G394" s="54"/>
      <c r="H394" s="54"/>
      <c r="I394" s="54"/>
      <c r="J394" s="37"/>
      <c r="K394" s="54"/>
      <c r="L394" s="54"/>
      <c r="M394" s="54"/>
      <c r="O394" s="37"/>
      <c r="S394" s="54"/>
    </row>
    <row r="395" spans="6:19" ht="12.75" customHeight="1">
      <c r="F395" s="54"/>
      <c r="G395" s="54"/>
      <c r="H395" s="54"/>
      <c r="I395" s="54"/>
      <c r="J395" s="37"/>
      <c r="K395" s="54"/>
      <c r="L395" s="54"/>
      <c r="M395" s="54"/>
      <c r="O395" s="37"/>
      <c r="S395" s="54"/>
    </row>
    <row r="396" spans="6:19" ht="12.75" customHeight="1">
      <c r="F396" s="54"/>
      <c r="G396" s="54"/>
      <c r="H396" s="54"/>
      <c r="I396" s="54"/>
      <c r="J396" s="37"/>
      <c r="K396" s="54"/>
      <c r="L396" s="54"/>
      <c r="M396" s="54"/>
      <c r="O396" s="37"/>
      <c r="S396" s="54"/>
    </row>
    <row r="397" spans="6:19" ht="12.75" customHeight="1">
      <c r="F397" s="54"/>
      <c r="G397" s="54"/>
      <c r="H397" s="54"/>
      <c r="I397" s="54"/>
      <c r="J397" s="37"/>
      <c r="K397" s="54"/>
      <c r="L397" s="54"/>
      <c r="M397" s="54"/>
      <c r="O397" s="37"/>
      <c r="S397" s="54"/>
    </row>
    <row r="398" spans="6:19" ht="12.75" customHeight="1">
      <c r="F398" s="54"/>
      <c r="G398" s="54"/>
      <c r="H398" s="54"/>
      <c r="I398" s="54"/>
      <c r="J398" s="37"/>
      <c r="K398" s="54"/>
      <c r="L398" s="54"/>
      <c r="M398" s="54"/>
      <c r="O398" s="37"/>
      <c r="S398" s="54"/>
    </row>
    <row r="399" spans="6:19" ht="12.75" customHeight="1">
      <c r="F399" s="54"/>
      <c r="G399" s="54"/>
      <c r="H399" s="54"/>
      <c r="I399" s="54"/>
      <c r="J399" s="37"/>
      <c r="K399" s="54"/>
      <c r="L399" s="54"/>
      <c r="M399" s="54"/>
      <c r="O399" s="37"/>
      <c r="S399" s="54"/>
    </row>
    <row r="400" spans="6:19" ht="12.75" customHeight="1">
      <c r="F400" s="54"/>
      <c r="G400" s="54"/>
      <c r="H400" s="54"/>
      <c r="I400" s="54"/>
      <c r="J400" s="37"/>
      <c r="K400" s="54"/>
      <c r="L400" s="54"/>
      <c r="M400" s="54"/>
      <c r="O400" s="37"/>
      <c r="S400" s="54"/>
    </row>
    <row r="401" spans="6:19" ht="12.75" customHeight="1">
      <c r="F401" s="54"/>
      <c r="G401" s="54"/>
      <c r="H401" s="54"/>
      <c r="I401" s="54"/>
      <c r="J401" s="37"/>
      <c r="K401" s="54"/>
      <c r="L401" s="54"/>
      <c r="M401" s="54"/>
      <c r="O401" s="37"/>
      <c r="S401" s="54"/>
    </row>
    <row r="402" spans="6:19" ht="12.75" customHeight="1">
      <c r="F402" s="54"/>
      <c r="G402" s="54"/>
      <c r="H402" s="54"/>
      <c r="I402" s="54"/>
      <c r="J402" s="37"/>
      <c r="K402" s="54"/>
      <c r="L402" s="54"/>
      <c r="M402" s="54"/>
      <c r="O402" s="37"/>
      <c r="S402" s="54"/>
    </row>
    <row r="403" spans="6:19" ht="12.75" customHeight="1">
      <c r="F403" s="54"/>
      <c r="G403" s="54"/>
      <c r="H403" s="54"/>
      <c r="I403" s="54"/>
      <c r="J403" s="37"/>
      <c r="K403" s="54"/>
      <c r="L403" s="54"/>
      <c r="M403" s="54"/>
      <c r="O403" s="37"/>
      <c r="S403" s="54"/>
    </row>
    <row r="404" spans="6:19" ht="12.75" customHeight="1">
      <c r="F404" s="54"/>
      <c r="G404" s="54"/>
      <c r="H404" s="54"/>
      <c r="I404" s="54"/>
      <c r="J404" s="37"/>
      <c r="K404" s="54"/>
      <c r="L404" s="54"/>
      <c r="M404" s="54"/>
      <c r="O404" s="37"/>
      <c r="S404" s="54"/>
    </row>
    <row r="405" spans="6:19" ht="12.75" customHeight="1">
      <c r="F405" s="54"/>
      <c r="G405" s="54"/>
      <c r="H405" s="54"/>
      <c r="I405" s="54"/>
      <c r="J405" s="37"/>
      <c r="K405" s="54"/>
      <c r="L405" s="54"/>
      <c r="M405" s="54"/>
      <c r="O405" s="37"/>
      <c r="S405" s="54"/>
    </row>
    <row r="406" spans="6:19" ht="12.75" customHeight="1">
      <c r="F406" s="54"/>
      <c r="G406" s="54"/>
      <c r="H406" s="54"/>
      <c r="I406" s="54"/>
      <c r="J406" s="37"/>
      <c r="K406" s="54"/>
      <c r="L406" s="54"/>
      <c r="M406" s="54"/>
      <c r="O406" s="37"/>
      <c r="S406" s="54"/>
    </row>
    <row r="407" spans="6:19" ht="12.75" customHeight="1">
      <c r="F407" s="54"/>
      <c r="G407" s="54"/>
      <c r="H407" s="54"/>
      <c r="I407" s="54"/>
      <c r="J407" s="37"/>
      <c r="K407" s="54"/>
      <c r="L407" s="54"/>
      <c r="M407" s="54"/>
      <c r="O407" s="37"/>
      <c r="S407" s="54"/>
    </row>
    <row r="408" spans="6:19" ht="12.75" customHeight="1">
      <c r="F408" s="54"/>
      <c r="G408" s="54"/>
      <c r="H408" s="54"/>
      <c r="I408" s="54"/>
      <c r="J408" s="37"/>
      <c r="K408" s="54"/>
      <c r="L408" s="54"/>
      <c r="M408" s="54"/>
      <c r="O408" s="37"/>
      <c r="S408" s="54"/>
    </row>
    <row r="409" spans="6:19" ht="12.75" customHeight="1">
      <c r="F409" s="54"/>
      <c r="G409" s="54"/>
      <c r="H409" s="54"/>
      <c r="I409" s="54"/>
      <c r="J409" s="37"/>
      <c r="K409" s="54"/>
      <c r="L409" s="54"/>
      <c r="M409" s="54"/>
      <c r="O409" s="37"/>
      <c r="S409" s="54"/>
    </row>
    <row r="410" spans="6:19" ht="12.75" customHeight="1">
      <c r="F410" s="54"/>
      <c r="G410" s="54"/>
      <c r="H410" s="54"/>
      <c r="I410" s="54"/>
      <c r="J410" s="37"/>
      <c r="K410" s="54"/>
      <c r="L410" s="54"/>
      <c r="M410" s="54"/>
      <c r="O410" s="37"/>
      <c r="S410" s="54"/>
    </row>
    <row r="411" spans="6:19" ht="12.75" customHeight="1">
      <c r="F411" s="54"/>
      <c r="G411" s="54"/>
      <c r="H411" s="54"/>
      <c r="I411" s="54"/>
      <c r="J411" s="37"/>
      <c r="K411" s="54"/>
      <c r="L411" s="54"/>
      <c r="M411" s="54"/>
      <c r="O411" s="37"/>
      <c r="S411" s="54"/>
    </row>
    <row r="412" spans="6:19" ht="12.75" customHeight="1">
      <c r="F412" s="54"/>
      <c r="G412" s="54"/>
      <c r="H412" s="54"/>
      <c r="I412" s="54"/>
      <c r="J412" s="37"/>
      <c r="K412" s="54"/>
      <c r="L412" s="54"/>
      <c r="M412" s="54"/>
      <c r="O412" s="37"/>
      <c r="S412" s="54"/>
    </row>
    <row r="413" spans="6:19" ht="12.75" customHeight="1">
      <c r="F413" s="54"/>
      <c r="G413" s="54"/>
      <c r="H413" s="54"/>
      <c r="I413" s="54"/>
      <c r="J413" s="37"/>
      <c r="K413" s="54"/>
      <c r="L413" s="54"/>
      <c r="M413" s="54"/>
      <c r="O413" s="37"/>
      <c r="S413" s="54"/>
    </row>
    <row r="414" spans="6:19" ht="12.75" customHeight="1">
      <c r="F414" s="54"/>
      <c r="G414" s="54"/>
      <c r="H414" s="54"/>
      <c r="I414" s="54"/>
      <c r="J414" s="37"/>
      <c r="K414" s="54"/>
      <c r="L414" s="54"/>
      <c r="M414" s="54"/>
      <c r="O414" s="37"/>
      <c r="S414" s="54"/>
    </row>
    <row r="415" spans="6:19" ht="12.75" customHeight="1">
      <c r="F415" s="54"/>
      <c r="G415" s="54"/>
      <c r="H415" s="54"/>
      <c r="I415" s="54"/>
      <c r="J415" s="37"/>
      <c r="K415" s="54"/>
      <c r="L415" s="54"/>
      <c r="M415" s="54"/>
      <c r="O415" s="37"/>
      <c r="S415" s="54"/>
    </row>
    <row r="416" spans="6:19" ht="12.75" customHeight="1">
      <c r="F416" s="54"/>
      <c r="G416" s="54"/>
      <c r="H416" s="54"/>
      <c r="I416" s="54"/>
      <c r="J416" s="37"/>
      <c r="K416" s="54"/>
      <c r="L416" s="54"/>
      <c r="M416" s="54"/>
      <c r="O416" s="37"/>
      <c r="S416" s="54"/>
    </row>
    <row r="417" spans="6:19" ht="12.75" customHeight="1">
      <c r="F417" s="54"/>
      <c r="G417" s="54"/>
      <c r="H417" s="54"/>
      <c r="I417" s="54"/>
      <c r="J417" s="37"/>
      <c r="K417" s="54"/>
      <c r="L417" s="54"/>
      <c r="M417" s="54"/>
      <c r="O417" s="37"/>
      <c r="S417" s="54"/>
    </row>
    <row r="418" spans="6:19" ht="12.75" customHeight="1">
      <c r="F418" s="54"/>
      <c r="G418" s="54"/>
      <c r="H418" s="54"/>
      <c r="I418" s="54"/>
      <c r="J418" s="37"/>
      <c r="K418" s="54"/>
      <c r="L418" s="54"/>
      <c r="M418" s="54"/>
      <c r="O418" s="37"/>
      <c r="S418" s="54"/>
    </row>
    <row r="419" spans="6:19" ht="12.75" customHeight="1">
      <c r="F419" s="54"/>
      <c r="G419" s="54"/>
      <c r="H419" s="54"/>
      <c r="I419" s="54"/>
      <c r="J419" s="37"/>
      <c r="K419" s="54"/>
      <c r="L419" s="54"/>
      <c r="M419" s="54"/>
      <c r="O419" s="37"/>
      <c r="S419" s="54"/>
    </row>
    <row r="420" spans="6:19" ht="12.75" customHeight="1">
      <c r="F420" s="54"/>
      <c r="G420" s="54"/>
      <c r="H420" s="54"/>
      <c r="I420" s="54"/>
      <c r="J420" s="37"/>
      <c r="K420" s="54"/>
      <c r="L420" s="54"/>
      <c r="M420" s="54"/>
      <c r="O420" s="37"/>
      <c r="S420" s="54"/>
    </row>
    <row r="421" spans="6:19" ht="12.75" customHeight="1">
      <c r="F421" s="54"/>
      <c r="G421" s="54"/>
      <c r="H421" s="54"/>
      <c r="I421" s="54"/>
      <c r="J421" s="37"/>
      <c r="K421" s="54"/>
      <c r="L421" s="54"/>
      <c r="M421" s="54"/>
      <c r="O421" s="37"/>
      <c r="S421" s="54"/>
    </row>
    <row r="422" spans="6:19" ht="12.75" customHeight="1">
      <c r="F422" s="54"/>
      <c r="G422" s="54"/>
      <c r="H422" s="54"/>
      <c r="I422" s="54"/>
      <c r="J422" s="37"/>
      <c r="K422" s="54"/>
      <c r="L422" s="54"/>
      <c r="M422" s="54"/>
      <c r="O422" s="37"/>
      <c r="S422" s="54"/>
    </row>
    <row r="423" spans="6:19" ht="12.75" customHeight="1">
      <c r="F423" s="54"/>
      <c r="G423" s="54"/>
      <c r="H423" s="54"/>
      <c r="I423" s="54"/>
      <c r="J423" s="37"/>
      <c r="K423" s="54"/>
      <c r="L423" s="54"/>
      <c r="M423" s="54"/>
      <c r="O423" s="37"/>
      <c r="S423" s="54"/>
    </row>
    <row r="424" spans="6:19" ht="12.75" customHeight="1">
      <c r="F424" s="54"/>
      <c r="G424" s="54"/>
      <c r="H424" s="54"/>
      <c r="I424" s="54"/>
      <c r="J424" s="37"/>
      <c r="K424" s="54"/>
      <c r="L424" s="54"/>
      <c r="M424" s="54"/>
      <c r="O424" s="37"/>
      <c r="S424" s="54"/>
    </row>
    <row r="425" spans="6:19" ht="12.75" customHeight="1">
      <c r="F425" s="54"/>
      <c r="G425" s="54"/>
      <c r="H425" s="54"/>
      <c r="I425" s="54"/>
      <c r="J425" s="37"/>
      <c r="K425" s="54"/>
      <c r="L425" s="54"/>
      <c r="M425" s="54"/>
      <c r="O425" s="37"/>
      <c r="S425" s="54"/>
    </row>
    <row r="426" spans="6:19" ht="12.75" customHeight="1">
      <c r="F426" s="54"/>
      <c r="G426" s="54"/>
      <c r="H426" s="54"/>
      <c r="I426" s="54"/>
      <c r="J426" s="37"/>
      <c r="K426" s="54"/>
      <c r="L426" s="54"/>
      <c r="M426" s="54"/>
      <c r="O426" s="37"/>
      <c r="S426" s="54"/>
    </row>
    <row r="427" spans="6:19" ht="12.75" customHeight="1">
      <c r="F427" s="54"/>
      <c r="G427" s="54"/>
      <c r="H427" s="54"/>
      <c r="I427" s="54"/>
      <c r="J427" s="37"/>
      <c r="K427" s="54"/>
      <c r="L427" s="54"/>
      <c r="M427" s="54"/>
      <c r="O427" s="37"/>
      <c r="S427" s="54"/>
    </row>
    <row r="428" spans="6:19" ht="12.75" customHeight="1">
      <c r="F428" s="54"/>
      <c r="G428" s="54"/>
      <c r="H428" s="54"/>
      <c r="I428" s="54"/>
      <c r="J428" s="37"/>
      <c r="K428" s="54"/>
      <c r="L428" s="54"/>
      <c r="M428" s="54"/>
      <c r="O428" s="37"/>
      <c r="S428" s="54"/>
    </row>
    <row r="429" spans="6:19" ht="12.75" customHeight="1">
      <c r="F429" s="54"/>
      <c r="G429" s="54"/>
      <c r="H429" s="54"/>
      <c r="I429" s="54"/>
      <c r="J429" s="37"/>
      <c r="K429" s="54"/>
      <c r="L429" s="54"/>
      <c r="M429" s="54"/>
      <c r="O429" s="37"/>
      <c r="S429" s="54"/>
    </row>
    <row r="430" spans="6:19" ht="12.75" customHeight="1">
      <c r="F430" s="54"/>
      <c r="G430" s="54"/>
      <c r="H430" s="54"/>
      <c r="I430" s="54"/>
      <c r="J430" s="37"/>
      <c r="K430" s="54"/>
      <c r="L430" s="54"/>
      <c r="M430" s="54"/>
      <c r="O430" s="37"/>
      <c r="S430" s="54"/>
    </row>
    <row r="431" spans="6:19" ht="12.75" customHeight="1">
      <c r="F431" s="54"/>
      <c r="G431" s="54"/>
      <c r="H431" s="54"/>
      <c r="I431" s="54"/>
      <c r="J431" s="37"/>
      <c r="K431" s="54"/>
      <c r="L431" s="54"/>
      <c r="M431" s="54"/>
      <c r="O431" s="37"/>
      <c r="S431" s="54"/>
    </row>
    <row r="432" spans="6:19" ht="12.75" customHeight="1">
      <c r="F432" s="54"/>
      <c r="G432" s="54"/>
      <c r="H432" s="54"/>
      <c r="I432" s="54"/>
      <c r="J432" s="37"/>
      <c r="K432" s="54"/>
      <c r="L432" s="54"/>
      <c r="M432" s="54"/>
      <c r="O432" s="37"/>
      <c r="S432" s="54"/>
    </row>
    <row r="433" spans="6:19" ht="12.75" customHeight="1">
      <c r="F433" s="54"/>
      <c r="G433" s="54"/>
      <c r="H433" s="54"/>
      <c r="I433" s="54"/>
      <c r="J433" s="37"/>
      <c r="K433" s="54"/>
      <c r="L433" s="54"/>
      <c r="M433" s="54"/>
      <c r="O433" s="37"/>
      <c r="S433" s="54"/>
    </row>
    <row r="434" spans="6:19" ht="12.75" customHeight="1">
      <c r="F434" s="54"/>
      <c r="G434" s="54"/>
      <c r="H434" s="54"/>
      <c r="I434" s="54"/>
      <c r="J434" s="37"/>
      <c r="K434" s="54"/>
      <c r="L434" s="54"/>
      <c r="M434" s="54"/>
      <c r="O434" s="37"/>
      <c r="S434" s="54"/>
    </row>
    <row r="435" spans="6:19" ht="12.75" customHeight="1">
      <c r="F435" s="54"/>
      <c r="G435" s="54"/>
      <c r="H435" s="54"/>
      <c r="I435" s="54"/>
      <c r="J435" s="37"/>
      <c r="K435" s="54"/>
      <c r="L435" s="54"/>
      <c r="M435" s="54"/>
      <c r="O435" s="37"/>
      <c r="S435" s="54"/>
    </row>
    <row r="436" spans="6:19" ht="12.75" customHeight="1">
      <c r="F436" s="54"/>
      <c r="G436" s="54"/>
      <c r="H436" s="54"/>
      <c r="I436" s="54"/>
      <c r="J436" s="37"/>
      <c r="K436" s="54"/>
      <c r="L436" s="54"/>
      <c r="M436" s="54"/>
      <c r="O436" s="37"/>
      <c r="S436" s="54"/>
    </row>
    <row r="437" spans="6:19" ht="12.75" customHeight="1">
      <c r="F437" s="54"/>
      <c r="G437" s="54"/>
      <c r="H437" s="54"/>
      <c r="I437" s="54"/>
      <c r="J437" s="37"/>
      <c r="K437" s="54"/>
      <c r="L437" s="54"/>
      <c r="M437" s="54"/>
      <c r="O437" s="37"/>
      <c r="S437" s="54"/>
    </row>
    <row r="438" spans="6:19" ht="12.75" customHeight="1">
      <c r="F438" s="54"/>
      <c r="G438" s="54"/>
      <c r="H438" s="54"/>
      <c r="I438" s="54"/>
      <c r="J438" s="37"/>
      <c r="K438" s="54"/>
      <c r="L438" s="54"/>
      <c r="M438" s="54"/>
      <c r="O438" s="37"/>
      <c r="S438" s="54"/>
    </row>
    <row r="439" spans="6:19" ht="12.75" customHeight="1">
      <c r="F439" s="54"/>
      <c r="G439" s="54"/>
      <c r="H439" s="54"/>
      <c r="I439" s="54"/>
      <c r="J439" s="37"/>
      <c r="K439" s="54"/>
      <c r="L439" s="54"/>
      <c r="M439" s="54"/>
      <c r="O439" s="37"/>
      <c r="S439" s="54"/>
    </row>
    <row r="440" spans="6:19" ht="12.75" customHeight="1">
      <c r="F440" s="54"/>
      <c r="G440" s="54"/>
      <c r="H440" s="54"/>
      <c r="I440" s="54"/>
      <c r="J440" s="37"/>
      <c r="K440" s="54"/>
      <c r="L440" s="54"/>
      <c r="M440" s="54"/>
      <c r="O440" s="37"/>
      <c r="S440" s="54"/>
    </row>
    <row r="441" spans="6:19" ht="12.75" customHeight="1">
      <c r="F441" s="54"/>
      <c r="G441" s="54"/>
      <c r="H441" s="54"/>
      <c r="I441" s="54"/>
      <c r="J441" s="37"/>
      <c r="K441" s="54"/>
      <c r="L441" s="54"/>
      <c r="M441" s="54"/>
      <c r="O441" s="37"/>
      <c r="S441" s="54"/>
    </row>
    <row r="442" spans="6:19" ht="12.75" customHeight="1">
      <c r="F442" s="54"/>
      <c r="G442" s="54"/>
      <c r="H442" s="54"/>
      <c r="I442" s="54"/>
      <c r="J442" s="37"/>
      <c r="K442" s="54"/>
      <c r="L442" s="54"/>
      <c r="M442" s="54"/>
      <c r="O442" s="37"/>
      <c r="S442" s="54"/>
    </row>
    <row r="443" spans="6:19" ht="12.75" customHeight="1">
      <c r="F443" s="54"/>
      <c r="G443" s="54"/>
      <c r="H443" s="54"/>
      <c r="I443" s="54"/>
      <c r="J443" s="37"/>
      <c r="K443" s="54"/>
      <c r="L443" s="54"/>
      <c r="M443" s="54"/>
      <c r="O443" s="37"/>
      <c r="S443" s="54"/>
    </row>
    <row r="444" spans="6:19" ht="12.75" customHeight="1">
      <c r="F444" s="54"/>
      <c r="G444" s="54"/>
      <c r="H444" s="54"/>
      <c r="I444" s="54"/>
      <c r="J444" s="37"/>
      <c r="K444" s="54"/>
      <c r="L444" s="54"/>
      <c r="M444" s="54"/>
      <c r="O444" s="37"/>
      <c r="S444" s="54"/>
    </row>
    <row r="445" spans="6:19" ht="12.75" customHeight="1">
      <c r="F445" s="54"/>
      <c r="G445" s="54"/>
      <c r="H445" s="54"/>
      <c r="I445" s="54"/>
      <c r="J445" s="37"/>
      <c r="K445" s="54"/>
      <c r="L445" s="54"/>
      <c r="M445" s="54"/>
      <c r="O445" s="37"/>
      <c r="S445" s="54"/>
    </row>
    <row r="446" spans="6:19" ht="12.75" customHeight="1">
      <c r="F446" s="54"/>
      <c r="G446" s="54"/>
      <c r="H446" s="54"/>
      <c r="I446" s="54"/>
      <c r="J446" s="37"/>
      <c r="K446" s="54"/>
      <c r="L446" s="54"/>
      <c r="M446" s="54"/>
      <c r="O446" s="37"/>
      <c r="S446" s="54"/>
    </row>
    <row r="447" spans="6:19" ht="12.75" customHeight="1">
      <c r="F447" s="54"/>
      <c r="G447" s="54"/>
      <c r="H447" s="54"/>
      <c r="I447" s="54"/>
      <c r="J447" s="37"/>
      <c r="K447" s="54"/>
      <c r="L447" s="54"/>
      <c r="M447" s="54"/>
      <c r="O447" s="37"/>
      <c r="S447" s="54"/>
    </row>
    <row r="448" spans="6:19" ht="12.75" customHeight="1">
      <c r="F448" s="54"/>
      <c r="G448" s="54"/>
      <c r="H448" s="54"/>
      <c r="I448" s="54"/>
      <c r="J448" s="37"/>
      <c r="K448" s="54"/>
      <c r="L448" s="54"/>
      <c r="M448" s="54"/>
      <c r="O448" s="37"/>
      <c r="S448" s="54"/>
    </row>
    <row r="449" spans="6:19" ht="12.75" customHeight="1">
      <c r="F449" s="54"/>
      <c r="G449" s="54"/>
      <c r="H449" s="54"/>
      <c r="I449" s="54"/>
      <c r="J449" s="37"/>
      <c r="K449" s="54"/>
      <c r="L449" s="54"/>
      <c r="M449" s="54"/>
      <c r="O449" s="37"/>
      <c r="S449" s="54"/>
    </row>
    <row r="450" spans="6:19" ht="12.75" customHeight="1">
      <c r="F450" s="54"/>
      <c r="G450" s="54"/>
      <c r="H450" s="54"/>
      <c r="I450" s="54"/>
      <c r="J450" s="37"/>
      <c r="K450" s="54"/>
      <c r="L450" s="54"/>
      <c r="M450" s="54"/>
      <c r="O450" s="37"/>
      <c r="S450" s="54"/>
    </row>
    <row r="451" spans="6:19" ht="12.75" customHeight="1">
      <c r="F451" s="54"/>
      <c r="G451" s="54"/>
      <c r="H451" s="54"/>
      <c r="I451" s="54"/>
      <c r="J451" s="37"/>
      <c r="K451" s="54"/>
      <c r="L451" s="54"/>
      <c r="M451" s="54"/>
      <c r="O451" s="37"/>
      <c r="S451" s="54"/>
    </row>
    <row r="452" spans="6:19" ht="12.75" customHeight="1">
      <c r="F452" s="54"/>
      <c r="G452" s="54"/>
      <c r="H452" s="54"/>
      <c r="I452" s="54"/>
      <c r="J452" s="37"/>
      <c r="K452" s="54"/>
      <c r="L452" s="54"/>
      <c r="M452" s="54"/>
      <c r="O452" s="37"/>
      <c r="S452" s="54"/>
    </row>
    <row r="453" spans="6:19" ht="12.75" customHeight="1">
      <c r="F453" s="54"/>
      <c r="G453" s="54"/>
      <c r="H453" s="54"/>
      <c r="I453" s="54"/>
      <c r="J453" s="37"/>
      <c r="K453" s="54"/>
      <c r="L453" s="54"/>
      <c r="M453" s="54"/>
      <c r="O453" s="37"/>
      <c r="S453" s="54"/>
    </row>
    <row r="454" spans="6:19" ht="12.75" customHeight="1">
      <c r="F454" s="54"/>
      <c r="G454" s="54"/>
      <c r="H454" s="54"/>
      <c r="I454" s="54"/>
      <c r="J454" s="37"/>
      <c r="K454" s="54"/>
      <c r="L454" s="54"/>
      <c r="M454" s="54"/>
      <c r="O454" s="37"/>
      <c r="S454" s="54"/>
    </row>
    <row r="455" spans="6:19" ht="12.75" customHeight="1">
      <c r="F455" s="54"/>
      <c r="G455" s="54"/>
      <c r="H455" s="54"/>
      <c r="I455" s="54"/>
      <c r="J455" s="37"/>
      <c r="K455" s="54"/>
      <c r="L455" s="54"/>
      <c r="M455" s="54"/>
      <c r="O455" s="37"/>
      <c r="S455" s="54"/>
    </row>
    <row r="456" spans="6:19" ht="12.75" customHeight="1">
      <c r="F456" s="54"/>
      <c r="G456" s="54"/>
      <c r="H456" s="54"/>
      <c r="I456" s="54"/>
      <c r="J456" s="37"/>
      <c r="K456" s="54"/>
      <c r="L456" s="54"/>
      <c r="M456" s="54"/>
      <c r="O456" s="37"/>
      <c r="S456" s="54"/>
    </row>
    <row r="457" spans="6:19" ht="12.75" customHeight="1">
      <c r="F457" s="54"/>
      <c r="G457" s="54"/>
      <c r="H457" s="54"/>
      <c r="I457" s="54"/>
      <c r="J457" s="37"/>
      <c r="K457" s="54"/>
      <c r="L457" s="54"/>
      <c r="M457" s="54"/>
      <c r="O457" s="37"/>
      <c r="S457" s="54"/>
    </row>
    <row r="458" spans="6:19" ht="12.75" customHeight="1">
      <c r="F458" s="54"/>
      <c r="G458" s="54"/>
      <c r="H458" s="54"/>
      <c r="I458" s="54"/>
      <c r="J458" s="37"/>
      <c r="K458" s="54"/>
      <c r="L458" s="54"/>
      <c r="M458" s="54"/>
      <c r="O458" s="37"/>
      <c r="S458" s="54"/>
    </row>
    <row r="459" spans="6:19" ht="12.75" customHeight="1">
      <c r="F459" s="54"/>
      <c r="G459" s="54"/>
      <c r="H459" s="54"/>
      <c r="I459" s="54"/>
      <c r="J459" s="37"/>
      <c r="K459" s="54"/>
      <c r="L459" s="54"/>
      <c r="M459" s="54"/>
      <c r="O459" s="37"/>
      <c r="S459" s="54"/>
    </row>
    <row r="460" spans="6:19" ht="12.75" customHeight="1">
      <c r="F460" s="54"/>
      <c r="G460" s="54"/>
      <c r="H460" s="54"/>
      <c r="I460" s="54"/>
      <c r="J460" s="37"/>
      <c r="K460" s="54"/>
      <c r="L460" s="54"/>
      <c r="M460" s="54"/>
      <c r="O460" s="37"/>
      <c r="S460" s="54"/>
    </row>
    <row r="461" spans="6:19" ht="12.75" customHeight="1">
      <c r="F461" s="54"/>
      <c r="G461" s="54"/>
      <c r="H461" s="54"/>
      <c r="I461" s="54"/>
      <c r="J461" s="37"/>
      <c r="K461" s="54"/>
      <c r="L461" s="54"/>
      <c r="M461" s="54"/>
      <c r="O461" s="37"/>
      <c r="S461" s="54"/>
    </row>
    <row r="462" spans="6:19" ht="15" customHeight="1">
      <c r="F462" s="54"/>
      <c r="G462" s="54"/>
      <c r="H462" s="54"/>
      <c r="I462" s="54"/>
      <c r="J462" s="37"/>
      <c r="K462" s="54"/>
      <c r="L462" s="54"/>
      <c r="M462" s="54"/>
      <c r="O462" s="37"/>
      <c r="S462" s="54"/>
    </row>
  </sheetData>
  <autoFilter ref="S1:S284" xr:uid="{00000000-0009-0000-0000-000005000000}"/>
  <mergeCells count="6">
    <mergeCell ref="J52:J53"/>
    <mergeCell ref="P52:P53"/>
    <mergeCell ref="A52:A53"/>
    <mergeCell ref="B52:B53"/>
    <mergeCell ref="O52:O53"/>
    <mergeCell ref="M52:M53"/>
  </mergeCells>
  <hyperlinks>
    <hyperlink ref="M5" location="Main!A1" display="Back To Main Page" xr:uid="{00000000-0004-0000-0500-000000000000}"/>
  </hyperlink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JITENDRA SINGH</cp:lastModifiedBy>
  <cp:lastPrinted>2023-07-25T18:59:36Z</cp:lastPrinted>
  <dcterms:created xsi:type="dcterms:W3CDTF">2015-06-08T02:34:00Z</dcterms:created>
  <dcterms:modified xsi:type="dcterms:W3CDTF">2024-03-05T15:30:39Z</dcterms:modified>
</cp:coreProperties>
</file>