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17925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F&amp;O)'!$S$1:$S$280</definedName>
  </definedNames>
  <calcPr calcId="152511"/>
</workbook>
</file>

<file path=xl/calcChain.xml><?xml version="1.0" encoding="utf-8"?>
<calcChain xmlns="http://schemas.openxmlformats.org/spreadsheetml/2006/main">
  <c r="P21" i="6" l="1"/>
  <c r="K51" i="6"/>
  <c r="M51" i="6" s="1"/>
  <c r="K50" i="6"/>
  <c r="M50" i="6"/>
  <c r="K49" i="6"/>
  <c r="M49" i="6" s="1"/>
  <c r="L13" i="6"/>
  <c r="K13" i="6"/>
  <c r="L19" i="6"/>
  <c r="K19" i="6"/>
  <c r="M19" i="6" s="1"/>
  <c r="K48" i="6"/>
  <c r="M48" i="6" s="1"/>
  <c r="K45" i="6"/>
  <c r="M45" i="6" s="1"/>
  <c r="K42" i="6"/>
  <c r="M42" i="6" s="1"/>
  <c r="M16" i="6"/>
  <c r="L16" i="6"/>
  <c r="K16" i="6"/>
  <c r="P20" i="6"/>
  <c r="M13" i="6" l="1"/>
  <c r="K43" i="6"/>
  <c r="M43" i="6" s="1"/>
  <c r="K44" i="6"/>
  <c r="M44" i="6" s="1"/>
  <c r="L12" i="6"/>
  <c r="K12" i="6"/>
  <c r="P10" i="6"/>
  <c r="P11" i="6"/>
  <c r="M12" i="6" l="1"/>
  <c r="K243" i="6"/>
  <c r="L243" i="6" s="1"/>
  <c r="P18" i="6" l="1"/>
  <c r="P17" i="6"/>
  <c r="P15" i="6" l="1"/>
  <c r="K244" i="6" l="1"/>
  <c r="L244" i="6" s="1"/>
  <c r="K270" i="6" l="1"/>
  <c r="L270" i="6" s="1"/>
  <c r="P59" i="6" l="1"/>
  <c r="P58" i="6"/>
  <c r="P57" i="6"/>
  <c r="K262" i="6" l="1"/>
  <c r="L262" i="6" s="1"/>
  <c r="K266" i="6" l="1"/>
  <c r="L266" i="6" s="1"/>
  <c r="K271" i="6" l="1"/>
  <c r="L271" i="6" s="1"/>
  <c r="K263" i="6" l="1"/>
  <c r="L263" i="6" s="1"/>
  <c r="K257" i="6"/>
  <c r="L257" i="6" s="1"/>
  <c r="K265" i="6" l="1"/>
  <c r="L265" i="6" s="1"/>
  <c r="K253" i="6" l="1"/>
  <c r="L253" i="6" s="1"/>
  <c r="K254" i="6" l="1"/>
  <c r="L254" i="6" s="1"/>
  <c r="K247" i="6"/>
  <c r="L247" i="6" s="1"/>
  <c r="K264" i="6" l="1"/>
  <c r="L264" i="6" s="1"/>
  <c r="K258" i="6"/>
  <c r="L258" i="6" s="1"/>
  <c r="K260" i="6" l="1"/>
  <c r="L260" i="6" s="1"/>
  <c r="L6" i="2" l="1"/>
  <c r="K6" i="3"/>
  <c r="D7" i="5" l="1"/>
  <c r="M7" i="6"/>
  <c r="K255" i="6" l="1"/>
  <c r="L255" i="6" s="1"/>
  <c r="K252" i="6" l="1"/>
  <c r="L252" i="6" s="1"/>
  <c r="K256" i="6" l="1"/>
  <c r="L256" i="6" s="1"/>
  <c r="K251" i="6"/>
  <c r="L251" i="6" s="1"/>
  <c r="K250" i="6"/>
  <c r="L250" i="6" s="1"/>
  <c r="K248" i="6"/>
  <c r="L248" i="6" s="1"/>
  <c r="H246" i="6"/>
  <c r="K246" i="6" s="1"/>
  <c r="L246" i="6" s="1"/>
  <c r="K245" i="6"/>
  <c r="L245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F214" i="6"/>
  <c r="K214" i="6" s="1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F208" i="6"/>
  <c r="K208" i="6" s="1"/>
  <c r="L208" i="6" s="1"/>
  <c r="F207" i="6"/>
  <c r="K207" i="6" s="1"/>
  <c r="L207" i="6" s="1"/>
  <c r="K206" i="6"/>
  <c r="L206" i="6" s="1"/>
  <c r="F205" i="6"/>
  <c r="K205" i="6" s="1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89" i="6"/>
  <c r="L189" i="6" s="1"/>
  <c r="K187" i="6"/>
  <c r="L187" i="6" s="1"/>
  <c r="K186" i="6"/>
  <c r="L186" i="6" s="1"/>
  <c r="F185" i="6"/>
  <c r="K185" i="6" s="1"/>
  <c r="L185" i="6" s="1"/>
  <c r="K184" i="6"/>
  <c r="L184" i="6" s="1"/>
  <c r="K181" i="6"/>
  <c r="L181" i="6" s="1"/>
  <c r="K180" i="6"/>
  <c r="L180" i="6" s="1"/>
  <c r="K179" i="6"/>
  <c r="L179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59" i="6"/>
  <c r="L159" i="6" s="1"/>
  <c r="K157" i="6"/>
  <c r="L157" i="6" s="1"/>
  <c r="K155" i="6"/>
  <c r="L155" i="6" s="1"/>
  <c r="K153" i="6"/>
  <c r="L153" i="6" s="1"/>
  <c r="K152" i="6"/>
  <c r="L152" i="6" s="1"/>
  <c r="K151" i="6"/>
  <c r="L151" i="6" s="1"/>
  <c r="K149" i="6"/>
  <c r="L149" i="6" s="1"/>
  <c r="K148" i="6"/>
  <c r="L148" i="6" s="1"/>
  <c r="K147" i="6"/>
  <c r="L147" i="6" s="1"/>
  <c r="K146" i="6"/>
  <c r="K145" i="6"/>
  <c r="L145" i="6" s="1"/>
  <c r="K144" i="6"/>
  <c r="L144" i="6" s="1"/>
  <c r="K142" i="6"/>
  <c r="L142" i="6" s="1"/>
  <c r="K141" i="6"/>
  <c r="L141" i="6" s="1"/>
  <c r="K140" i="6"/>
  <c r="L140" i="6" s="1"/>
  <c r="K139" i="6"/>
  <c r="L139" i="6" s="1"/>
  <c r="K138" i="6"/>
  <c r="L138" i="6" s="1"/>
  <c r="F137" i="6"/>
  <c r="K137" i="6" s="1"/>
  <c r="L137" i="6" s="1"/>
  <c r="H136" i="6"/>
  <c r="K136" i="6" s="1"/>
  <c r="L136" i="6" s="1"/>
  <c r="K133" i="6"/>
  <c r="L133" i="6" s="1"/>
  <c r="K132" i="6"/>
  <c r="L132" i="6" s="1"/>
  <c r="K131" i="6"/>
  <c r="L131" i="6" s="1"/>
  <c r="K130" i="6"/>
  <c r="L130" i="6" s="1"/>
  <c r="K129" i="6"/>
  <c r="L129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H102" i="6"/>
  <c r="K102" i="6" s="1"/>
  <c r="L102" i="6" s="1"/>
  <c r="F101" i="6"/>
  <c r="K101" i="6" s="1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6" i="4"/>
</calcChain>
</file>

<file path=xl/sharedStrings.xml><?xml version="1.0" encoding="utf-8"?>
<sst xmlns="http://schemas.openxmlformats.org/spreadsheetml/2006/main" count="3542" uniqueCount="1237">
  <si>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</si>
  <si>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</si>
  <si>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</si>
  <si>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</si>
  <si>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</si>
  <si>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</si>
  <si>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</si>
  <si>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</si>
  <si>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</si>
  <si>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</si>
  <si>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</si>
  <si>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</si>
  <si>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</si>
  <si>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</si>
  <si>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</si>
  <si>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</si>
  <si>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</si>
  <si>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</si>
  <si>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</si>
  <si>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</si>
  <si>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</si>
  <si>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</si>
  <si>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</si>
  <si>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</si>
  <si>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</si>
  <si>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</si>
  <si>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</si>
  <si>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</si>
  <si>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</si>
  <si>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</si>
  <si>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</si>
  <si>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</si>
  <si>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</si>
  <si>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</si>
  <si>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</si>
  <si>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</si>
  <si>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</si>
  <si>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</si>
  <si>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</si>
  <si>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</si>
  <si>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</si>
  <si>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</si>
  <si>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</si>
  <si>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</si>
  <si>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</si>
  <si>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</si>
  <si>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</si>
  <si>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</si>
  <si>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</si>
  <si>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</si>
  <si>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</si>
  <si>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</si>
  <si>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</si>
  <si>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</si>
  <si>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</si>
  <si>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</si>
  <si>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</si>
  <si>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</si>
  <si>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</si>
  <si>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</si>
  <si>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</si>
  <si>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</si>
  <si>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</si>
  <si>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</si>
  <si>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</si>
  <si>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</si>
  <si>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</si>
  <si>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</si>
  <si>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</si>
  <si>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</si>
  <si>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</si>
  <si>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</si>
  <si>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</si>
  <si>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</si>
  <si>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</si>
  <si>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</si>
  <si>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</si>
  <si>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</si>
  <si>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</si>
  <si>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</si>
  <si>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</si>
  <si>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</si>
  <si>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</si>
  <si>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</si>
  <si>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</si>
  <si>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</si>
  <si>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</si>
  <si>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</si>
  <si>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</si>
  <si>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</si>
  <si>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</si>
  <si>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</si>
  <si>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</si>
  <si>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</si>
  <si>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</si>
  <si>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</si>
  <si>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</si>
  <si>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</si>
  <si>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</si>
  <si>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</si>
  <si>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</si>
  <si>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</si>
  <si>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</si>
  <si>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</si>
  <si>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</si>
  <si>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</si>
  <si>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</si>
  <si>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</si>
  <si>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</si>
  <si>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</si>
  <si>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</si>
  <si>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</si>
  <si>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</si>
  <si>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</si>
  <si>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</si>
  <si>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</si>
  <si>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</si>
  <si>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</si>
  <si>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</si>
  <si>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</si>
  <si>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</si>
  <si>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</si>
  <si>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</si>
  <si>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</si>
  <si>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</si>
  <si>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</si>
  <si>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</si>
  <si>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</si>
  <si>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</si>
  <si>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</si>
  <si>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</si>
  <si>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</si>
  <si>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</si>
  <si>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</si>
  <si>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</si>
  <si>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</si>
  <si>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</si>
  <si>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</si>
  <si>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</si>
  <si>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</si>
  <si>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</si>
  <si>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</si>
  <si>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</si>
  <si>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</si>
  <si>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</si>
  <si>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</si>
  <si>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</si>
  <si>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</si>
  <si>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</si>
  <si>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</si>
  <si>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</si>
  <si>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</si>
  <si>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</si>
  <si>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</si>
  <si>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</si>
  <si>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</si>
  <si>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</si>
  <si>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</si>
  <si>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</si>
  <si>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</si>
  <si>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</si>
  <si>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</si>
  <si>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</si>
  <si>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</si>
  <si>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</si>
  <si>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</si>
  <si>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</si>
  <si>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</si>
  <si>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</si>
  <si>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</si>
  <si>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</si>
  <si>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</si>
  <si>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</si>
  <si>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</si>
  <si>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</si>
  <si>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</si>
  <si>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</si>
  <si>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</si>
  <si>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</si>
  <si>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</si>
  <si>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</si>
  <si>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</si>
  <si>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</si>
  <si>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</si>
  <si>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</si>
  <si>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</si>
  <si>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</si>
  <si>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</si>
  <si>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</si>
  <si>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</si>
  <si>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</si>
  <si>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</si>
  <si>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</si>
  <si>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</si>
  <si>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</si>
  <si>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</si>
  <si>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</si>
  <si>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</si>
  <si>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</si>
  <si>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</si>
  <si>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</si>
  <si>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</si>
  <si>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</si>
  <si>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</si>
  <si>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</si>
  <si>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</si>
  <si>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</si>
  <si>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</si>
  <si>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</si>
  <si>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</si>
  <si>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</si>
  <si>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</si>
  <si>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</si>
  <si>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</si>
  <si>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</si>
  <si>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</si>
  <si>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</si>
  <si>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</si>
  <si>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</si>
  <si>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</si>
  <si>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</si>
  <si>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</si>
  <si>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</si>
  <si>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</si>
  <si>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</si>
  <si>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</si>
  <si>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</si>
  <si>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</si>
  <si>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</si>
  <si>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</si>
  <si>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</si>
  <si>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</si>
  <si>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</si>
  <si>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</si>
  <si>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</si>
  <si>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</si>
  <si>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</si>
  <si>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</si>
  <si>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</si>
  <si>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</si>
  <si>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</si>
  <si>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</si>
  <si>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</si>
  <si>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</si>
  <si>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</si>
  <si>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</si>
  <si>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</si>
  <si>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</si>
  <si>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</si>
  <si>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</si>
  <si>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</si>
  <si>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</si>
  <si>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</si>
  <si>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</si>
  <si>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</si>
  <si>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</si>
  <si>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</si>
  <si>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</si>
  <si>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</si>
  <si>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</si>
  <si>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</si>
  <si>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</si>
  <si>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</si>
  <si>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</si>
  <si>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</si>
  <si>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</si>
  <si>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</si>
  <si>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</si>
  <si>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</si>
  <si>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</si>
  <si>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</si>
  <si>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</si>
  <si>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</si>
  <si>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</si>
  <si>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</si>
  <si>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</si>
  <si>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</si>
  <si>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</si>
  <si>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</si>
  <si>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</si>
  <si>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</si>
  <si>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</si>
  <si>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</si>
  <si>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</si>
  <si>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</si>
  <si>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</si>
  <si>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</si>
  <si>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</si>
  <si>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</si>
  <si>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</si>
  <si>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</si>
  <si>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</si>
  <si>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</si>
  <si>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</si>
  <si>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</si>
  <si>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</si>
  <si>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</si>
  <si>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</si>
  <si>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</si>
  <si>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</si>
  <si>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</si>
  <si>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</si>
  <si>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</si>
  <si>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</si>
  <si>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</si>
  <si>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</si>
  <si>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</si>
  <si>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</si>
  <si>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</si>
  <si>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</si>
  <si>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</si>
  <si>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</si>
  <si>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</si>
  <si>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</si>
  <si>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</si>
  <si>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</si>
  <si>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</si>
  <si>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</si>
  <si>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</si>
  <si>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</si>
  <si>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</si>
  <si>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</si>
  <si>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</si>
  <si>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</si>
  <si>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</si>
  <si>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</si>
  <si>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</si>
  <si>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</si>
  <si>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</si>
  <si>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</si>
  <si>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</si>
  <si>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</si>
  <si>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</si>
  <si>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</si>
  <si>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</si>
  <si>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</si>
  <si>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</si>
  <si>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</si>
  <si>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</si>
  <si>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</si>
  <si>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</si>
  <si>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</si>
  <si>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</si>
  <si>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</si>
  <si>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</si>
  <si>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</si>
  <si>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</si>
  <si>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</si>
  <si>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</si>
  <si>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</si>
  <si>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</si>
  <si>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</si>
  <si>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</si>
  <si>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</si>
  <si>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</si>
  <si>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</si>
  <si>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</si>
  <si>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</si>
  <si>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</si>
  <si>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</si>
  <si>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</si>
  <si>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</si>
  <si>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</si>
  <si>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</si>
  <si>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</si>
  <si>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</si>
  <si>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</si>
  <si>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</si>
  <si>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</si>
  <si>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</si>
  <si>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</si>
  <si>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</si>
  <si>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</si>
  <si>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</si>
  <si>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</si>
  <si>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</si>
  <si>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</si>
  <si>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</si>
  <si>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</si>
  <si>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</si>
  <si>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</si>
  <si>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</si>
  <si>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</si>
  <si>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</si>
  <si>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</si>
  <si>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</si>
  <si>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</si>
  <si>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</si>
  <si>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</si>
  <si>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</si>
  <si>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</si>
  <si>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</si>
  <si>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</si>
  <si>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</si>
  <si>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</si>
  <si>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</si>
  <si>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</si>
  <si>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</si>
  <si>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</si>
  <si>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</si>
  <si>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</si>
  <si>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</si>
  <si>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</si>
  <si>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</si>
  <si>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</si>
  <si>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</si>
  <si>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</si>
  <si>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</si>
  <si>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</si>
  <si>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</si>
  <si>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</si>
  <si>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</si>
  <si>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</si>
  <si>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</si>
  <si>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</si>
  <si>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</si>
  <si>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</si>
  <si>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</si>
  <si>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</si>
  <si>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</si>
  <si>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</si>
  <si>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</si>
  <si>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</si>
  <si>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</si>
  <si>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</si>
  <si>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</si>
  <si>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</si>
  <si>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</si>
  <si>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</si>
  <si>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</si>
  <si>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</si>
  <si>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</si>
  <si>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</si>
  <si>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</si>
  <si>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</si>
  <si>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</si>
  <si>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</si>
  <si>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</si>
  <si>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</si>
  <si>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</si>
  <si>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</si>
  <si>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</si>
  <si>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</si>
  <si>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</si>
  <si>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</si>
  <si>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</si>
  <si>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</si>
  <si>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</si>
  <si>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</si>
  <si>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</si>
  <si>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</si>
  <si>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</si>
  <si>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</si>
  <si>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</si>
  <si>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</si>
  <si>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</si>
  <si>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</si>
  <si>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</si>
  <si>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</si>
  <si>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</si>
  <si>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</si>
  <si>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</si>
  <si>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</si>
  <si>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</si>
  <si>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</si>
  <si>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</si>
  <si>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</si>
  <si>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</si>
  <si>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</si>
  <si>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</si>
  <si>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</si>
  <si>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</si>
  <si>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</si>
  <si>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</si>
  <si>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</si>
  <si>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</si>
  <si>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</si>
  <si>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</si>
  <si>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</si>
  <si>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</si>
  <si>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</si>
  <si>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</si>
  <si>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</si>
  <si>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</si>
  <si>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</si>
  <si>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</si>
  <si>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</si>
  <si>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</si>
  <si>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</si>
  <si>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</si>
  <si>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</si>
  <si>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</si>
  <si>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</si>
  <si>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</si>
  <si>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</si>
  <si>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</si>
  <si>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</si>
  <si>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</si>
  <si>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</si>
  <si>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</si>
  <si>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</si>
  <si>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</si>
  <si>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</si>
  <si>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</si>
  <si>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</si>
  <si>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</si>
  <si>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</si>
  <si>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</si>
  <si>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</si>
  <si>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</si>
  <si>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</si>
  <si>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</si>
  <si>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</si>
  <si>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</si>
  <si>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</si>
  <si>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</si>
  <si>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</si>
  <si>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</si>
  <si>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</si>
  <si>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</si>
  <si>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</si>
  <si>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</si>
  <si>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</si>
  <si>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</si>
  <si>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</si>
  <si>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</si>
  <si>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</si>
  <si>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</si>
  <si>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</si>
  <si>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</si>
  <si>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</si>
  <si>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</si>
  <si>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</si>
  <si>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</si>
  <si>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</si>
  <si>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</si>
  <si>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</si>
  <si>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</si>
  <si>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</si>
  <si>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</si>
  <si>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</si>
  <si>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</si>
  <si>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</si>
  <si>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</si>
  <si>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</si>
  <si>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</si>
  <si>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</si>
  <si>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</si>
  <si>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</si>
  <si>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</si>
  <si>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</si>
  <si>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</si>
  <si>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</si>
  <si>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</si>
  <si>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</si>
  <si>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</si>
  <si>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</si>
  <si>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</si>
  <si>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</si>
  <si>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</si>
  <si>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</si>
  <si>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</si>
  <si>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</si>
  <si>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</si>
  <si>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</si>
  <si>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</si>
  <si>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</si>
  <si>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</si>
  <si>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</si>
  <si>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</si>
  <si>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</si>
  <si>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</si>
  <si>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</si>
  <si>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</si>
  <si>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</si>
  <si>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</si>
  <si>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</si>
  <si>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</si>
  <si>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</si>
  <si>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</si>
  <si>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</si>
  <si>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</si>
  <si>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</si>
  <si>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</si>
  <si>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</si>
  <si>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</si>
  <si>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</si>
  <si>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</si>
  <si>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</si>
  <si>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</si>
  <si>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</si>
  <si>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</si>
  <si>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</si>
  <si>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</si>
  <si>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</si>
  <si>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</si>
  <si>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</si>
  <si>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</si>
  <si>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</si>
  <si>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</si>
  <si>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</si>
  <si>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</si>
  <si>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</si>
  <si>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</si>
  <si>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</si>
  <si>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</si>
  <si>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</si>
  <si>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</si>
  <si>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</si>
  <si>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</si>
  <si>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</si>
  <si>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</si>
  <si>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</si>
  <si>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</si>
  <si>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</si>
  <si>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</si>
  <si>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</si>
  <si>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</si>
  <si>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</si>
  <si>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</si>
  <si>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</si>
  <si>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</si>
  <si>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</si>
  <si>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</si>
  <si>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</si>
  <si>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</si>
  <si>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</si>
  <si>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</si>
  <si>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</si>
  <si>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</si>
  <si>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</si>
  <si>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</si>
  <si>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</si>
  <si>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</si>
  <si>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</si>
  <si>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</si>
  <si>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</si>
  <si>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</si>
  <si>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</si>
  <si>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</si>
  <si>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</si>
  <si>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</si>
  <si>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</si>
  <si>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</si>
  <si>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</si>
  <si>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</si>
  <si>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</si>
  <si>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</si>
  <si>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</si>
  <si>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</si>
  <si>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</si>
  <si>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</si>
  <si>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</si>
  <si>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</si>
  <si>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</si>
  <si>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</si>
  <si>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</si>
  <si>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</si>
  <si>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</si>
  <si>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</si>
  <si>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</si>
  <si>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</si>
  <si>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</si>
  <si>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</si>
  <si>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</si>
  <si>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</si>
  <si>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</si>
  <si>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</si>
  <si>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</si>
  <si>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</si>
  <si>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</si>
  <si>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</si>
  <si>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</si>
  <si>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</si>
  <si>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</si>
  <si>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</si>
  <si>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</si>
  <si>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</si>
  <si>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</si>
  <si>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</si>
  <si>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</si>
  <si>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</si>
  <si>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</si>
  <si>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</si>
  <si>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</si>
  <si>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</si>
  <si>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</si>
  <si>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</si>
  <si>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</si>
  <si>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</si>
  <si>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</si>
  <si>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</si>
  <si>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</si>
  <si>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</si>
  <si>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</si>
  <si>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</si>
  <si>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</si>
  <si>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</si>
  <si>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</si>
  <si>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</si>
  <si>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</si>
  <si>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</si>
  <si>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</si>
  <si>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</si>
  <si>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</si>
  <si>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</si>
  <si>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</si>
  <si>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</si>
  <si>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</si>
  <si>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</si>
  <si>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</si>
  <si>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</si>
  <si>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</si>
  <si>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</si>
  <si>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</si>
  <si>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</si>
  <si>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</si>
  <si>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</si>
  <si>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</si>
  <si>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</si>
  <si>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</si>
  <si>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</si>
  <si>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</si>
  <si>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</si>
  <si>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</si>
  <si>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</si>
  <si>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</si>
  <si>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</si>
  <si>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</si>
  <si>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</si>
  <si>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</si>
  <si>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</si>
  <si>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</si>
  <si>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</si>
  <si>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</si>
  <si>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</si>
  <si>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</si>
  <si>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</si>
  <si>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</si>
  <si>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</si>
  <si>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</si>
  <si>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</si>
  <si>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</si>
  <si>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</si>
  <si>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</si>
  <si>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</si>
  <si>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</si>
  <si>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</si>
  <si>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</si>
  <si>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</si>
  <si>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</si>
  <si>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</si>
  <si>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</si>
  <si>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</si>
  <si>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</si>
  <si>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</si>
  <si>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</si>
  <si>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</si>
  <si>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</si>
  <si>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</si>
  <si>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</si>
  <si>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</si>
  <si>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</si>
  <si>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</si>
  <si>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</si>
  <si>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</si>
  <si>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</si>
  <si>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</si>
  <si>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</si>
  <si>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</si>
  <si>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</si>
  <si>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</si>
  <si>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</si>
  <si>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</si>
  <si>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</si>
  <si>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</si>
  <si>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</si>
  <si>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</si>
  <si>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</si>
  <si>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</si>
  <si>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</si>
  <si>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</si>
  <si>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</si>
  <si>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</si>
  <si>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</si>
  <si>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</si>
  <si>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</si>
  <si>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</si>
  <si>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</si>
  <si>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</si>
  <si>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</si>
  <si>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</si>
  <si>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</si>
  <si>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</si>
  <si>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</si>
  <si>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</si>
  <si>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</si>
  <si>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</si>
  <si>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</si>
  <si>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</si>
  <si>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</si>
  <si>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</si>
  <si>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</si>
  <si>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</si>
  <si>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</si>
  <si>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</si>
  <si>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</si>
  <si>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</si>
  <si>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</si>
  <si>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</si>
  <si>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</si>
  <si>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</si>
  <si>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</si>
  <si>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</si>
  <si>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</si>
  <si>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</si>
  <si>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</si>
  <si>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</si>
  <si>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</si>
  <si>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</si>
  <si>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</si>
  <si>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</si>
  <si>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</si>
  <si>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</si>
  <si>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</si>
  <si>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</si>
  <si>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</si>
  <si>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</si>
  <si>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</si>
  <si>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</si>
  <si>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</si>
  <si>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</si>
  <si>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</si>
  <si>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</si>
  <si>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</si>
  <si>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</si>
  <si>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</si>
  <si>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</si>
  <si>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</si>
  <si>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</si>
  <si>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</si>
  <si>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</si>
  <si>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</si>
  <si>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</si>
  <si>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</si>
  <si>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</si>
  <si>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</si>
  <si>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</si>
  <si>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</si>
  <si>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</si>
  <si>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</si>
  <si>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</si>
  <si>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</si>
  <si>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</si>
  <si>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</si>
  <si>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</si>
  <si>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</si>
  <si>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</si>
  <si>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</si>
  <si>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</si>
  <si>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</si>
  <si>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</si>
  <si>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</si>
  <si>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</si>
  <si>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</si>
  <si>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</si>
  <si>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</si>
  <si>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</si>
  <si>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</si>
  <si>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</si>
  <si>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</si>
  <si>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</si>
  <si>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</si>
  <si>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</si>
  <si>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</si>
  <si>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</si>
  <si>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</si>
  <si>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HRTI PRIVATE LIMITED</t>
  </si>
  <si>
    <t>AHLUCONT</t>
  </si>
  <si>
    <t>800-815</t>
  </si>
  <si>
    <t>2665-2765</t>
  </si>
  <si>
    <t>3100-3300</t>
  </si>
  <si>
    <t>1500-1520</t>
  </si>
  <si>
    <t>502.50-542.5</t>
  </si>
  <si>
    <t>600-650</t>
  </si>
  <si>
    <t>Sell</t>
  </si>
  <si>
    <t>430-440</t>
  </si>
  <si>
    <t>545-625</t>
  </si>
  <si>
    <t>437-465</t>
  </si>
  <si>
    <t>POWERMECH</t>
  </si>
  <si>
    <t>4200-4250</t>
  </si>
  <si>
    <t>622-642</t>
  </si>
  <si>
    <t>680-720</t>
  </si>
  <si>
    <t>MANSI SHARE AND STOCK ADVISORS PVT LTD</t>
  </si>
  <si>
    <t>1700-1750</t>
  </si>
  <si>
    <t>1860-1960</t>
  </si>
  <si>
    <t xml:space="preserve">CAPACITE </t>
  </si>
  <si>
    <t>3650-3690</t>
  </si>
  <si>
    <t>10700-11200</t>
  </si>
  <si>
    <t>825-835</t>
  </si>
  <si>
    <t>Profiit of Rs.20/-</t>
  </si>
  <si>
    <t>555-575</t>
  </si>
  <si>
    <t>QE SECURITIES LLP</t>
  </si>
  <si>
    <t>247.5-267.5</t>
  </si>
  <si>
    <t>300-330</t>
  </si>
  <si>
    <t>MTNL</t>
  </si>
  <si>
    <t>Maha Tel Nigam Ltd.</t>
  </si>
  <si>
    <t>CITADEL SECURITIES INDIA MARKETS PRIVATE LIMITED</t>
  </si>
  <si>
    <t>1495-1505</t>
  </si>
  <si>
    <t>JAINAM BROKING LIMITED</t>
  </si>
  <si>
    <t>305-325</t>
  </si>
  <si>
    <t>3395-3575</t>
  </si>
  <si>
    <t>3900-4200</t>
  </si>
  <si>
    <t>LAKHUBHA SOLANKI</t>
  </si>
  <si>
    <t>1477.5-1527.5</t>
  </si>
  <si>
    <t>1650-1750</t>
  </si>
  <si>
    <t>AUTOAXLES</t>
  </si>
  <si>
    <t>2120-2130</t>
  </si>
  <si>
    <t>MANSI SHARE &amp; STOCK ADVISORS PRIVATE LIMITED</t>
  </si>
  <si>
    <t>KALPANA MADHANI SECURITIES PRIVATE LIMITED</t>
  </si>
  <si>
    <t>2870-2790</t>
  </si>
  <si>
    <t>3100-3200</t>
  </si>
  <si>
    <t>124-130</t>
  </si>
  <si>
    <t>SAHASTRAA ADVISORS PRIVATE LIMITED</t>
  </si>
  <si>
    <t>TOPGAIN FINANCE PRIVATE LIMITED</t>
  </si>
  <si>
    <t>SKIPPER-RE</t>
  </si>
  <si>
    <t>Skipper Limited</t>
  </si>
  <si>
    <t>NIFTY 21700 PE 08 FEB</t>
  </si>
  <si>
    <t>NIFTY 21450 PE 01 FEB</t>
  </si>
  <si>
    <t>YUGA STOCKS AND COMMODITIES PRIVATE LIMITED .</t>
  </si>
  <si>
    <t>JR SEAMLESS PRIVATE LIMITED</t>
  </si>
  <si>
    <t>KCLINFRA</t>
  </si>
  <si>
    <t>SAROJ GUPTA</t>
  </si>
  <si>
    <t>VEERHEALTH</t>
  </si>
  <si>
    <t>AAKRAYA RESEARCH LLP</t>
  </si>
  <si>
    <t>DCW</t>
  </si>
  <si>
    <t>DCW Ltd</t>
  </si>
  <si>
    <t>SUBEXLTD</t>
  </si>
  <si>
    <t>Subex Ltd</t>
  </si>
  <si>
    <t>TFCILTD</t>
  </si>
  <si>
    <t>Tourism Finance Corp</t>
  </si>
  <si>
    <t>Profit of Rs.472.5/-</t>
  </si>
  <si>
    <t>NIFTY 22500 CE 29 FEB</t>
  </si>
  <si>
    <t>Profit of Rs.35.5/-</t>
  </si>
  <si>
    <t>RUCHIRA GOYAL</t>
  </si>
  <si>
    <t>BLAL</t>
  </si>
  <si>
    <t>BEML Land Assets Limited</t>
  </si>
  <si>
    <t>GICHSGFIN</t>
  </si>
  <si>
    <t>Gic Housing Finance Ltd</t>
  </si>
  <si>
    <t>MITTAL</t>
  </si>
  <si>
    <t>Mittal Life Style Limited</t>
  </si>
  <si>
    <t>TRANSGLOBAL SECURITIES LTD</t>
  </si>
  <si>
    <t>Nbcc (India) Ltd</t>
  </si>
  <si>
    <t>SCI</t>
  </si>
  <si>
    <t>Shipping Corp of India</t>
  </si>
  <si>
    <t>SPIC</t>
  </si>
  <si>
    <t>Southern Petro Ind Corp</t>
  </si>
  <si>
    <t>ACHINTYA SECURITIES PRIVATE LIMITED</t>
  </si>
  <si>
    <t>Retail Research Technical Calls &amp; Fundamental Performance Report for the month of February-2024</t>
  </si>
  <si>
    <t>1850-1910</t>
  </si>
  <si>
    <t>2040-2140</t>
  </si>
  <si>
    <t>Profit of Rs.17/-</t>
  </si>
  <si>
    <t>Loss of Rs.70.5/-</t>
  </si>
  <si>
    <t>NIFTY 21900 PE 29 FEB</t>
  </si>
  <si>
    <t>NIFTY 21600 PE 29 FEB</t>
  </si>
  <si>
    <t>260-265</t>
  </si>
  <si>
    <t>165-170</t>
  </si>
  <si>
    <t>Loss of Rs.103.5/-</t>
  </si>
  <si>
    <t>SBIN 680 CE FEB</t>
  </si>
  <si>
    <t>16-19</t>
  </si>
  <si>
    <t>Loss of Rs.1.25/-</t>
  </si>
  <si>
    <t>FEDERALBNK FEB FUT</t>
  </si>
  <si>
    <t>146.4-146.8</t>
  </si>
  <si>
    <t>149-151</t>
  </si>
  <si>
    <t>ASHNI</t>
  </si>
  <si>
    <t>AALPS COMMODITIES LLP</t>
  </si>
  <si>
    <t>BRANDBUCKT</t>
  </si>
  <si>
    <t>CGFL</t>
  </si>
  <si>
    <t>AMAY SPINCOT PRIVATE LIMITED</t>
  </si>
  <si>
    <t>CRESSAN</t>
  </si>
  <si>
    <t>GEETANJALI GUNAJI MEDHEKAR</t>
  </si>
  <si>
    <t>EARUM</t>
  </si>
  <si>
    <t>SETU SECURITIES PVT. LTD.</t>
  </si>
  <si>
    <t>FRANKLININD</t>
  </si>
  <si>
    <t>GARMNTMNTR</t>
  </si>
  <si>
    <t>GREEN PEAKS ENTERPRISES LLP</t>
  </si>
  <si>
    <t>ANIRUDDHSINH SOLANKI</t>
  </si>
  <si>
    <t>NCLRESE</t>
  </si>
  <si>
    <t>VIBRANT SECURITIES PRIVATE LIMITED</t>
  </si>
  <si>
    <t>NEWLIGHT</t>
  </si>
  <si>
    <t>OMNIPOTENT</t>
  </si>
  <si>
    <t>PRINCE P SHAH</t>
  </si>
  <si>
    <t>SPAR</t>
  </si>
  <si>
    <t>PRAKASH SHAH</t>
  </si>
  <si>
    <t>JIGNESH AMRUTLAL THOBHANI</t>
  </si>
  <si>
    <t>SIDHESHBHAI DEVABHAI RAVAL</t>
  </si>
  <si>
    <t>ASHOKBHAI MADHUBHAI KORAT</t>
  </si>
  <si>
    <t>DHRUV</t>
  </si>
  <si>
    <t>Dhruv Consultancy Ser Ltd</t>
  </si>
  <si>
    <t>DIL</t>
  </si>
  <si>
    <t>Debock Industries Limited</t>
  </si>
  <si>
    <t>LFIC</t>
  </si>
  <si>
    <t>Lakshmi Fin Ind Corp Ltd</t>
  </si>
  <si>
    <t>MIRCELECTR</t>
  </si>
  <si>
    <t>Mirc Electronics Ltd.</t>
  </si>
  <si>
    <t>ROHLTD</t>
  </si>
  <si>
    <t>Royal Orchid Hotels Limit</t>
  </si>
  <si>
    <t>TAJGVK</t>
  </si>
  <si>
    <t>Taj GVK Hotels &amp; Resorts</t>
  </si>
  <si>
    <t>AATMAN INNOVATIONS PRIVATE LIMITED</t>
  </si>
  <si>
    <t>VIKASECO</t>
  </si>
  <si>
    <t>Vikas EcoTech Limited</t>
  </si>
  <si>
    <t>VISHWAS FINCAP SERVICES PRIVATE LIMITED</t>
  </si>
  <si>
    <t>RAJMET</t>
  </si>
  <si>
    <t>Rajnandini Metal Limited</t>
  </si>
  <si>
    <t>HET RAM</t>
  </si>
  <si>
    <t>SARVESHWAR</t>
  </si>
  <si>
    <t>Sarveshwar Foods Limited</t>
  </si>
  <si>
    <t>NUTESH KUMAR SINGLA</t>
  </si>
  <si>
    <t>SK BANSAL FAMILY TRUST</t>
  </si>
  <si>
    <t>Loss of Rs.34.5/-</t>
  </si>
  <si>
    <t>Profit of Rs.50/-</t>
  </si>
  <si>
    <t>1740-1800</t>
  </si>
  <si>
    <t>2000-2100</t>
  </si>
  <si>
    <t>NIFTY 21750 PE 08 FEB</t>
  </si>
  <si>
    <t>140-200</t>
  </si>
  <si>
    <t>Profit of Rs.23.5/-</t>
  </si>
  <si>
    <t>BANKNIFTY 45700 PE 07 FEB</t>
  </si>
  <si>
    <t>400-500</t>
  </si>
  <si>
    <t>FINNIFTY 20200 PE 06 FEB</t>
  </si>
  <si>
    <t>53-55</t>
  </si>
  <si>
    <t>FINNIFTY 20400 CE 06 FEB</t>
  </si>
  <si>
    <t>43-45</t>
  </si>
  <si>
    <t>ACEMEN</t>
  </si>
  <si>
    <t>HARSHABEN PANKAJBHAI GOHEL</t>
  </si>
  <si>
    <t>ARSHIYA</t>
  </si>
  <si>
    <t>ANKITA VISHAL SHAH</t>
  </si>
  <si>
    <t>ZENAB AIYUB YACOOBALI</t>
  </si>
  <si>
    <t>ATISHAY</t>
  </si>
  <si>
    <t>AUSTENG</t>
  </si>
  <si>
    <t>SUSHMA RASTOGI</t>
  </si>
  <si>
    <t>BDH</t>
  </si>
  <si>
    <t>VRAMATH FINANCIAL SERVICES PRIVATE LIMTED</t>
  </si>
  <si>
    <t>HEMA JAYPRAKASH BHAVSAR</t>
  </si>
  <si>
    <t>SANKET RAMESH FUKE</t>
  </si>
  <si>
    <t>UDIT KATARIA</t>
  </si>
  <si>
    <t>CHANDNIMACH</t>
  </si>
  <si>
    <t>LOREM INVESTMENT</t>
  </si>
  <si>
    <t>KAMLA MULTITRADE LLP</t>
  </si>
  <si>
    <t>DPL</t>
  </si>
  <si>
    <t>SIGNATUREGLOBAL COMTRADE PRIVATE LIMITED</t>
  </si>
  <si>
    <t>ANIL KUMAR</t>
  </si>
  <si>
    <t>RIAZKHAN</t>
  </si>
  <si>
    <t>MANJU GUPTA</t>
  </si>
  <si>
    <t>EVOQ</t>
  </si>
  <si>
    <t>SOMA SWATI</t>
  </si>
  <si>
    <t>SUBASRI MANOOJKUMAR</t>
  </si>
  <si>
    <t>PADMA THOTA</t>
  </si>
  <si>
    <t>PRADEEP HIMATLAL SHAH</t>
  </si>
  <si>
    <t>SHATRUNJAY INVESTMENTS</t>
  </si>
  <si>
    <t>YASH MADHUKANT JOSHI</t>
  </si>
  <si>
    <t>SOHAM INVESTMENT</t>
  </si>
  <si>
    <t>RAKESH MULCHAND KOTHARI</t>
  </si>
  <si>
    <t>REENA RAKESH KOTHARI</t>
  </si>
  <si>
    <t>AINUL ANWAR SHAIKH</t>
  </si>
  <si>
    <t>NISARG PRADIP SHAH</t>
  </si>
  <si>
    <t>HARSHDEEP</t>
  </si>
  <si>
    <t>SANJAY POPATLAL JAIN</t>
  </si>
  <si>
    <t>IFL</t>
  </si>
  <si>
    <t>INFLAME</t>
  </si>
  <si>
    <t>INDIA EMERGING GIANTS FUND LIMITED</t>
  </si>
  <si>
    <t>VIKASA INDIA EIF I FUND</t>
  </si>
  <si>
    <t>CHETANA MAULIK MEHTA</t>
  </si>
  <si>
    <t>SRESTHA FINVEST LIMITED</t>
  </si>
  <si>
    <t>LKPFIN</t>
  </si>
  <si>
    <t>DHEERAJ KUMAR LOHIA</t>
  </si>
  <si>
    <t>DREAM ACHIEVER CONSULTANCY SERVICES PRIVATE LIMITED</t>
  </si>
  <si>
    <t>MACH</t>
  </si>
  <si>
    <t>JOAQUIM FERNANDES</t>
  </si>
  <si>
    <t>SHERWOOD SECURITIES PVT LTD</t>
  </si>
  <si>
    <t>INTELLECT STOCK BROKING LIMITED</t>
  </si>
  <si>
    <t>MBECL</t>
  </si>
  <si>
    <t>SANJAY KUMAR SINGHAL</t>
  </si>
  <si>
    <t>SHAH SHARAD KANAYALAL</t>
  </si>
  <si>
    <t>MCFL</t>
  </si>
  <si>
    <t>ARVA RAJESH PARSANA</t>
  </si>
  <si>
    <t>B J SHAH</t>
  </si>
  <si>
    <t>VIMAL TRADING</t>
  </si>
  <si>
    <t>URMILA RAJESH PARSANA</t>
  </si>
  <si>
    <t>RITESH BHAGVANJIBHAI PARSANA</t>
  </si>
  <si>
    <t>PARASBHAI RAJNIKANT BHOJANI</t>
  </si>
  <si>
    <t>MCPL</t>
  </si>
  <si>
    <t>VINEY EQUITY MARKET LLP</t>
  </si>
  <si>
    <t>MFSINTRCRP</t>
  </si>
  <si>
    <t>DHIRAL BHARATKUMAR MEHTA</t>
  </si>
  <si>
    <t>ISHWAR SINGH</t>
  </si>
  <si>
    <t>MISHTANN</t>
  </si>
  <si>
    <t>NATURAL</t>
  </si>
  <si>
    <t>SHYAMVIRSINGH</t>
  </si>
  <si>
    <t>NIBE</t>
  </si>
  <si>
    <t>NOVAAGRI</t>
  </si>
  <si>
    <t>LAXMI PAT DUDHERIA</t>
  </si>
  <si>
    <t>PROCLB</t>
  </si>
  <si>
    <t>SANJAY DHIRUBHAI KAPADIA</t>
  </si>
  <si>
    <t>PARESH AMRUTLAL TRIVEDI</t>
  </si>
  <si>
    <t>RAJGASES</t>
  </si>
  <si>
    <t>KANTA DEVI SAMDARIA</t>
  </si>
  <si>
    <t>ATISHA SUMIT KATI</t>
  </si>
  <si>
    <t>REALECO</t>
  </si>
  <si>
    <t>DEVAL BIMAL SHAH</t>
  </si>
  <si>
    <t>SAMYAKINT</t>
  </si>
  <si>
    <t>VIDYASAGARAN UNNNIPARAMBATH</t>
  </si>
  <si>
    <t>SERVOTEACH</t>
  </si>
  <si>
    <t>NIKITA DHARMENDRA KOTHARI</t>
  </si>
  <si>
    <t>SHREE</t>
  </si>
  <si>
    <t>SOUMYA MALANI</t>
  </si>
  <si>
    <t>SHETH BROTHER</t>
  </si>
  <si>
    <t>SHREESEC</t>
  </si>
  <si>
    <t>MEGHSHREE CREDIT PVT LTD</t>
  </si>
  <si>
    <t>SILVERPRL</t>
  </si>
  <si>
    <t>CHAITALI JATINKUMAR SHAH</t>
  </si>
  <si>
    <t>SPECFOOD</t>
  </si>
  <si>
    <t>SENTHAMARAI M</t>
  </si>
  <si>
    <t>SRUSTEELS</t>
  </si>
  <si>
    <t>MAHENDRADEVICHANDJAIN</t>
  </si>
  <si>
    <t>SSLEL</t>
  </si>
  <si>
    <t>RAVIRAJ DEVELOPERS LIMITED</t>
  </si>
  <si>
    <t>P PRABHAKARREDDY</t>
  </si>
  <si>
    <t>SUUMAYA</t>
  </si>
  <si>
    <t>UCIL</t>
  </si>
  <si>
    <t>GIRDHAR LAL MANGAL HUF</t>
  </si>
  <si>
    <t>PRADEEP KUMAR GOYAL</t>
  </si>
  <si>
    <t>VIKAS GOYAL</t>
  </si>
  <si>
    <t>VIVAA</t>
  </si>
  <si>
    <t>ASNANI STOCK BROKER PRIVATE LIMITED</t>
  </si>
  <si>
    <t>ANAND SIDDAPPA GANIGER</t>
  </si>
  <si>
    <t>YARNSYN</t>
  </si>
  <si>
    <t>ABHISHEK SINGHVI</t>
  </si>
  <si>
    <t>DEVENDR SINGH</t>
  </si>
  <si>
    <t>AARVEEDEN</t>
  </si>
  <si>
    <t>Aarvee Denims &amp; Exports L</t>
  </si>
  <si>
    <t>NK SECURITIES RESEARCH PRIVATE LIMITED</t>
  </si>
  <si>
    <t>AGROPHOS</t>
  </si>
  <si>
    <t>Agro Phos India Limited</t>
  </si>
  <si>
    <t>VOGUE COMMERCIAL CO.LTD</t>
  </si>
  <si>
    <t>AKG</t>
  </si>
  <si>
    <t>AKG Exim Limited</t>
  </si>
  <si>
    <t>MSB E TRADE SECURITIES LIMITED</t>
  </si>
  <si>
    <t>ANMOL</t>
  </si>
  <si>
    <t>Anmol India Limited</t>
  </si>
  <si>
    <t>SKSE SECURITIES LTD</t>
  </si>
  <si>
    <t>ASHIMASYN</t>
  </si>
  <si>
    <t>Ashima Limited</t>
  </si>
  <si>
    <t>BAJAJHIND</t>
  </si>
  <si>
    <t>Bajaj Hindustan Sugar Ltd</t>
  </si>
  <si>
    <t>COFFEEDAY</t>
  </si>
  <si>
    <t>Coffee Day Enterprise Ltd</t>
  </si>
  <si>
    <t>CONFIPET</t>
  </si>
  <si>
    <t>Confidence Petro Ind Ltd.</t>
  </si>
  <si>
    <t>MOHTA SARITA</t>
  </si>
  <si>
    <t>EKC</t>
  </si>
  <si>
    <t>Everest Kanto Cylinder Li</t>
  </si>
  <si>
    <t>FCSSOFT</t>
  </si>
  <si>
    <t>FCS Software Solutions Li</t>
  </si>
  <si>
    <t>GHCLTEXTIL</t>
  </si>
  <si>
    <t>GHCL Textiles Limited</t>
  </si>
  <si>
    <t>GOACARBON</t>
  </si>
  <si>
    <t>Goa Carbon Ltd</t>
  </si>
  <si>
    <t>GREENPOWER</t>
  </si>
  <si>
    <t>Orient Green Power Co Ltd</t>
  </si>
  <si>
    <t>HATHWAY</t>
  </si>
  <si>
    <t>Hathway Cable &amp; Datacom</t>
  </si>
  <si>
    <t>Indiabulls Real Estate Li</t>
  </si>
  <si>
    <t>INTLCONV</t>
  </si>
  <si>
    <t>Intl Conveyors Limited</t>
  </si>
  <si>
    <t>KAMOPAINTS</t>
  </si>
  <si>
    <t>Kamdhenu Ventures Limited</t>
  </si>
  <si>
    <t>HJS SECURITIES PRIVATE LIMITED</t>
  </si>
  <si>
    <t>KANDARP</t>
  </si>
  <si>
    <t>Kandarp Dg Smart Bpo Ltd</t>
  </si>
  <si>
    <t>PRITESH PRAKASH CHAVAN</t>
  </si>
  <si>
    <t>KCEIL</t>
  </si>
  <si>
    <t>Kay Cee Energy &amp; Infra L</t>
  </si>
  <si>
    <t>KCPSUGIND</t>
  </si>
  <si>
    <t>KCP Sug &amp; Ind Corp Ltd.</t>
  </si>
  <si>
    <t>KMSUGAR</t>
  </si>
  <si>
    <t>K.M.Sugar Mills Limited</t>
  </si>
  <si>
    <t>KOTARISUG</t>
  </si>
  <si>
    <t>Kothari Sugars And Chemic</t>
  </si>
  <si>
    <t>MEGATHERM</t>
  </si>
  <si>
    <t>Megatherm Induction Ltd</t>
  </si>
  <si>
    <t>FERNS INVESTMENTS</t>
  </si>
  <si>
    <t>Rain Industries Limited</t>
  </si>
  <si>
    <t>RITES Limited</t>
  </si>
  <si>
    <t>SATIN</t>
  </si>
  <si>
    <t>Satin Credit Net Ltd</t>
  </si>
  <si>
    <t>SBGLP</t>
  </si>
  <si>
    <t>Suratwwala Bus Group Ltd</t>
  </si>
  <si>
    <t>JALIYAN COMMODITY</t>
  </si>
  <si>
    <t>SILLYMONKS</t>
  </si>
  <si>
    <t>Silly Monks Entertain Ltd</t>
  </si>
  <si>
    <t>SIMBHALS</t>
  </si>
  <si>
    <t>Simbhaoli Sugars Ltd.</t>
  </si>
  <si>
    <t>DARSHAN COMMODITIES PVT LTD</t>
  </si>
  <si>
    <t>FOUNDERS COLLECTIVE FUND</t>
  </si>
  <si>
    <t>PRAGYA MERCANTILE PVT LTD</t>
  </si>
  <si>
    <t>SMCGLOBAL</t>
  </si>
  <si>
    <t>SMC Global Securities Ltd</t>
  </si>
  <si>
    <t>STEELXIND</t>
  </si>
  <si>
    <t>Steel Exchange India Ltd</t>
  </si>
  <si>
    <t>PACE COMMODITY BROKERS PRIVATE LIMITED</t>
  </si>
  <si>
    <t>UNIVASTU</t>
  </si>
  <si>
    <t>Univastu India Limited</t>
  </si>
  <si>
    <t>KETAN KESHAVJI SHAH</t>
  </si>
  <si>
    <t>ANDHRAPAP</t>
  </si>
  <si>
    <t>ANDHRA PAPER LIMITED</t>
  </si>
  <si>
    <t>LIMITED BRIGHT STAR INVESTMENTS PRIVATE</t>
  </si>
  <si>
    <t>GANGAFORGE</t>
  </si>
  <si>
    <t>Ganga Forging Limited</t>
  </si>
  <si>
    <t>SHITALBEN MANISHKUMAR NAR</t>
  </si>
  <si>
    <t>HEADSUP</t>
  </si>
  <si>
    <t>Heads UP Ventures Limited</t>
  </si>
  <si>
    <t>PRIYAVRAT PURUSHOTTAM MANDHANA</t>
  </si>
  <si>
    <t>NIRAJ RAJNIKANT SHAH</t>
  </si>
  <si>
    <t>MINAL BHATTACHARYA</t>
  </si>
  <si>
    <t>MEDICO</t>
  </si>
  <si>
    <t>Medico Remedies Limited</t>
  </si>
  <si>
    <t>SAURABH P GANDHI HUF</t>
  </si>
  <si>
    <t>INTEGRA ESSENTIA LIMITED</t>
  </si>
  <si>
    <t>SERVOTECH</t>
  </si>
  <si>
    <t>Servotech Power Sys Ltd.</t>
  </si>
  <si>
    <t>BRILLIANT INVESTMENT CONSULTANTS PRIVATE LIMTED</t>
  </si>
  <si>
    <t>ZENITH MULTI TRADING DMCC</t>
  </si>
  <si>
    <t>SK BANSAL LEGACY TRUST</t>
  </si>
  <si>
    <t>Steel Strips Wheels Limit</t>
  </si>
  <si>
    <t>SUNENA GARG</t>
  </si>
  <si>
    <t>Profit of Rs.35/-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</si>
</sst>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48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16" fontId="36" fillId="0" borderId="30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left" vertical="center" wrapText="1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center" vertical="center"/>
    </xf>
    <xf numFmtId="16" fontId="36" fillId="43" borderId="30" xfId="0" applyNumberFormat="1" applyFont="1" applyFill="1" applyBorder="1" applyAlignment="1">
      <alignment horizontal="center" vertical="center"/>
    </xf>
    <xf numFmtId="0" fontId="36" fillId="43" borderId="30" xfId="0" applyFont="1" applyFill="1" applyBorder="1"/>
    <xf numFmtId="0" fontId="37" fillId="43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36" fillId="44" borderId="5" xfId="0" applyFont="1" applyFill="1" applyBorder="1" applyAlignment="1">
      <alignment horizontal="center" vertical="center"/>
    </xf>
    <xf numFmtId="2" fontId="36" fillId="43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" fillId="43" borderId="30" xfId="0" applyFont="1" applyFill="1" applyBorder="1" applyAlignment="1">
      <alignment horizontal="center" vertical="center"/>
    </xf>
    <xf numFmtId="165" fontId="36" fillId="43" borderId="30" xfId="0" applyNumberFormat="1" applyFont="1" applyFill="1" applyBorder="1" applyAlignment="1">
      <alignment horizontal="center" vertical="center"/>
    </xf>
    <xf numFmtId="15" fontId="3" fillId="43" borderId="30" xfId="0" applyNumberFormat="1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left"/>
    </xf>
    <xf numFmtId="43" fontId="36" fillId="43" borderId="30" xfId="0" applyNumberFormat="1" applyFont="1" applyFill="1" applyBorder="1" applyAlignment="1">
      <alignment horizontal="center" vertical="top"/>
    </xf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43" borderId="31" xfId="0" applyFont="1" applyFill="1" applyBorder="1" applyAlignment="1">
      <alignment horizontal="center" vertical="center"/>
    </xf>
    <xf numFmtId="0" fontId="36" fillId="43" borderId="42" xfId="0" applyFont="1" applyFill="1" applyBorder="1" applyAlignment="1">
      <alignment horizontal="center" vertical="center"/>
    </xf>
    <xf numFmtId="16" fontId="36" fillId="43" borderId="31" xfId="0" applyNumberFormat="1" applyFont="1" applyFill="1" applyBorder="1" applyAlignment="1">
      <alignment horizontal="center" vertical="center"/>
    </xf>
    <xf numFmtId="16" fontId="36" fillId="43" borderId="42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7" fillId="44" borderId="26" xfId="0" applyFont="1" applyFill="1" applyBorder="1" applyAlignment="1">
      <alignment horizontal="center" vertical="center"/>
    </xf>
    <xf numFmtId="16" fontId="36" fillId="43" borderId="7" xfId="0" applyNumberFormat="1" applyFont="1" applyFill="1" applyBorder="1" applyAlignment="1">
      <alignment horizontal="center" vertical="center"/>
    </xf>
    <xf numFmtId="16" fontId="36" fillId="43" borderId="26" xfId="0" applyNumberFormat="1" applyFont="1" applyFill="1" applyBorder="1" applyAlignment="1">
      <alignment horizontal="center" vertical="center"/>
    </xf>
    <xf numFmtId="0" fontId="37" fillId="44" borderId="31" xfId="0" applyFont="1" applyFill="1" applyBorder="1" applyAlignment="1">
      <alignment horizontal="center" vertical="center"/>
    </xf>
    <xf numFmtId="0" fontId="37" fillId="44" borderId="42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16" fontId="36" fillId="0" borderId="43" xfId="0" applyNumberFormat="1" applyFont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45328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45328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2" t="s">
        <v>16</v>
      </c>
      <c r="B9" s="324" t="s">
        <v>17</v>
      </c>
      <c r="C9" s="324" t="s">
        <v>18</v>
      </c>
      <c r="D9" s="324" t="s">
        <v>19</v>
      </c>
      <c r="E9" s="26" t="s">
        <v>20</v>
      </c>
      <c r="F9" s="26" t="s">
        <v>21</v>
      </c>
      <c r="G9" s="319" t="s">
        <v>22</v>
      </c>
      <c r="H9" s="320"/>
      <c r="I9" s="321"/>
      <c r="J9" s="319" t="s">
        <v>23</v>
      </c>
      <c r="K9" s="320"/>
      <c r="L9" s="321"/>
      <c r="M9" s="26"/>
      <c r="N9" s="27"/>
      <c r="O9" s="27"/>
      <c r="P9" s="27"/>
    </row>
    <row r="10" spans="1:16" ht="38.25">
      <c r="A10" s="323"/>
      <c r="B10" s="325"/>
      <c r="C10" s="325"/>
      <c r="D10" s="325"/>
      <c r="E10" s="28" t="s">
        <v>24</v>
      </c>
      <c r="F10" s="28" t="s">
        <v>24</v>
      </c>
      <c r="G10" s="243" t="s">
        <v>25</v>
      </c>
      <c r="H10" s="243" t="s">
        <v>26</v>
      </c>
      <c r="I10" s="243" t="s">
        <v>27</v>
      </c>
      <c r="J10" s="243" t="s">
        <v>28</v>
      </c>
      <c r="K10" s="243" t="s">
        <v>29</v>
      </c>
      <c r="L10" s="243" t="s">
        <v>30</v>
      </c>
      <c r="M10" s="243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>
      <c r="A11" s="250">
        <v>1</v>
      </c>
      <c r="B11" s="263" t="s">
        <v>34</v>
      </c>
      <c r="C11" s="240" t="s">
        <v>35</v>
      </c>
      <c r="D11" s="254">
        <v>45351</v>
      </c>
      <c r="E11" s="240">
        <v>21803.45</v>
      </c>
      <c r="F11" s="240">
        <v>21868.25</v>
      </c>
      <c r="G11" s="239">
        <v>21700.2</v>
      </c>
      <c r="H11" s="239">
        <v>21596.95</v>
      </c>
      <c r="I11" s="239">
        <v>21428.9</v>
      </c>
      <c r="J11" s="239">
        <v>21971.5</v>
      </c>
      <c r="K11" s="239">
        <v>22139.550000000003</v>
      </c>
      <c r="L11" s="239">
        <v>22242.799999999999</v>
      </c>
      <c r="M11" s="238">
        <v>22036.3</v>
      </c>
      <c r="N11" s="238">
        <v>21765</v>
      </c>
      <c r="O11" s="238">
        <v>13103400</v>
      </c>
      <c r="P11" s="241">
        <v>6.1427891334060233E-3</v>
      </c>
    </row>
    <row r="12" spans="1:16" ht="12.75" customHeight="1">
      <c r="A12" s="250">
        <v>2</v>
      </c>
      <c r="B12" s="263" t="s">
        <v>34</v>
      </c>
      <c r="C12" s="240" t="s">
        <v>36</v>
      </c>
      <c r="D12" s="254">
        <v>45351</v>
      </c>
      <c r="E12" s="240">
        <v>46040.4</v>
      </c>
      <c r="F12" s="240">
        <v>46085.466666666674</v>
      </c>
      <c r="G12" s="239">
        <v>45821.983333333352</v>
      </c>
      <c r="H12" s="239">
        <v>45603.56666666668</v>
      </c>
      <c r="I12" s="239">
        <v>45340.083333333358</v>
      </c>
      <c r="J12" s="239">
        <v>46303.883333333346</v>
      </c>
      <c r="K12" s="239">
        <v>46567.366666666669</v>
      </c>
      <c r="L12" s="239">
        <v>46785.78333333334</v>
      </c>
      <c r="M12" s="238">
        <v>46348.95</v>
      </c>
      <c r="N12" s="238">
        <v>45867.05</v>
      </c>
      <c r="O12" s="238">
        <v>3026475</v>
      </c>
      <c r="P12" s="241">
        <v>-1.6528885336036966E-2</v>
      </c>
    </row>
    <row r="13" spans="1:16" ht="12.75" customHeight="1">
      <c r="A13" s="250">
        <v>3</v>
      </c>
      <c r="B13" s="263" t="s">
        <v>34</v>
      </c>
      <c r="C13" s="262" t="s">
        <v>37</v>
      </c>
      <c r="D13" s="256">
        <v>45349</v>
      </c>
      <c r="E13" s="255">
        <v>20378.849999999999</v>
      </c>
      <c r="F13" s="255">
        <v>20421.616666666665</v>
      </c>
      <c r="G13" s="257">
        <v>20293.23333333333</v>
      </c>
      <c r="H13" s="257">
        <v>20207.616666666665</v>
      </c>
      <c r="I13" s="257">
        <v>20079.23333333333</v>
      </c>
      <c r="J13" s="257">
        <v>20507.23333333333</v>
      </c>
      <c r="K13" s="257">
        <v>20635.616666666669</v>
      </c>
      <c r="L13" s="257">
        <v>20721.23333333333</v>
      </c>
      <c r="M13" s="258">
        <v>20550</v>
      </c>
      <c r="N13" s="258">
        <v>20336</v>
      </c>
      <c r="O13" s="258">
        <v>103680</v>
      </c>
      <c r="P13" s="259">
        <v>0.29924812030075187</v>
      </c>
    </row>
    <row r="14" spans="1:16" ht="12.75" customHeight="1">
      <c r="A14" s="250">
        <v>4</v>
      </c>
      <c r="B14" s="263" t="s">
        <v>34</v>
      </c>
      <c r="C14" s="262" t="s">
        <v>38</v>
      </c>
      <c r="D14" s="256">
        <v>45348</v>
      </c>
      <c r="E14" s="255">
        <v>10715.8</v>
      </c>
      <c r="F14" s="255">
        <v>10736.333333333334</v>
      </c>
      <c r="G14" s="257">
        <v>10643.816666666668</v>
      </c>
      <c r="H14" s="257">
        <v>10571.833333333334</v>
      </c>
      <c r="I14" s="257">
        <v>10479.316666666668</v>
      </c>
      <c r="J14" s="257">
        <v>10808.316666666668</v>
      </c>
      <c r="K14" s="257">
        <v>10900.833333333334</v>
      </c>
      <c r="L14" s="257">
        <v>10972.816666666668</v>
      </c>
      <c r="M14" s="258">
        <v>10828.85</v>
      </c>
      <c r="N14" s="258">
        <v>10664.35</v>
      </c>
      <c r="O14" s="258">
        <v>816150</v>
      </c>
      <c r="P14" s="259">
        <v>0.12023883055383981</v>
      </c>
    </row>
    <row r="15" spans="1:16" ht="12.75" customHeight="1">
      <c r="A15" s="250">
        <v>5</v>
      </c>
      <c r="B15" s="263" t="s">
        <v>39</v>
      </c>
      <c r="C15" s="255" t="s">
        <v>40</v>
      </c>
      <c r="D15" s="256">
        <v>45351</v>
      </c>
      <c r="E15" s="255">
        <v>644.70000000000005</v>
      </c>
      <c r="F15" s="255">
        <v>647.5333333333333</v>
      </c>
      <c r="G15" s="257">
        <v>640.16666666666663</v>
      </c>
      <c r="H15" s="257">
        <v>635.63333333333333</v>
      </c>
      <c r="I15" s="257">
        <v>628.26666666666665</v>
      </c>
      <c r="J15" s="257">
        <v>652.06666666666661</v>
      </c>
      <c r="K15" s="257">
        <v>659.43333333333339</v>
      </c>
      <c r="L15" s="257">
        <v>663.96666666666658</v>
      </c>
      <c r="M15" s="258">
        <v>654.9</v>
      </c>
      <c r="N15" s="258">
        <v>643</v>
      </c>
      <c r="O15" s="258">
        <v>12901000</v>
      </c>
      <c r="P15" s="259">
        <v>1.9277869953385478E-2</v>
      </c>
    </row>
    <row r="16" spans="1:16" ht="12.75" customHeight="1">
      <c r="A16" s="250">
        <v>6</v>
      </c>
      <c r="B16" s="263" t="s">
        <v>41</v>
      </c>
      <c r="C16" s="260" t="s">
        <v>42</v>
      </c>
      <c r="D16" s="256">
        <v>45351</v>
      </c>
      <c r="E16" s="255">
        <v>4388.25</v>
      </c>
      <c r="F16" s="255">
        <v>4440.9666666666662</v>
      </c>
      <c r="G16" s="257">
        <v>4313.9333333333325</v>
      </c>
      <c r="H16" s="257">
        <v>4239.6166666666659</v>
      </c>
      <c r="I16" s="257">
        <v>4112.5833333333321</v>
      </c>
      <c r="J16" s="257">
        <v>4515.2833333333328</v>
      </c>
      <c r="K16" s="257">
        <v>4642.3166666666675</v>
      </c>
      <c r="L16" s="257">
        <v>4716.6333333333332</v>
      </c>
      <c r="M16" s="258">
        <v>4568</v>
      </c>
      <c r="N16" s="258">
        <v>4366.6499999999996</v>
      </c>
      <c r="O16" s="258">
        <v>1454500</v>
      </c>
      <c r="P16" s="259">
        <v>2.8551224255281536E-2</v>
      </c>
    </row>
    <row r="17" spans="1:16" ht="12.75" customHeight="1">
      <c r="A17" s="250">
        <v>7</v>
      </c>
      <c r="B17" s="263" t="s">
        <v>43</v>
      </c>
      <c r="C17" s="260" t="s">
        <v>44</v>
      </c>
      <c r="D17" s="256">
        <v>45351</v>
      </c>
      <c r="E17" s="255">
        <v>28240.799999999999</v>
      </c>
      <c r="F17" s="255">
        <v>28204.233333333337</v>
      </c>
      <c r="G17" s="257">
        <v>27937.466666666674</v>
      </c>
      <c r="H17" s="257">
        <v>27634.133333333339</v>
      </c>
      <c r="I17" s="257">
        <v>27367.366666666676</v>
      </c>
      <c r="J17" s="257">
        <v>28507.566666666673</v>
      </c>
      <c r="K17" s="257">
        <v>28774.333333333336</v>
      </c>
      <c r="L17" s="257">
        <v>29077.666666666672</v>
      </c>
      <c r="M17" s="258">
        <v>28471</v>
      </c>
      <c r="N17" s="258">
        <v>27900.9</v>
      </c>
      <c r="O17" s="258">
        <v>182600</v>
      </c>
      <c r="P17" s="259">
        <v>-1.0190806591500434E-2</v>
      </c>
    </row>
    <row r="18" spans="1:16" ht="12.75" customHeight="1">
      <c r="A18" s="250">
        <v>8</v>
      </c>
      <c r="B18" s="263" t="s">
        <v>45</v>
      </c>
      <c r="C18" s="261" t="s">
        <v>46</v>
      </c>
      <c r="D18" s="256">
        <v>45351</v>
      </c>
      <c r="E18" s="255">
        <v>178.9</v>
      </c>
      <c r="F18" s="255">
        <v>180.08333333333334</v>
      </c>
      <c r="G18" s="257">
        <v>176.91666666666669</v>
      </c>
      <c r="H18" s="257">
        <v>174.93333333333334</v>
      </c>
      <c r="I18" s="257">
        <v>171.76666666666668</v>
      </c>
      <c r="J18" s="257">
        <v>182.06666666666669</v>
      </c>
      <c r="K18" s="257">
        <v>185.23333333333338</v>
      </c>
      <c r="L18" s="257">
        <v>187.2166666666667</v>
      </c>
      <c r="M18" s="258">
        <v>183.25</v>
      </c>
      <c r="N18" s="258">
        <v>178.1</v>
      </c>
      <c r="O18" s="258">
        <v>64508400</v>
      </c>
      <c r="P18" s="259">
        <v>1.3833488924722057E-2</v>
      </c>
    </row>
    <row r="19" spans="1:16" ht="12.75" customHeight="1">
      <c r="A19" s="250">
        <v>9</v>
      </c>
      <c r="B19" s="263" t="s">
        <v>47</v>
      </c>
      <c r="C19" s="258" t="s">
        <v>48</v>
      </c>
      <c r="D19" s="256">
        <v>45351</v>
      </c>
      <c r="E19" s="255">
        <v>249.95</v>
      </c>
      <c r="F19" s="255">
        <v>250.91666666666666</v>
      </c>
      <c r="G19" s="257">
        <v>246.18333333333331</v>
      </c>
      <c r="H19" s="257">
        <v>242.41666666666666</v>
      </c>
      <c r="I19" s="257">
        <v>237.68333333333331</v>
      </c>
      <c r="J19" s="257">
        <v>254.68333333333331</v>
      </c>
      <c r="K19" s="257">
        <v>259.41666666666663</v>
      </c>
      <c r="L19" s="257">
        <v>263.18333333333328</v>
      </c>
      <c r="M19" s="258">
        <v>255.65</v>
      </c>
      <c r="N19" s="258">
        <v>247.15</v>
      </c>
      <c r="O19" s="258">
        <v>41870400</v>
      </c>
      <c r="P19" s="259">
        <v>1.608934317622563E-2</v>
      </c>
    </row>
    <row r="20" spans="1:16" ht="12.75" customHeight="1">
      <c r="A20" s="250">
        <v>10</v>
      </c>
      <c r="B20" s="263" t="s">
        <v>49</v>
      </c>
      <c r="C20" s="255" t="s">
        <v>50</v>
      </c>
      <c r="D20" s="256">
        <v>45351</v>
      </c>
      <c r="E20" s="255">
        <v>2494.6999999999998</v>
      </c>
      <c r="F20" s="255">
        <v>2506.0666666666666</v>
      </c>
      <c r="G20" s="257">
        <v>2473.6333333333332</v>
      </c>
      <c r="H20" s="257">
        <v>2452.5666666666666</v>
      </c>
      <c r="I20" s="257">
        <v>2420.1333333333332</v>
      </c>
      <c r="J20" s="257">
        <v>2527.1333333333332</v>
      </c>
      <c r="K20" s="257">
        <v>2559.5666666666666</v>
      </c>
      <c r="L20" s="257">
        <v>2580.6333333333332</v>
      </c>
      <c r="M20" s="258">
        <v>2538.5</v>
      </c>
      <c r="N20" s="258">
        <v>2485</v>
      </c>
      <c r="O20" s="258">
        <v>3973200</v>
      </c>
      <c r="P20" s="259">
        <v>1.5103458692040478E-4</v>
      </c>
    </row>
    <row r="21" spans="1:16" ht="12.75" customHeight="1">
      <c r="A21" s="250">
        <v>11</v>
      </c>
      <c r="B21" s="263" t="s">
        <v>45</v>
      </c>
      <c r="C21" s="255" t="s">
        <v>51</v>
      </c>
      <c r="D21" s="256">
        <v>45351</v>
      </c>
      <c r="E21" s="255">
        <v>3185.05</v>
      </c>
      <c r="F21" s="255">
        <v>3201.5666666666671</v>
      </c>
      <c r="G21" s="257">
        <v>3152.1333333333341</v>
      </c>
      <c r="H21" s="257">
        <v>3119.2166666666672</v>
      </c>
      <c r="I21" s="257">
        <v>3069.7833333333342</v>
      </c>
      <c r="J21" s="257">
        <v>3234.483333333334</v>
      </c>
      <c r="K21" s="257">
        <v>3283.9166666666674</v>
      </c>
      <c r="L21" s="257">
        <v>3316.8333333333339</v>
      </c>
      <c r="M21" s="258">
        <v>3251</v>
      </c>
      <c r="N21" s="258">
        <v>3168.65</v>
      </c>
      <c r="O21" s="258">
        <v>13008300</v>
      </c>
      <c r="P21" s="259">
        <v>-2.3056881326231814E-4</v>
      </c>
    </row>
    <row r="22" spans="1:16" ht="12.75" customHeight="1">
      <c r="A22" s="250">
        <v>12</v>
      </c>
      <c r="B22" s="263" t="s">
        <v>45</v>
      </c>
      <c r="C22" s="255" t="s">
        <v>52</v>
      </c>
      <c r="D22" s="256">
        <v>45351</v>
      </c>
      <c r="E22" s="255">
        <v>1263.2</v>
      </c>
      <c r="F22" s="255">
        <v>1270.4000000000001</v>
      </c>
      <c r="G22" s="257">
        <v>1245.9500000000003</v>
      </c>
      <c r="H22" s="257">
        <v>1228.7000000000003</v>
      </c>
      <c r="I22" s="257">
        <v>1204.2500000000005</v>
      </c>
      <c r="J22" s="257">
        <v>1287.6500000000001</v>
      </c>
      <c r="K22" s="257">
        <v>1312.1</v>
      </c>
      <c r="L22" s="257">
        <v>1329.35</v>
      </c>
      <c r="M22" s="258">
        <v>1294.8499999999999</v>
      </c>
      <c r="N22" s="258">
        <v>1253.1500000000001</v>
      </c>
      <c r="O22" s="258">
        <v>38804000</v>
      </c>
      <c r="P22" s="259">
        <v>-1.7958373825720766E-2</v>
      </c>
    </row>
    <row r="23" spans="1:16" ht="12.75" customHeight="1">
      <c r="A23" s="250">
        <v>13</v>
      </c>
      <c r="B23" s="263" t="s">
        <v>43</v>
      </c>
      <c r="C23" s="255" t="s">
        <v>53</v>
      </c>
      <c r="D23" s="256">
        <v>45351</v>
      </c>
      <c r="E23" s="255">
        <v>4908.55</v>
      </c>
      <c r="F23" s="255">
        <v>4975.25</v>
      </c>
      <c r="G23" s="257">
        <v>4789.25</v>
      </c>
      <c r="H23" s="257">
        <v>4669.95</v>
      </c>
      <c r="I23" s="257">
        <v>4483.95</v>
      </c>
      <c r="J23" s="257">
        <v>5094.55</v>
      </c>
      <c r="K23" s="257">
        <v>5280.55</v>
      </c>
      <c r="L23" s="257">
        <v>5399.85</v>
      </c>
      <c r="M23" s="258">
        <v>5161.25</v>
      </c>
      <c r="N23" s="258">
        <v>4855.95</v>
      </c>
      <c r="O23" s="258">
        <v>1012000</v>
      </c>
      <c r="P23" s="259">
        <v>2.3771790808240888E-3</v>
      </c>
    </row>
    <row r="24" spans="1:16" ht="12.75" customHeight="1">
      <c r="A24" s="250">
        <v>14</v>
      </c>
      <c r="B24" s="263" t="s">
        <v>49</v>
      </c>
      <c r="C24" s="255" t="s">
        <v>54</v>
      </c>
      <c r="D24" s="256">
        <v>45351</v>
      </c>
      <c r="E24" s="255">
        <v>557.35</v>
      </c>
      <c r="F24" s="255">
        <v>559.25</v>
      </c>
      <c r="G24" s="257">
        <v>551.95000000000005</v>
      </c>
      <c r="H24" s="257">
        <v>546.55000000000007</v>
      </c>
      <c r="I24" s="257">
        <v>539.25000000000011</v>
      </c>
      <c r="J24" s="257">
        <v>564.65</v>
      </c>
      <c r="K24" s="257">
        <v>571.94999999999993</v>
      </c>
      <c r="L24" s="257">
        <v>577.34999999999991</v>
      </c>
      <c r="M24" s="258">
        <v>566.54999999999995</v>
      </c>
      <c r="N24" s="258">
        <v>553.85</v>
      </c>
      <c r="O24" s="258">
        <v>50860800</v>
      </c>
      <c r="P24" s="259">
        <v>1.0550409498944958E-2</v>
      </c>
    </row>
    <row r="25" spans="1:16" ht="12.75" customHeight="1">
      <c r="A25" s="250">
        <v>15</v>
      </c>
      <c r="B25" s="263" t="s">
        <v>45</v>
      </c>
      <c r="C25" s="255" t="s">
        <v>55</v>
      </c>
      <c r="D25" s="256">
        <v>45351</v>
      </c>
      <c r="E25" s="255">
        <v>6250.85</v>
      </c>
      <c r="F25" s="255">
        <v>6288.333333333333</v>
      </c>
      <c r="G25" s="257">
        <v>6202.9666666666662</v>
      </c>
      <c r="H25" s="257">
        <v>6155.083333333333</v>
      </c>
      <c r="I25" s="257">
        <v>6069.7166666666662</v>
      </c>
      <c r="J25" s="257">
        <v>6336.2166666666662</v>
      </c>
      <c r="K25" s="257">
        <v>6421.583333333333</v>
      </c>
      <c r="L25" s="257">
        <v>6469.4666666666662</v>
      </c>
      <c r="M25" s="258">
        <v>6373.7</v>
      </c>
      <c r="N25" s="258">
        <v>6240.45</v>
      </c>
      <c r="O25" s="258">
        <v>1811375</v>
      </c>
      <c r="P25" s="259">
        <v>-2.0698219953084034E-4</v>
      </c>
    </row>
    <row r="26" spans="1:16" ht="12.75" customHeight="1">
      <c r="A26" s="250">
        <v>16</v>
      </c>
      <c r="B26" s="263" t="s">
        <v>56</v>
      </c>
      <c r="C26" s="255" t="s">
        <v>57</v>
      </c>
      <c r="D26" s="256">
        <v>45351</v>
      </c>
      <c r="E26" s="255">
        <v>547.35</v>
      </c>
      <c r="F26" s="255">
        <v>547.33333333333337</v>
      </c>
      <c r="G26" s="257">
        <v>540.81666666666672</v>
      </c>
      <c r="H26" s="257">
        <v>534.2833333333333</v>
      </c>
      <c r="I26" s="257">
        <v>527.76666666666665</v>
      </c>
      <c r="J26" s="257">
        <v>553.86666666666679</v>
      </c>
      <c r="K26" s="257">
        <v>560.38333333333344</v>
      </c>
      <c r="L26" s="257">
        <v>566.91666666666686</v>
      </c>
      <c r="M26" s="258">
        <v>553.85</v>
      </c>
      <c r="N26" s="258">
        <v>540.79999999999995</v>
      </c>
      <c r="O26" s="258">
        <v>11418900</v>
      </c>
      <c r="P26" s="259">
        <v>-1.3511528858863269E-2</v>
      </c>
    </row>
    <row r="27" spans="1:16" ht="12.75" customHeight="1">
      <c r="A27" s="250">
        <v>17</v>
      </c>
      <c r="B27" s="263" t="s">
        <v>56</v>
      </c>
      <c r="C27" s="255" t="s">
        <v>58</v>
      </c>
      <c r="D27" s="256">
        <v>45351</v>
      </c>
      <c r="E27" s="255">
        <v>180.3</v>
      </c>
      <c r="F27" s="255">
        <v>179.08333333333334</v>
      </c>
      <c r="G27" s="257">
        <v>175.06666666666669</v>
      </c>
      <c r="H27" s="257">
        <v>169.83333333333334</v>
      </c>
      <c r="I27" s="257">
        <v>165.81666666666669</v>
      </c>
      <c r="J27" s="257">
        <v>184.31666666666669</v>
      </c>
      <c r="K27" s="257">
        <v>188.33333333333334</v>
      </c>
      <c r="L27" s="257">
        <v>193.56666666666669</v>
      </c>
      <c r="M27" s="258">
        <v>183.1</v>
      </c>
      <c r="N27" s="258">
        <v>173.85</v>
      </c>
      <c r="O27" s="258">
        <v>110620000</v>
      </c>
      <c r="P27" s="259">
        <v>0.10675337668834417</v>
      </c>
    </row>
    <row r="28" spans="1:16" ht="12.75" customHeight="1">
      <c r="A28" s="250">
        <v>18</v>
      </c>
      <c r="B28" s="263" t="s">
        <v>59</v>
      </c>
      <c r="C28" s="255" t="s">
        <v>60</v>
      </c>
      <c r="D28" s="256">
        <v>45351</v>
      </c>
      <c r="E28" s="255">
        <v>2926.45</v>
      </c>
      <c r="F28" s="255">
        <v>2940.6333333333337</v>
      </c>
      <c r="G28" s="257">
        <v>2906.1166666666672</v>
      </c>
      <c r="H28" s="257">
        <v>2885.7833333333338</v>
      </c>
      <c r="I28" s="257">
        <v>2851.2666666666673</v>
      </c>
      <c r="J28" s="257">
        <v>2960.9666666666672</v>
      </c>
      <c r="K28" s="257">
        <v>2995.4833333333336</v>
      </c>
      <c r="L28" s="257">
        <v>3015.8166666666671</v>
      </c>
      <c r="M28" s="258">
        <v>2975.15</v>
      </c>
      <c r="N28" s="258">
        <v>2920.3</v>
      </c>
      <c r="O28" s="258">
        <v>8976600</v>
      </c>
      <c r="P28" s="259">
        <v>3.1413732879860282E-2</v>
      </c>
    </row>
    <row r="29" spans="1:16" ht="12.75" customHeight="1">
      <c r="A29" s="250">
        <v>19</v>
      </c>
      <c r="B29" s="263" t="s">
        <v>45</v>
      </c>
      <c r="C29" s="255" t="s">
        <v>61</v>
      </c>
      <c r="D29" s="256">
        <v>45351</v>
      </c>
      <c r="E29" s="255">
        <v>1880.25</v>
      </c>
      <c r="F29" s="255">
        <v>1892.3833333333332</v>
      </c>
      <c r="G29" s="257">
        <v>1857.0666666666664</v>
      </c>
      <c r="H29" s="257">
        <v>1833.8833333333332</v>
      </c>
      <c r="I29" s="257">
        <v>1798.5666666666664</v>
      </c>
      <c r="J29" s="257">
        <v>1915.5666666666664</v>
      </c>
      <c r="K29" s="257">
        <v>1950.883333333333</v>
      </c>
      <c r="L29" s="257">
        <v>1974.0666666666664</v>
      </c>
      <c r="M29" s="258">
        <v>1927.7</v>
      </c>
      <c r="N29" s="258">
        <v>1869.2</v>
      </c>
      <c r="O29" s="258">
        <v>2789934</v>
      </c>
      <c r="P29" s="259">
        <v>2.1774193548387097E-2</v>
      </c>
    </row>
    <row r="30" spans="1:16" ht="12.75" customHeight="1">
      <c r="A30" s="250">
        <v>20</v>
      </c>
      <c r="B30" s="263" t="s">
        <v>45</v>
      </c>
      <c r="C30" s="260" t="s">
        <v>62</v>
      </c>
      <c r="D30" s="256">
        <v>45351</v>
      </c>
      <c r="E30" s="255">
        <v>6292.65</v>
      </c>
      <c r="F30" s="255">
        <v>6339.2166666666672</v>
      </c>
      <c r="G30" s="257">
        <v>6218.4333333333343</v>
      </c>
      <c r="H30" s="257">
        <v>6144.2166666666672</v>
      </c>
      <c r="I30" s="257">
        <v>6023.4333333333343</v>
      </c>
      <c r="J30" s="257">
        <v>6413.4333333333343</v>
      </c>
      <c r="K30" s="257">
        <v>6534.2166666666672</v>
      </c>
      <c r="L30" s="257">
        <v>6608.4333333333343</v>
      </c>
      <c r="M30" s="258">
        <v>6460</v>
      </c>
      <c r="N30" s="258">
        <v>6265</v>
      </c>
      <c r="O30" s="258">
        <v>364725</v>
      </c>
      <c r="P30" s="259">
        <v>3.5562180579216354E-2</v>
      </c>
    </row>
    <row r="31" spans="1:16" ht="12.75" customHeight="1">
      <c r="A31" s="250">
        <v>21</v>
      </c>
      <c r="B31" s="263" t="s">
        <v>63</v>
      </c>
      <c r="C31" s="255" t="s">
        <v>64</v>
      </c>
      <c r="D31" s="256">
        <v>45351</v>
      </c>
      <c r="E31" s="255">
        <v>624.85</v>
      </c>
      <c r="F31" s="255">
        <v>625.85</v>
      </c>
      <c r="G31" s="257">
        <v>619.65000000000009</v>
      </c>
      <c r="H31" s="257">
        <v>614.45000000000005</v>
      </c>
      <c r="I31" s="257">
        <v>608.25000000000011</v>
      </c>
      <c r="J31" s="257">
        <v>631.05000000000007</v>
      </c>
      <c r="K31" s="257">
        <v>637.25000000000011</v>
      </c>
      <c r="L31" s="257">
        <v>642.45000000000005</v>
      </c>
      <c r="M31" s="258">
        <v>632.04999999999995</v>
      </c>
      <c r="N31" s="258">
        <v>620.65</v>
      </c>
      <c r="O31" s="258">
        <v>20250000</v>
      </c>
      <c r="P31" s="259">
        <v>1.0630333882317712E-2</v>
      </c>
    </row>
    <row r="32" spans="1:16" ht="12.75" customHeight="1">
      <c r="A32" s="250">
        <v>22</v>
      </c>
      <c r="B32" s="263" t="s">
        <v>43</v>
      </c>
      <c r="C32" s="255" t="s">
        <v>65</v>
      </c>
      <c r="D32" s="256">
        <v>45351</v>
      </c>
      <c r="E32" s="255">
        <v>1024</v>
      </c>
      <c r="F32" s="255">
        <v>1040.1333333333332</v>
      </c>
      <c r="G32" s="257">
        <v>999.31666666666638</v>
      </c>
      <c r="H32" s="257">
        <v>974.63333333333321</v>
      </c>
      <c r="I32" s="257">
        <v>933.81666666666638</v>
      </c>
      <c r="J32" s="257">
        <v>1064.8166666666664</v>
      </c>
      <c r="K32" s="257">
        <v>1105.633333333333</v>
      </c>
      <c r="L32" s="257">
        <v>1130.3166666666664</v>
      </c>
      <c r="M32" s="258">
        <v>1080.95</v>
      </c>
      <c r="N32" s="258">
        <v>1015.45</v>
      </c>
      <c r="O32" s="258">
        <v>23315600</v>
      </c>
      <c r="P32" s="259">
        <v>0.16833866166905523</v>
      </c>
    </row>
    <row r="33" spans="1:16" ht="12.75" customHeight="1">
      <c r="A33" s="250">
        <v>23</v>
      </c>
      <c r="B33" s="263" t="s">
        <v>63</v>
      </c>
      <c r="C33" s="255" t="s">
        <v>66</v>
      </c>
      <c r="D33" s="256">
        <v>45351</v>
      </c>
      <c r="E33" s="255">
        <v>1067.4000000000001</v>
      </c>
      <c r="F33" s="255">
        <v>1071.9000000000001</v>
      </c>
      <c r="G33" s="257">
        <v>1059.6500000000001</v>
      </c>
      <c r="H33" s="257">
        <v>1051.9000000000001</v>
      </c>
      <c r="I33" s="257">
        <v>1039.6500000000001</v>
      </c>
      <c r="J33" s="257">
        <v>1079.6500000000001</v>
      </c>
      <c r="K33" s="257">
        <v>1091.9000000000001</v>
      </c>
      <c r="L33" s="257">
        <v>1099.6500000000001</v>
      </c>
      <c r="M33" s="258">
        <v>1084.1500000000001</v>
      </c>
      <c r="N33" s="258">
        <v>1064.1500000000001</v>
      </c>
      <c r="O33" s="258">
        <v>48468125</v>
      </c>
      <c r="P33" s="259">
        <v>9.0825103121624957E-3</v>
      </c>
    </row>
    <row r="34" spans="1:16" ht="12.75" customHeight="1">
      <c r="A34" s="250">
        <v>24</v>
      </c>
      <c r="B34" s="263" t="s">
        <v>56</v>
      </c>
      <c r="C34" s="255" t="s">
        <v>67</v>
      </c>
      <c r="D34" s="256">
        <v>45351</v>
      </c>
      <c r="E34" s="255">
        <v>7703.9</v>
      </c>
      <c r="F34" s="255">
        <v>7747.2333333333327</v>
      </c>
      <c r="G34" s="257">
        <v>7637.0666666666657</v>
      </c>
      <c r="H34" s="257">
        <v>7570.2333333333327</v>
      </c>
      <c r="I34" s="257">
        <v>7460.0666666666657</v>
      </c>
      <c r="J34" s="257">
        <v>7814.0666666666657</v>
      </c>
      <c r="K34" s="257">
        <v>7924.2333333333318</v>
      </c>
      <c r="L34" s="257">
        <v>7991.0666666666657</v>
      </c>
      <c r="M34" s="258">
        <v>7857.4</v>
      </c>
      <c r="N34" s="258">
        <v>7680.4</v>
      </c>
      <c r="O34" s="258">
        <v>1903375</v>
      </c>
      <c r="P34" s="259">
        <v>-3.8578103295870692E-2</v>
      </c>
    </row>
    <row r="35" spans="1:16" ht="12.75" customHeight="1">
      <c r="A35" s="250">
        <v>25</v>
      </c>
      <c r="B35" s="263" t="s">
        <v>68</v>
      </c>
      <c r="C35" s="255" t="s">
        <v>69</v>
      </c>
      <c r="D35" s="256">
        <v>45351</v>
      </c>
      <c r="E35" s="255">
        <v>1618.85</v>
      </c>
      <c r="F35" s="255">
        <v>1632.8</v>
      </c>
      <c r="G35" s="257">
        <v>1599.3</v>
      </c>
      <c r="H35" s="257">
        <v>1579.75</v>
      </c>
      <c r="I35" s="257">
        <v>1546.25</v>
      </c>
      <c r="J35" s="257">
        <v>1652.35</v>
      </c>
      <c r="K35" s="257">
        <v>1685.85</v>
      </c>
      <c r="L35" s="257">
        <v>1705.3999999999999</v>
      </c>
      <c r="M35" s="258">
        <v>1666.3</v>
      </c>
      <c r="N35" s="258">
        <v>1613.25</v>
      </c>
      <c r="O35" s="258">
        <v>8604500</v>
      </c>
      <c r="P35" s="259">
        <v>1.0451529563736715E-2</v>
      </c>
    </row>
    <row r="36" spans="1:16" ht="12.75" customHeight="1">
      <c r="A36" s="250">
        <v>26</v>
      </c>
      <c r="B36" s="263" t="s">
        <v>68</v>
      </c>
      <c r="C36" s="255" t="s">
        <v>70</v>
      </c>
      <c r="D36" s="256">
        <v>45351</v>
      </c>
      <c r="E36" s="255">
        <v>6644.9</v>
      </c>
      <c r="F36" s="255">
        <v>6733.7</v>
      </c>
      <c r="G36" s="257">
        <v>6544.5999999999995</v>
      </c>
      <c r="H36" s="257">
        <v>6444.2999999999993</v>
      </c>
      <c r="I36" s="257">
        <v>6255.1999999999989</v>
      </c>
      <c r="J36" s="257">
        <v>6834</v>
      </c>
      <c r="K36" s="257">
        <v>7023.1</v>
      </c>
      <c r="L36" s="257">
        <v>7123.4000000000005</v>
      </c>
      <c r="M36" s="258">
        <v>6922.8</v>
      </c>
      <c r="N36" s="258">
        <v>6633.4</v>
      </c>
      <c r="O36" s="258">
        <v>8343250</v>
      </c>
      <c r="P36" s="259">
        <v>5.9460317460317463E-2</v>
      </c>
    </row>
    <row r="37" spans="1:16" ht="12.75" customHeight="1">
      <c r="A37" s="250">
        <v>27</v>
      </c>
      <c r="B37" s="263" t="s">
        <v>56</v>
      </c>
      <c r="C37" s="255" t="s">
        <v>71</v>
      </c>
      <c r="D37" s="256">
        <v>45351</v>
      </c>
      <c r="E37" s="255">
        <v>2422.4499999999998</v>
      </c>
      <c r="F37" s="255">
        <v>2441.0499999999997</v>
      </c>
      <c r="G37" s="257">
        <v>2390.0999999999995</v>
      </c>
      <c r="H37" s="257">
        <v>2357.7499999999995</v>
      </c>
      <c r="I37" s="257">
        <v>2306.7999999999993</v>
      </c>
      <c r="J37" s="257">
        <v>2473.3999999999996</v>
      </c>
      <c r="K37" s="257">
        <v>2524.3499999999995</v>
      </c>
      <c r="L37" s="257">
        <v>2556.6999999999998</v>
      </c>
      <c r="M37" s="258">
        <v>2492</v>
      </c>
      <c r="N37" s="258">
        <v>2408.6999999999998</v>
      </c>
      <c r="O37" s="258">
        <v>2073900</v>
      </c>
      <c r="P37" s="259">
        <v>6.8139678615574781E-2</v>
      </c>
    </row>
    <row r="38" spans="1:16" ht="12.75" customHeight="1">
      <c r="A38" s="250">
        <v>28</v>
      </c>
      <c r="B38" s="263" t="s">
        <v>45</v>
      </c>
      <c r="C38" s="261" t="s">
        <v>72</v>
      </c>
      <c r="D38" s="256">
        <v>45351</v>
      </c>
      <c r="E38" s="255">
        <v>399.85</v>
      </c>
      <c r="F38" s="255">
        <v>400.3</v>
      </c>
      <c r="G38" s="257">
        <v>393.15000000000003</v>
      </c>
      <c r="H38" s="257">
        <v>386.45000000000005</v>
      </c>
      <c r="I38" s="257">
        <v>379.30000000000007</v>
      </c>
      <c r="J38" s="257">
        <v>407</v>
      </c>
      <c r="K38" s="257">
        <v>414.15</v>
      </c>
      <c r="L38" s="257">
        <v>420.84999999999997</v>
      </c>
      <c r="M38" s="258">
        <v>407.45</v>
      </c>
      <c r="N38" s="258">
        <v>393.6</v>
      </c>
      <c r="O38" s="258">
        <v>11566400</v>
      </c>
      <c r="P38" s="259">
        <v>8.7231162580839225E-2</v>
      </c>
    </row>
    <row r="39" spans="1:16" ht="12.75" customHeight="1">
      <c r="A39" s="250">
        <v>29</v>
      </c>
      <c r="B39" s="263" t="s">
        <v>63</v>
      </c>
      <c r="C39" s="255" t="s">
        <v>73</v>
      </c>
      <c r="D39" s="256">
        <v>45351</v>
      </c>
      <c r="E39" s="255">
        <v>223.4</v>
      </c>
      <c r="F39" s="255">
        <v>224.81666666666669</v>
      </c>
      <c r="G39" s="257">
        <v>221.08333333333337</v>
      </c>
      <c r="H39" s="257">
        <v>218.76666666666668</v>
      </c>
      <c r="I39" s="257">
        <v>215.03333333333336</v>
      </c>
      <c r="J39" s="257">
        <v>227.13333333333338</v>
      </c>
      <c r="K39" s="257">
        <v>230.86666666666667</v>
      </c>
      <c r="L39" s="257">
        <v>233.18333333333339</v>
      </c>
      <c r="M39" s="258">
        <v>228.55</v>
      </c>
      <c r="N39" s="258">
        <v>222.5</v>
      </c>
      <c r="O39" s="258">
        <v>104867500</v>
      </c>
      <c r="P39" s="259">
        <v>-2.3839038809955182E-5</v>
      </c>
    </row>
    <row r="40" spans="1:16" ht="12.75" customHeight="1">
      <c r="A40" s="250">
        <v>30</v>
      </c>
      <c r="B40" s="263" t="s">
        <v>63</v>
      </c>
      <c r="C40" s="255" t="s">
        <v>74</v>
      </c>
      <c r="D40" s="256">
        <v>45351</v>
      </c>
      <c r="E40" s="255">
        <v>258.3</v>
      </c>
      <c r="F40" s="255">
        <v>259.38333333333338</v>
      </c>
      <c r="G40" s="257">
        <v>255.46666666666675</v>
      </c>
      <c r="H40" s="257">
        <v>252.63333333333338</v>
      </c>
      <c r="I40" s="257">
        <v>248.71666666666675</v>
      </c>
      <c r="J40" s="257">
        <v>262.21666666666675</v>
      </c>
      <c r="K40" s="257">
        <v>266.13333333333338</v>
      </c>
      <c r="L40" s="257">
        <v>268.96666666666675</v>
      </c>
      <c r="M40" s="258">
        <v>263.3</v>
      </c>
      <c r="N40" s="258">
        <v>256.55</v>
      </c>
      <c r="O40" s="258">
        <v>132771600</v>
      </c>
      <c r="P40" s="259">
        <v>-2.4184706666380035E-2</v>
      </c>
    </row>
    <row r="41" spans="1:16" ht="12.75" customHeight="1">
      <c r="A41" s="250">
        <v>31</v>
      </c>
      <c r="B41" s="263" t="s">
        <v>59</v>
      </c>
      <c r="C41" s="255" t="s">
        <v>75</v>
      </c>
      <c r="D41" s="256">
        <v>45351</v>
      </c>
      <c r="E41" s="255">
        <v>1434.4</v>
      </c>
      <c r="F41" s="255">
        <v>1443.05</v>
      </c>
      <c r="G41" s="257">
        <v>1419.1</v>
      </c>
      <c r="H41" s="257">
        <v>1403.8</v>
      </c>
      <c r="I41" s="257">
        <v>1379.85</v>
      </c>
      <c r="J41" s="257">
        <v>1458.35</v>
      </c>
      <c r="K41" s="257">
        <v>1482.3000000000002</v>
      </c>
      <c r="L41" s="257">
        <v>1497.6</v>
      </c>
      <c r="M41" s="258">
        <v>1467</v>
      </c>
      <c r="N41" s="258">
        <v>1427.75</v>
      </c>
      <c r="O41" s="258">
        <v>2436375</v>
      </c>
      <c r="P41" s="259">
        <v>1.0105721393034827E-2</v>
      </c>
    </row>
    <row r="42" spans="1:16" ht="12.75" customHeight="1">
      <c r="A42" s="250">
        <v>32</v>
      </c>
      <c r="B42" s="263" t="s">
        <v>41</v>
      </c>
      <c r="C42" s="255" t="s">
        <v>76</v>
      </c>
      <c r="D42" s="256">
        <v>45351</v>
      </c>
      <c r="E42" s="255">
        <v>181.3</v>
      </c>
      <c r="F42" s="255">
        <v>182.53333333333333</v>
      </c>
      <c r="G42" s="257">
        <v>178.26666666666665</v>
      </c>
      <c r="H42" s="257">
        <v>175.23333333333332</v>
      </c>
      <c r="I42" s="257">
        <v>170.96666666666664</v>
      </c>
      <c r="J42" s="257">
        <v>185.56666666666666</v>
      </c>
      <c r="K42" s="257">
        <v>189.83333333333337</v>
      </c>
      <c r="L42" s="257">
        <v>192.86666666666667</v>
      </c>
      <c r="M42" s="258">
        <v>186.8</v>
      </c>
      <c r="N42" s="258">
        <v>179.5</v>
      </c>
      <c r="O42" s="258">
        <v>114547200</v>
      </c>
      <c r="P42" s="259">
        <v>6.1090870690110356E-2</v>
      </c>
    </row>
    <row r="43" spans="1:16" ht="12.75" customHeight="1">
      <c r="A43" s="250">
        <v>33</v>
      </c>
      <c r="B43" s="263" t="s">
        <v>59</v>
      </c>
      <c r="C43" s="255" t="s">
        <v>77</v>
      </c>
      <c r="D43" s="256">
        <v>45351</v>
      </c>
      <c r="E43" s="255">
        <v>560.35</v>
      </c>
      <c r="F43" s="255">
        <v>563.13333333333333</v>
      </c>
      <c r="G43" s="257">
        <v>555.26666666666665</v>
      </c>
      <c r="H43" s="257">
        <v>550.18333333333328</v>
      </c>
      <c r="I43" s="257">
        <v>542.31666666666661</v>
      </c>
      <c r="J43" s="257">
        <v>568.2166666666667</v>
      </c>
      <c r="K43" s="257">
        <v>576.08333333333326</v>
      </c>
      <c r="L43" s="257">
        <v>581.16666666666674</v>
      </c>
      <c r="M43" s="258">
        <v>571</v>
      </c>
      <c r="N43" s="258">
        <v>558.04999999999995</v>
      </c>
      <c r="O43" s="258">
        <v>10237920</v>
      </c>
      <c r="P43" s="259">
        <v>3.0286928799149841E-2</v>
      </c>
    </row>
    <row r="44" spans="1:16" ht="12.75" customHeight="1">
      <c r="A44" s="250">
        <v>34</v>
      </c>
      <c r="B44" s="263" t="s">
        <v>56</v>
      </c>
      <c r="C44" s="255" t="s">
        <v>78</v>
      </c>
      <c r="D44" s="256">
        <v>45351</v>
      </c>
      <c r="E44" s="255">
        <v>1279.25</v>
      </c>
      <c r="F44" s="255">
        <v>1268.1166666666668</v>
      </c>
      <c r="G44" s="257">
        <v>1253.6833333333336</v>
      </c>
      <c r="H44" s="257">
        <v>1228.1166666666668</v>
      </c>
      <c r="I44" s="257">
        <v>1213.6833333333336</v>
      </c>
      <c r="J44" s="257">
        <v>1293.6833333333336</v>
      </c>
      <c r="K44" s="257">
        <v>1308.116666666667</v>
      </c>
      <c r="L44" s="257">
        <v>1333.6833333333336</v>
      </c>
      <c r="M44" s="258">
        <v>1282.55</v>
      </c>
      <c r="N44" s="258">
        <v>1242.55</v>
      </c>
      <c r="O44" s="258">
        <v>6675500</v>
      </c>
      <c r="P44" s="259">
        <v>9.3000409332787554E-2</v>
      </c>
    </row>
    <row r="45" spans="1:16" ht="12.75" customHeight="1">
      <c r="A45" s="250">
        <v>35</v>
      </c>
      <c r="B45" s="263" t="s">
        <v>79</v>
      </c>
      <c r="C45" s="255" t="s">
        <v>80</v>
      </c>
      <c r="D45" s="256">
        <v>45351</v>
      </c>
      <c r="E45" s="255">
        <v>1120.2</v>
      </c>
      <c r="F45" s="255">
        <v>1133.8333333333333</v>
      </c>
      <c r="G45" s="257">
        <v>1102.6666666666665</v>
      </c>
      <c r="H45" s="257">
        <v>1085.1333333333332</v>
      </c>
      <c r="I45" s="257">
        <v>1053.9666666666665</v>
      </c>
      <c r="J45" s="257">
        <v>1151.3666666666666</v>
      </c>
      <c r="K45" s="257">
        <v>1182.5333333333331</v>
      </c>
      <c r="L45" s="257">
        <v>1200.0666666666666</v>
      </c>
      <c r="M45" s="258">
        <v>1165</v>
      </c>
      <c r="N45" s="258">
        <v>1116.3</v>
      </c>
      <c r="O45" s="258">
        <v>33428600</v>
      </c>
      <c r="P45" s="259">
        <v>7.1400298389306699E-2</v>
      </c>
    </row>
    <row r="46" spans="1:16" ht="12.75" customHeight="1">
      <c r="A46" s="250">
        <v>36</v>
      </c>
      <c r="B46" s="263" t="s">
        <v>41</v>
      </c>
      <c r="C46" s="255" t="s">
        <v>81</v>
      </c>
      <c r="D46" s="256">
        <v>45351</v>
      </c>
      <c r="E46" s="255">
        <v>235.5</v>
      </c>
      <c r="F46" s="255">
        <v>237.58333333333334</v>
      </c>
      <c r="G46" s="257">
        <v>230.91666666666669</v>
      </c>
      <c r="H46" s="257">
        <v>226.33333333333334</v>
      </c>
      <c r="I46" s="257">
        <v>219.66666666666669</v>
      </c>
      <c r="J46" s="257">
        <v>242.16666666666669</v>
      </c>
      <c r="K46" s="257">
        <v>248.83333333333337</v>
      </c>
      <c r="L46" s="257">
        <v>253.41666666666669</v>
      </c>
      <c r="M46" s="258">
        <v>244.25</v>
      </c>
      <c r="N46" s="258">
        <v>233</v>
      </c>
      <c r="O46" s="258">
        <v>85380750</v>
      </c>
      <c r="P46" s="259">
        <v>-4.087048832271762E-2</v>
      </c>
    </row>
    <row r="47" spans="1:16" ht="12.75" customHeight="1">
      <c r="A47" s="250">
        <v>37</v>
      </c>
      <c r="B47" s="263" t="s">
        <v>43</v>
      </c>
      <c r="C47" s="255" t="s">
        <v>82</v>
      </c>
      <c r="D47" s="256">
        <v>45351</v>
      </c>
      <c r="E47" s="255">
        <v>286</v>
      </c>
      <c r="F47" s="255">
        <v>284.41666666666669</v>
      </c>
      <c r="G47" s="257">
        <v>277.83333333333337</v>
      </c>
      <c r="H47" s="257">
        <v>269.66666666666669</v>
      </c>
      <c r="I47" s="257">
        <v>263.08333333333337</v>
      </c>
      <c r="J47" s="257">
        <v>292.58333333333337</v>
      </c>
      <c r="K47" s="257">
        <v>299.16666666666674</v>
      </c>
      <c r="L47" s="257">
        <v>307.33333333333337</v>
      </c>
      <c r="M47" s="258">
        <v>291</v>
      </c>
      <c r="N47" s="258">
        <v>276.25</v>
      </c>
      <c r="O47" s="258">
        <v>42420000</v>
      </c>
      <c r="P47" s="259">
        <v>2.6497277676950998E-2</v>
      </c>
    </row>
    <row r="48" spans="1:16" ht="12.75" customHeight="1">
      <c r="A48" s="250">
        <v>38</v>
      </c>
      <c r="B48" s="263" t="s">
        <v>56</v>
      </c>
      <c r="C48" s="255" t="s">
        <v>83</v>
      </c>
      <c r="D48" s="256">
        <v>45351</v>
      </c>
      <c r="E48" s="255">
        <v>24185.8</v>
      </c>
      <c r="F48" s="255">
        <v>24162.033333333336</v>
      </c>
      <c r="G48" s="257">
        <v>23982.416666666672</v>
      </c>
      <c r="H48" s="257">
        <v>23779.033333333336</v>
      </c>
      <c r="I48" s="257">
        <v>23599.416666666672</v>
      </c>
      <c r="J48" s="257">
        <v>24365.416666666672</v>
      </c>
      <c r="K48" s="257">
        <v>24545.033333333333</v>
      </c>
      <c r="L48" s="257">
        <v>24748.416666666672</v>
      </c>
      <c r="M48" s="258">
        <v>24341.65</v>
      </c>
      <c r="N48" s="258">
        <v>23958.65</v>
      </c>
      <c r="O48" s="258">
        <v>152300</v>
      </c>
      <c r="P48" s="259">
        <v>6.3176265270506113E-2</v>
      </c>
    </row>
    <row r="49" spans="1:16" ht="12.75" customHeight="1">
      <c r="A49" s="250">
        <v>39</v>
      </c>
      <c r="B49" s="263" t="s">
        <v>84</v>
      </c>
      <c r="C49" s="255" t="s">
        <v>85</v>
      </c>
      <c r="D49" s="256">
        <v>45351</v>
      </c>
      <c r="E49" s="255">
        <v>576.35</v>
      </c>
      <c r="F49" s="255">
        <v>575.25</v>
      </c>
      <c r="G49" s="257">
        <v>560</v>
      </c>
      <c r="H49" s="257">
        <v>543.65</v>
      </c>
      <c r="I49" s="257">
        <v>528.4</v>
      </c>
      <c r="J49" s="257">
        <v>591.6</v>
      </c>
      <c r="K49" s="257">
        <v>606.85</v>
      </c>
      <c r="L49" s="257">
        <v>623.20000000000005</v>
      </c>
      <c r="M49" s="258">
        <v>590.5</v>
      </c>
      <c r="N49" s="258">
        <v>558.9</v>
      </c>
      <c r="O49" s="258">
        <v>37449000</v>
      </c>
      <c r="P49" s="259">
        <v>-8.1781269308853391E-2</v>
      </c>
    </row>
    <row r="50" spans="1:16" ht="12.75" customHeight="1">
      <c r="A50" s="250">
        <v>40</v>
      </c>
      <c r="B50" s="263" t="s">
        <v>59</v>
      </c>
      <c r="C50" s="255" t="s">
        <v>86</v>
      </c>
      <c r="D50" s="256">
        <v>45351</v>
      </c>
      <c r="E50" s="255">
        <v>5114.3500000000004</v>
      </c>
      <c r="F50" s="255">
        <v>5143.75</v>
      </c>
      <c r="G50" s="257">
        <v>5053.5</v>
      </c>
      <c r="H50" s="257">
        <v>4992.6499999999996</v>
      </c>
      <c r="I50" s="257">
        <v>4902.3999999999996</v>
      </c>
      <c r="J50" s="257">
        <v>5204.6000000000004</v>
      </c>
      <c r="K50" s="257">
        <v>5294.85</v>
      </c>
      <c r="L50" s="257">
        <v>5355.7000000000007</v>
      </c>
      <c r="M50" s="258">
        <v>5234</v>
      </c>
      <c r="N50" s="258">
        <v>5082.8999999999996</v>
      </c>
      <c r="O50" s="258">
        <v>2477400</v>
      </c>
      <c r="P50" s="259">
        <v>2.9077012544653984E-2</v>
      </c>
    </row>
    <row r="51" spans="1:16" ht="12.75" customHeight="1">
      <c r="A51" s="250">
        <v>41</v>
      </c>
      <c r="B51" s="263" t="s">
        <v>87</v>
      </c>
      <c r="C51" s="260" t="s">
        <v>88</v>
      </c>
      <c r="D51" s="256">
        <v>45351</v>
      </c>
      <c r="E51" s="255">
        <v>836.9</v>
      </c>
      <c r="F51" s="255">
        <v>841.44999999999993</v>
      </c>
      <c r="G51" s="257">
        <v>829.44999999999982</v>
      </c>
      <c r="H51" s="257">
        <v>821.99999999999989</v>
      </c>
      <c r="I51" s="257">
        <v>809.99999999999977</v>
      </c>
      <c r="J51" s="257">
        <v>848.89999999999986</v>
      </c>
      <c r="K51" s="257">
        <v>860.90000000000009</v>
      </c>
      <c r="L51" s="257">
        <v>868.34999999999991</v>
      </c>
      <c r="M51" s="258">
        <v>853.45</v>
      </c>
      <c r="N51" s="258">
        <v>834</v>
      </c>
      <c r="O51" s="258">
        <v>5379000</v>
      </c>
      <c r="P51" s="259">
        <v>-2.5013594344752584E-2</v>
      </c>
    </row>
    <row r="52" spans="1:16" ht="12.75" customHeight="1">
      <c r="A52" s="250">
        <v>42</v>
      </c>
      <c r="B52" s="263" t="s">
        <v>63</v>
      </c>
      <c r="C52" s="255" t="s">
        <v>89</v>
      </c>
      <c r="D52" s="256">
        <v>45351</v>
      </c>
      <c r="E52" s="255">
        <v>521.95000000000005</v>
      </c>
      <c r="F52" s="255">
        <v>521.5</v>
      </c>
      <c r="G52" s="257">
        <v>513.54999999999995</v>
      </c>
      <c r="H52" s="257">
        <v>505.15</v>
      </c>
      <c r="I52" s="257">
        <v>497.19999999999993</v>
      </c>
      <c r="J52" s="257">
        <v>529.9</v>
      </c>
      <c r="K52" s="257">
        <v>537.85</v>
      </c>
      <c r="L52" s="257">
        <v>546.25</v>
      </c>
      <c r="M52" s="258">
        <v>529.45000000000005</v>
      </c>
      <c r="N52" s="258">
        <v>513.1</v>
      </c>
      <c r="O52" s="258">
        <v>56454300</v>
      </c>
      <c r="P52" s="259">
        <v>-5.2333602930681768E-3</v>
      </c>
    </row>
    <row r="53" spans="1:16" ht="12.75" customHeight="1">
      <c r="A53" s="250">
        <v>43</v>
      </c>
      <c r="B53" s="263" t="s">
        <v>68</v>
      </c>
      <c r="C53" s="262" t="s">
        <v>90</v>
      </c>
      <c r="D53" s="256">
        <v>45351</v>
      </c>
      <c r="E53" s="255">
        <v>802.75</v>
      </c>
      <c r="F53" s="255">
        <v>812.93333333333339</v>
      </c>
      <c r="G53" s="257">
        <v>787.81666666666683</v>
      </c>
      <c r="H53" s="257">
        <v>772.88333333333344</v>
      </c>
      <c r="I53" s="257">
        <v>747.76666666666688</v>
      </c>
      <c r="J53" s="257">
        <v>827.86666666666679</v>
      </c>
      <c r="K53" s="257">
        <v>852.98333333333335</v>
      </c>
      <c r="L53" s="257">
        <v>867.91666666666674</v>
      </c>
      <c r="M53" s="258">
        <v>838.05</v>
      </c>
      <c r="N53" s="258">
        <v>798</v>
      </c>
      <c r="O53" s="258">
        <v>4249050</v>
      </c>
      <c r="P53" s="259">
        <v>9.1869545245751034E-4</v>
      </c>
    </row>
    <row r="54" spans="1:16" ht="12.75" customHeight="1">
      <c r="A54" s="250">
        <v>44</v>
      </c>
      <c r="B54" s="263" t="s">
        <v>45</v>
      </c>
      <c r="C54" s="260" t="s">
        <v>91</v>
      </c>
      <c r="D54" s="256">
        <v>45351</v>
      </c>
      <c r="E54" s="255">
        <v>348.2</v>
      </c>
      <c r="F54" s="255">
        <v>352.5333333333333</v>
      </c>
      <c r="G54" s="257">
        <v>342.81666666666661</v>
      </c>
      <c r="H54" s="257">
        <v>337.43333333333328</v>
      </c>
      <c r="I54" s="257">
        <v>327.71666666666658</v>
      </c>
      <c r="J54" s="257">
        <v>357.91666666666663</v>
      </c>
      <c r="K54" s="257">
        <v>367.63333333333333</v>
      </c>
      <c r="L54" s="257">
        <v>373.01666666666665</v>
      </c>
      <c r="M54" s="258">
        <v>362.25</v>
      </c>
      <c r="N54" s="258">
        <v>347.15</v>
      </c>
      <c r="O54" s="258">
        <v>7905900</v>
      </c>
      <c r="P54" s="259">
        <v>6.5011517788584591E-2</v>
      </c>
    </row>
    <row r="55" spans="1:16" ht="12.75" customHeight="1">
      <c r="A55" s="250">
        <v>45</v>
      </c>
      <c r="B55" s="263" t="s">
        <v>68</v>
      </c>
      <c r="C55" s="255" t="s">
        <v>92</v>
      </c>
      <c r="D55" s="256">
        <v>45351</v>
      </c>
      <c r="E55" s="255">
        <v>1139.7</v>
      </c>
      <c r="F55" s="255">
        <v>1150.3333333333333</v>
      </c>
      <c r="G55" s="257">
        <v>1124.6666666666665</v>
      </c>
      <c r="H55" s="257">
        <v>1109.6333333333332</v>
      </c>
      <c r="I55" s="257">
        <v>1083.9666666666665</v>
      </c>
      <c r="J55" s="257">
        <v>1165.3666666666666</v>
      </c>
      <c r="K55" s="257">
        <v>1191.0333333333331</v>
      </c>
      <c r="L55" s="257">
        <v>1206.0666666666666</v>
      </c>
      <c r="M55" s="258">
        <v>1176</v>
      </c>
      <c r="N55" s="258">
        <v>1135.3</v>
      </c>
      <c r="O55" s="258">
        <v>12176250</v>
      </c>
      <c r="P55" s="259">
        <v>8.2194595705332378E-4</v>
      </c>
    </row>
    <row r="56" spans="1:16" ht="12.75" customHeight="1">
      <c r="A56" s="250">
        <v>46</v>
      </c>
      <c r="B56" s="263" t="s">
        <v>43</v>
      </c>
      <c r="C56" s="255" t="s">
        <v>93</v>
      </c>
      <c r="D56" s="256">
        <v>45351</v>
      </c>
      <c r="E56" s="255">
        <v>1434.7</v>
      </c>
      <c r="F56" s="255">
        <v>1427.3166666666666</v>
      </c>
      <c r="G56" s="257">
        <v>1404.9333333333332</v>
      </c>
      <c r="H56" s="257">
        <v>1375.1666666666665</v>
      </c>
      <c r="I56" s="257">
        <v>1352.7833333333331</v>
      </c>
      <c r="J56" s="257">
        <v>1457.0833333333333</v>
      </c>
      <c r="K56" s="257">
        <v>1479.4666666666665</v>
      </c>
      <c r="L56" s="257">
        <v>1509.2333333333333</v>
      </c>
      <c r="M56" s="258">
        <v>1449.7</v>
      </c>
      <c r="N56" s="258">
        <v>1397.55</v>
      </c>
      <c r="O56" s="258">
        <v>8859500</v>
      </c>
      <c r="P56" s="259">
        <v>-1.6878245816503174E-2</v>
      </c>
    </row>
    <row r="57" spans="1:16" ht="12.75" customHeight="1">
      <c r="A57" s="250">
        <v>47</v>
      </c>
      <c r="B57" s="263" t="s">
        <v>45</v>
      </c>
      <c r="C57" s="255" t="s">
        <v>94</v>
      </c>
      <c r="D57" s="256">
        <v>45351</v>
      </c>
      <c r="E57" s="255">
        <v>438.05</v>
      </c>
      <c r="F57" s="255">
        <v>434.28333333333336</v>
      </c>
      <c r="G57" s="257">
        <v>419.2166666666667</v>
      </c>
      <c r="H57" s="257">
        <v>400.38333333333333</v>
      </c>
      <c r="I57" s="257">
        <v>385.31666666666666</v>
      </c>
      <c r="J57" s="257">
        <v>453.11666666666673</v>
      </c>
      <c r="K57" s="257">
        <v>468.18333333333345</v>
      </c>
      <c r="L57" s="257">
        <v>487.01666666666677</v>
      </c>
      <c r="M57" s="258">
        <v>449.35</v>
      </c>
      <c r="N57" s="258">
        <v>415.45</v>
      </c>
      <c r="O57" s="258">
        <v>69356700</v>
      </c>
      <c r="P57" s="259">
        <v>-1.7433730996935709E-2</v>
      </c>
    </row>
    <row r="58" spans="1:16" ht="12.75" customHeight="1">
      <c r="A58" s="250">
        <v>48</v>
      </c>
      <c r="B58" s="263" t="s">
        <v>87</v>
      </c>
      <c r="C58" s="255" t="s">
        <v>95</v>
      </c>
      <c r="D58" s="256">
        <v>45351</v>
      </c>
      <c r="E58" s="255">
        <v>6385.45</v>
      </c>
      <c r="F58" s="255">
        <v>6427.0999999999995</v>
      </c>
      <c r="G58" s="257">
        <v>6330.3999999999987</v>
      </c>
      <c r="H58" s="257">
        <v>6275.3499999999995</v>
      </c>
      <c r="I58" s="257">
        <v>6178.6499999999987</v>
      </c>
      <c r="J58" s="257">
        <v>6482.1499999999987</v>
      </c>
      <c r="K58" s="257">
        <v>6578.8499999999995</v>
      </c>
      <c r="L58" s="257">
        <v>6633.8999999999987</v>
      </c>
      <c r="M58" s="258">
        <v>6523.8</v>
      </c>
      <c r="N58" s="258">
        <v>6372.05</v>
      </c>
      <c r="O58" s="258">
        <v>1223850</v>
      </c>
      <c r="P58" s="259">
        <v>-5.2426237503048036E-3</v>
      </c>
    </row>
    <row r="59" spans="1:16" ht="12.75" customHeight="1">
      <c r="A59" s="250">
        <v>49</v>
      </c>
      <c r="B59" s="263" t="s">
        <v>59</v>
      </c>
      <c r="C59" s="255" t="s">
        <v>96</v>
      </c>
      <c r="D59" s="256">
        <v>45351</v>
      </c>
      <c r="E59" s="255">
        <v>2536.35</v>
      </c>
      <c r="F59" s="255">
        <v>2550.6</v>
      </c>
      <c r="G59" s="257">
        <v>2514.7999999999997</v>
      </c>
      <c r="H59" s="257">
        <v>2493.25</v>
      </c>
      <c r="I59" s="257">
        <v>2457.4499999999998</v>
      </c>
      <c r="J59" s="257">
        <v>2572.1499999999996</v>
      </c>
      <c r="K59" s="257">
        <v>2607.9499999999998</v>
      </c>
      <c r="L59" s="257">
        <v>2629.4999999999995</v>
      </c>
      <c r="M59" s="258">
        <v>2586.4</v>
      </c>
      <c r="N59" s="258">
        <v>2529.0500000000002</v>
      </c>
      <c r="O59" s="258">
        <v>3472000</v>
      </c>
      <c r="P59" s="259">
        <v>-1.4406358668653751E-2</v>
      </c>
    </row>
    <row r="60" spans="1:16" ht="12.75" customHeight="1">
      <c r="A60" s="250">
        <v>50</v>
      </c>
      <c r="B60" s="263" t="s">
        <v>45</v>
      </c>
      <c r="C60" s="255" t="s">
        <v>97</v>
      </c>
      <c r="D60" s="256">
        <v>45351</v>
      </c>
      <c r="E60" s="255">
        <v>930.45</v>
      </c>
      <c r="F60" s="255">
        <v>932.86666666666667</v>
      </c>
      <c r="G60" s="257">
        <v>912.83333333333337</v>
      </c>
      <c r="H60" s="257">
        <v>895.2166666666667</v>
      </c>
      <c r="I60" s="257">
        <v>875.18333333333339</v>
      </c>
      <c r="J60" s="257">
        <v>950.48333333333335</v>
      </c>
      <c r="K60" s="257">
        <v>970.51666666666665</v>
      </c>
      <c r="L60" s="257">
        <v>988.13333333333333</v>
      </c>
      <c r="M60" s="258">
        <v>952.9</v>
      </c>
      <c r="N60" s="258">
        <v>915.25</v>
      </c>
      <c r="O60" s="258">
        <v>14838000</v>
      </c>
      <c r="P60" s="259">
        <v>4.1959935029778021E-3</v>
      </c>
    </row>
    <row r="61" spans="1:16" ht="12.75" customHeight="1">
      <c r="A61" s="250">
        <v>51</v>
      </c>
      <c r="B61" s="263" t="s">
        <v>45</v>
      </c>
      <c r="C61" s="262" t="s">
        <v>98</v>
      </c>
      <c r="D61" s="256">
        <v>45351</v>
      </c>
      <c r="E61" s="255">
        <v>1088.3</v>
      </c>
      <c r="F61" s="255">
        <v>1091.1333333333334</v>
      </c>
      <c r="G61" s="257">
        <v>1081.2666666666669</v>
      </c>
      <c r="H61" s="257">
        <v>1074.2333333333333</v>
      </c>
      <c r="I61" s="257">
        <v>1064.3666666666668</v>
      </c>
      <c r="J61" s="257">
        <v>1098.166666666667</v>
      </c>
      <c r="K61" s="257">
        <v>1108.0333333333333</v>
      </c>
      <c r="L61" s="257">
        <v>1115.0666666666671</v>
      </c>
      <c r="M61" s="258">
        <v>1101</v>
      </c>
      <c r="N61" s="258">
        <v>1084.0999999999999</v>
      </c>
      <c r="O61" s="258">
        <v>1351700</v>
      </c>
      <c r="P61" s="259">
        <v>-1.7802644964394709E-2</v>
      </c>
    </row>
    <row r="62" spans="1:16" ht="12.75" customHeight="1">
      <c r="A62" s="250">
        <v>52</v>
      </c>
      <c r="B62" s="263" t="s">
        <v>41</v>
      </c>
      <c r="C62" s="260" t="s">
        <v>99</v>
      </c>
      <c r="D62" s="256">
        <v>45351</v>
      </c>
      <c r="E62" s="255">
        <v>303.35000000000002</v>
      </c>
      <c r="F62" s="255">
        <v>305.93333333333334</v>
      </c>
      <c r="G62" s="257">
        <v>300.01666666666665</v>
      </c>
      <c r="H62" s="257">
        <v>296.68333333333334</v>
      </c>
      <c r="I62" s="257">
        <v>290.76666666666665</v>
      </c>
      <c r="J62" s="257">
        <v>309.26666666666665</v>
      </c>
      <c r="K62" s="257">
        <v>315.18333333333328</v>
      </c>
      <c r="L62" s="257">
        <v>318.51666666666665</v>
      </c>
      <c r="M62" s="258">
        <v>311.85000000000002</v>
      </c>
      <c r="N62" s="258">
        <v>302.60000000000002</v>
      </c>
      <c r="O62" s="258">
        <v>18219600</v>
      </c>
      <c r="P62" s="259">
        <v>4.9129353233830844E-2</v>
      </c>
    </row>
    <row r="63" spans="1:16" ht="12.75" customHeight="1">
      <c r="A63" s="250">
        <v>53</v>
      </c>
      <c r="B63" s="263" t="s">
        <v>63</v>
      </c>
      <c r="C63" s="255" t="s">
        <v>100</v>
      </c>
      <c r="D63" s="256">
        <v>45351</v>
      </c>
      <c r="E63" s="255">
        <v>136.6</v>
      </c>
      <c r="F63" s="255">
        <v>137.61666666666667</v>
      </c>
      <c r="G63" s="257">
        <v>134.83333333333334</v>
      </c>
      <c r="H63" s="257">
        <v>133.06666666666666</v>
      </c>
      <c r="I63" s="257">
        <v>130.28333333333333</v>
      </c>
      <c r="J63" s="257">
        <v>139.38333333333335</v>
      </c>
      <c r="K63" s="257">
        <v>142.16666666666666</v>
      </c>
      <c r="L63" s="257">
        <v>143.93333333333337</v>
      </c>
      <c r="M63" s="258">
        <v>140.4</v>
      </c>
      <c r="N63" s="258">
        <v>135.85</v>
      </c>
      <c r="O63" s="258">
        <v>39230000</v>
      </c>
      <c r="P63" s="259">
        <v>3.4001054296257251E-2</v>
      </c>
    </row>
    <row r="64" spans="1:16" ht="12.75" customHeight="1">
      <c r="A64" s="250">
        <v>54</v>
      </c>
      <c r="B64" s="263" t="s">
        <v>41</v>
      </c>
      <c r="C64" s="255" t="s">
        <v>101</v>
      </c>
      <c r="D64" s="256">
        <v>45351</v>
      </c>
      <c r="E64" s="255">
        <v>2353.9499999999998</v>
      </c>
      <c r="F64" s="255">
        <v>2343.7166666666667</v>
      </c>
      <c r="G64" s="257">
        <v>2310.2333333333336</v>
      </c>
      <c r="H64" s="257">
        <v>2266.5166666666669</v>
      </c>
      <c r="I64" s="257">
        <v>2233.0333333333338</v>
      </c>
      <c r="J64" s="257">
        <v>2387.4333333333334</v>
      </c>
      <c r="K64" s="257">
        <v>2420.9166666666661</v>
      </c>
      <c r="L64" s="257">
        <v>2464.6333333333332</v>
      </c>
      <c r="M64" s="258">
        <v>2377.1999999999998</v>
      </c>
      <c r="N64" s="258">
        <v>2300</v>
      </c>
      <c r="O64" s="258">
        <v>4394700</v>
      </c>
      <c r="P64" s="259">
        <v>0.12390670553935861</v>
      </c>
    </row>
    <row r="65" spans="1:16" ht="12.75" customHeight="1">
      <c r="A65" s="250">
        <v>55</v>
      </c>
      <c r="B65" s="263" t="s">
        <v>59</v>
      </c>
      <c r="C65" s="255" t="s">
        <v>102</v>
      </c>
      <c r="D65" s="256">
        <v>45351</v>
      </c>
      <c r="E65" s="255">
        <v>535.9</v>
      </c>
      <c r="F65" s="255">
        <v>539.38333333333333</v>
      </c>
      <c r="G65" s="257">
        <v>531.06666666666661</v>
      </c>
      <c r="H65" s="257">
        <v>526.23333333333323</v>
      </c>
      <c r="I65" s="257">
        <v>517.91666666666652</v>
      </c>
      <c r="J65" s="257">
        <v>544.2166666666667</v>
      </c>
      <c r="K65" s="257">
        <v>552.53333333333353</v>
      </c>
      <c r="L65" s="257">
        <v>557.36666666666679</v>
      </c>
      <c r="M65" s="258">
        <v>547.70000000000005</v>
      </c>
      <c r="N65" s="258">
        <v>534.54999999999995</v>
      </c>
      <c r="O65" s="258">
        <v>23937500</v>
      </c>
      <c r="P65" s="259">
        <v>6.2702476747831539E-4</v>
      </c>
    </row>
    <row r="66" spans="1:16" ht="12.75" customHeight="1">
      <c r="A66" s="250">
        <v>56</v>
      </c>
      <c r="B66" s="263" t="s">
        <v>49</v>
      </c>
      <c r="C66" s="260" t="s">
        <v>103</v>
      </c>
      <c r="D66" s="256">
        <v>45351</v>
      </c>
      <c r="E66" s="255">
        <v>2201.35</v>
      </c>
      <c r="F66" s="255">
        <v>2223.0499999999997</v>
      </c>
      <c r="G66" s="257">
        <v>2167.3999999999996</v>
      </c>
      <c r="H66" s="257">
        <v>2133.4499999999998</v>
      </c>
      <c r="I66" s="257">
        <v>2077.7999999999997</v>
      </c>
      <c r="J66" s="257">
        <v>2256.9999999999995</v>
      </c>
      <c r="K66" s="257">
        <v>2312.65</v>
      </c>
      <c r="L66" s="257">
        <v>2346.5999999999995</v>
      </c>
      <c r="M66" s="258">
        <v>2278.6999999999998</v>
      </c>
      <c r="N66" s="258">
        <v>2189.1</v>
      </c>
      <c r="O66" s="258">
        <v>3264000</v>
      </c>
      <c r="P66" s="259">
        <v>2.4884213831540936E-2</v>
      </c>
    </row>
    <row r="67" spans="1:16" ht="12.75" customHeight="1">
      <c r="A67" s="250">
        <v>57</v>
      </c>
      <c r="B67" s="263" t="s">
        <v>39</v>
      </c>
      <c r="C67" s="255" t="s">
        <v>104</v>
      </c>
      <c r="D67" s="256">
        <v>45351</v>
      </c>
      <c r="E67" s="255">
        <v>2220</v>
      </c>
      <c r="F67" s="255">
        <v>2240.3333333333335</v>
      </c>
      <c r="G67" s="257">
        <v>2190.666666666667</v>
      </c>
      <c r="H67" s="257">
        <v>2161.3333333333335</v>
      </c>
      <c r="I67" s="257">
        <v>2111.666666666667</v>
      </c>
      <c r="J67" s="257">
        <v>2269.666666666667</v>
      </c>
      <c r="K67" s="257">
        <v>2319.3333333333339</v>
      </c>
      <c r="L67" s="257">
        <v>2348.666666666667</v>
      </c>
      <c r="M67" s="258">
        <v>2290</v>
      </c>
      <c r="N67" s="258">
        <v>2211</v>
      </c>
      <c r="O67" s="258">
        <v>2563800</v>
      </c>
      <c r="P67" s="259">
        <v>1.9200954084675016E-2</v>
      </c>
    </row>
    <row r="68" spans="1:16" ht="12.75" customHeight="1">
      <c r="A68" s="250">
        <v>58</v>
      </c>
      <c r="B68" s="263" t="s">
        <v>45</v>
      </c>
      <c r="C68" s="260" t="s">
        <v>105</v>
      </c>
      <c r="D68" s="256">
        <v>45351</v>
      </c>
      <c r="E68" s="255">
        <v>133.9</v>
      </c>
      <c r="F68" s="255">
        <v>135.1</v>
      </c>
      <c r="G68" s="257">
        <v>130.79999999999998</v>
      </c>
      <c r="H68" s="257">
        <v>127.69999999999999</v>
      </c>
      <c r="I68" s="257">
        <v>123.39999999999998</v>
      </c>
      <c r="J68" s="257">
        <v>138.19999999999999</v>
      </c>
      <c r="K68" s="257">
        <v>142.5</v>
      </c>
      <c r="L68" s="257">
        <v>145.6</v>
      </c>
      <c r="M68" s="258">
        <v>139.4</v>
      </c>
      <c r="N68" s="258">
        <v>132</v>
      </c>
      <c r="O68" s="258">
        <v>17394000</v>
      </c>
      <c r="P68" s="259">
        <v>4.1120488418028373E-2</v>
      </c>
    </row>
    <row r="69" spans="1:16" ht="12.75" customHeight="1">
      <c r="A69" s="250">
        <v>59</v>
      </c>
      <c r="B69" s="263" t="s">
        <v>43</v>
      </c>
      <c r="C69" s="255" t="s">
        <v>106</v>
      </c>
      <c r="D69" s="256">
        <v>45351</v>
      </c>
      <c r="E69" s="255">
        <v>3710.8</v>
      </c>
      <c r="F69" s="255">
        <v>3710.1666666666665</v>
      </c>
      <c r="G69" s="257">
        <v>3665.1833333333329</v>
      </c>
      <c r="H69" s="257">
        <v>3619.5666666666666</v>
      </c>
      <c r="I69" s="257">
        <v>3574.583333333333</v>
      </c>
      <c r="J69" s="257">
        <v>3755.7833333333328</v>
      </c>
      <c r="K69" s="257">
        <v>3800.7666666666664</v>
      </c>
      <c r="L69" s="257">
        <v>3846.3833333333328</v>
      </c>
      <c r="M69" s="258">
        <v>3755.15</v>
      </c>
      <c r="N69" s="258">
        <v>3664.55</v>
      </c>
      <c r="O69" s="258">
        <v>3924000</v>
      </c>
      <c r="P69" s="259">
        <v>-2.2883295194508009E-3</v>
      </c>
    </row>
    <row r="70" spans="1:16" ht="12.75" customHeight="1">
      <c r="A70" s="250">
        <v>60</v>
      </c>
      <c r="B70" s="263" t="s">
        <v>45</v>
      </c>
      <c r="C70" s="262" t="s">
        <v>107</v>
      </c>
      <c r="D70" s="256">
        <v>45351</v>
      </c>
      <c r="E70" s="255">
        <v>6298</v>
      </c>
      <c r="F70" s="255">
        <v>6357.6500000000005</v>
      </c>
      <c r="G70" s="257">
        <v>6211.3500000000013</v>
      </c>
      <c r="H70" s="257">
        <v>6124.7000000000007</v>
      </c>
      <c r="I70" s="257">
        <v>5978.4000000000015</v>
      </c>
      <c r="J70" s="257">
        <v>6444.3000000000011</v>
      </c>
      <c r="K70" s="257">
        <v>6590.6</v>
      </c>
      <c r="L70" s="257">
        <v>6677.2500000000009</v>
      </c>
      <c r="M70" s="258">
        <v>6503.95</v>
      </c>
      <c r="N70" s="258">
        <v>6271</v>
      </c>
      <c r="O70" s="258">
        <v>1186300</v>
      </c>
      <c r="P70" s="259">
        <v>4.10706450197455E-2</v>
      </c>
    </row>
    <row r="71" spans="1:16" ht="12.75" customHeight="1">
      <c r="A71" s="250">
        <v>61</v>
      </c>
      <c r="B71" s="263" t="s">
        <v>108</v>
      </c>
      <c r="C71" s="255" t="s">
        <v>109</v>
      </c>
      <c r="D71" s="256">
        <v>45351</v>
      </c>
      <c r="E71" s="255">
        <v>790.1</v>
      </c>
      <c r="F71" s="255">
        <v>795.28333333333342</v>
      </c>
      <c r="G71" s="257">
        <v>781.86666666666679</v>
      </c>
      <c r="H71" s="257">
        <v>773.63333333333333</v>
      </c>
      <c r="I71" s="257">
        <v>760.2166666666667</v>
      </c>
      <c r="J71" s="257">
        <v>803.51666666666688</v>
      </c>
      <c r="K71" s="257">
        <v>816.93333333333362</v>
      </c>
      <c r="L71" s="257">
        <v>825.16666666666697</v>
      </c>
      <c r="M71" s="258">
        <v>808.7</v>
      </c>
      <c r="N71" s="258">
        <v>787.05</v>
      </c>
      <c r="O71" s="258">
        <v>43409850</v>
      </c>
      <c r="P71" s="259">
        <v>-2.6205722322981826E-2</v>
      </c>
    </row>
    <row r="72" spans="1:16" ht="12.75" customHeight="1">
      <c r="A72" s="250">
        <v>62</v>
      </c>
      <c r="B72" s="263" t="s">
        <v>43</v>
      </c>
      <c r="C72" s="255" t="s">
        <v>110</v>
      </c>
      <c r="D72" s="256">
        <v>45351</v>
      </c>
      <c r="E72" s="255">
        <v>6111</v>
      </c>
      <c r="F72" s="255">
        <v>6092.9833333333336</v>
      </c>
      <c r="G72" s="257">
        <v>6029.3666666666668</v>
      </c>
      <c r="H72" s="257">
        <v>5947.7333333333336</v>
      </c>
      <c r="I72" s="257">
        <v>5884.1166666666668</v>
      </c>
      <c r="J72" s="257">
        <v>6174.6166666666668</v>
      </c>
      <c r="K72" s="257">
        <v>6238.2333333333336</v>
      </c>
      <c r="L72" s="257">
        <v>6319.8666666666668</v>
      </c>
      <c r="M72" s="258">
        <v>6156.6</v>
      </c>
      <c r="N72" s="258">
        <v>6011.35</v>
      </c>
      <c r="O72" s="258">
        <v>1897625</v>
      </c>
      <c r="P72" s="259">
        <v>-5.763311284301526E-3</v>
      </c>
    </row>
    <row r="73" spans="1:16" ht="12.75" customHeight="1">
      <c r="A73" s="250">
        <v>63</v>
      </c>
      <c r="B73" s="263" t="s">
        <v>56</v>
      </c>
      <c r="C73" s="255" t="s">
        <v>111</v>
      </c>
      <c r="D73" s="256">
        <v>45351</v>
      </c>
      <c r="E73" s="255">
        <v>3891.4</v>
      </c>
      <c r="F73" s="255">
        <v>3886.1833333333329</v>
      </c>
      <c r="G73" s="257">
        <v>3850.1166666666659</v>
      </c>
      <c r="H73" s="257">
        <v>3808.833333333333</v>
      </c>
      <c r="I73" s="257">
        <v>3772.766666666666</v>
      </c>
      <c r="J73" s="257">
        <v>3927.4666666666658</v>
      </c>
      <c r="K73" s="257">
        <v>3963.5333333333324</v>
      </c>
      <c r="L73" s="257">
        <v>4004.8166666666657</v>
      </c>
      <c r="M73" s="258">
        <v>3922.25</v>
      </c>
      <c r="N73" s="258">
        <v>3844.9</v>
      </c>
      <c r="O73" s="258">
        <v>3760925</v>
      </c>
      <c r="P73" s="259">
        <v>-1.9968422030277699E-3</v>
      </c>
    </row>
    <row r="74" spans="1:16" ht="12.75" customHeight="1">
      <c r="A74" s="250">
        <v>64</v>
      </c>
      <c r="B74" s="263" t="s">
        <v>56</v>
      </c>
      <c r="C74" s="255" t="s">
        <v>112</v>
      </c>
      <c r="D74" s="256">
        <v>45351</v>
      </c>
      <c r="E74" s="255">
        <v>2978.05</v>
      </c>
      <c r="F74" s="255">
        <v>2975.0833333333335</v>
      </c>
      <c r="G74" s="257">
        <v>2945.166666666667</v>
      </c>
      <c r="H74" s="257">
        <v>2912.2833333333333</v>
      </c>
      <c r="I74" s="257">
        <v>2882.3666666666668</v>
      </c>
      <c r="J74" s="257">
        <v>3007.9666666666672</v>
      </c>
      <c r="K74" s="257">
        <v>3037.8833333333341</v>
      </c>
      <c r="L74" s="257">
        <v>3070.7666666666673</v>
      </c>
      <c r="M74" s="258">
        <v>3005</v>
      </c>
      <c r="N74" s="258">
        <v>2942.2</v>
      </c>
      <c r="O74" s="258">
        <v>3092650</v>
      </c>
      <c r="P74" s="259">
        <v>-4.4440494178295264E-4</v>
      </c>
    </row>
    <row r="75" spans="1:16" ht="12.75" customHeight="1">
      <c r="A75" s="250">
        <v>65</v>
      </c>
      <c r="B75" s="263" t="s">
        <v>56</v>
      </c>
      <c r="C75" s="255" t="s">
        <v>113</v>
      </c>
      <c r="D75" s="256">
        <v>45351</v>
      </c>
      <c r="E75" s="255">
        <v>349.2</v>
      </c>
      <c r="F75" s="255">
        <v>348.43333333333339</v>
      </c>
      <c r="G75" s="257">
        <v>340.61666666666679</v>
      </c>
      <c r="H75" s="257">
        <v>332.03333333333342</v>
      </c>
      <c r="I75" s="257">
        <v>324.21666666666681</v>
      </c>
      <c r="J75" s="257">
        <v>357.01666666666677</v>
      </c>
      <c r="K75" s="257">
        <v>364.83333333333337</v>
      </c>
      <c r="L75" s="257">
        <v>373.41666666666674</v>
      </c>
      <c r="M75" s="258">
        <v>356.25</v>
      </c>
      <c r="N75" s="258">
        <v>339.85</v>
      </c>
      <c r="O75" s="258">
        <v>19479600</v>
      </c>
      <c r="P75" s="259">
        <v>2.0750801735521601E-2</v>
      </c>
    </row>
    <row r="76" spans="1:16" ht="12.75" customHeight="1">
      <c r="A76" s="250">
        <v>66</v>
      </c>
      <c r="B76" s="263" t="s">
        <v>63</v>
      </c>
      <c r="C76" s="255" t="s">
        <v>114</v>
      </c>
      <c r="D76" s="256">
        <v>45351</v>
      </c>
      <c r="E76" s="255">
        <v>147.69999999999999</v>
      </c>
      <c r="F76" s="255">
        <v>146.95000000000002</v>
      </c>
      <c r="G76" s="257">
        <v>145.75000000000003</v>
      </c>
      <c r="H76" s="257">
        <v>143.80000000000001</v>
      </c>
      <c r="I76" s="257">
        <v>142.60000000000002</v>
      </c>
      <c r="J76" s="257">
        <v>148.90000000000003</v>
      </c>
      <c r="K76" s="257">
        <v>150.10000000000002</v>
      </c>
      <c r="L76" s="257">
        <v>152.05000000000004</v>
      </c>
      <c r="M76" s="258">
        <v>148.15</v>
      </c>
      <c r="N76" s="258">
        <v>145</v>
      </c>
      <c r="O76" s="258">
        <v>93860000</v>
      </c>
      <c r="P76" s="259">
        <v>-2.609597924773022E-2</v>
      </c>
    </row>
    <row r="77" spans="1:16" ht="12.75" customHeight="1">
      <c r="A77" s="250">
        <v>67</v>
      </c>
      <c r="B77" s="263" t="s">
        <v>84</v>
      </c>
      <c r="C77" s="255" t="s">
        <v>115</v>
      </c>
      <c r="D77" s="256">
        <v>45351</v>
      </c>
      <c r="E77" s="255">
        <v>182.3</v>
      </c>
      <c r="F77" s="255">
        <v>182.75</v>
      </c>
      <c r="G77" s="257">
        <v>178.1</v>
      </c>
      <c r="H77" s="257">
        <v>173.9</v>
      </c>
      <c r="I77" s="257">
        <v>169.25</v>
      </c>
      <c r="J77" s="257">
        <v>186.95</v>
      </c>
      <c r="K77" s="257">
        <v>191.59999999999997</v>
      </c>
      <c r="L77" s="257">
        <v>195.79999999999998</v>
      </c>
      <c r="M77" s="258">
        <v>187.4</v>
      </c>
      <c r="N77" s="258">
        <v>178.55</v>
      </c>
      <c r="O77" s="258">
        <v>141953100</v>
      </c>
      <c r="P77" s="259">
        <v>4.4674651990935579E-3</v>
      </c>
    </row>
    <row r="78" spans="1:16" ht="12.75" customHeight="1">
      <c r="A78" s="250">
        <v>68</v>
      </c>
      <c r="B78" s="263" t="s">
        <v>43</v>
      </c>
      <c r="C78" s="255" t="s">
        <v>116</v>
      </c>
      <c r="D78" s="256">
        <v>45351</v>
      </c>
      <c r="E78" s="255">
        <v>888</v>
      </c>
      <c r="F78" s="255">
        <v>890.43333333333339</v>
      </c>
      <c r="G78" s="257">
        <v>881.76666666666677</v>
      </c>
      <c r="H78" s="257">
        <v>875.53333333333342</v>
      </c>
      <c r="I78" s="257">
        <v>866.86666666666679</v>
      </c>
      <c r="J78" s="257">
        <v>896.66666666666674</v>
      </c>
      <c r="K78" s="257">
        <v>905.33333333333326</v>
      </c>
      <c r="L78" s="257">
        <v>911.56666666666672</v>
      </c>
      <c r="M78" s="258">
        <v>899.1</v>
      </c>
      <c r="N78" s="258">
        <v>884.2</v>
      </c>
      <c r="O78" s="258">
        <v>11579700</v>
      </c>
      <c r="P78" s="259">
        <v>2.5950668036998973E-2</v>
      </c>
    </row>
    <row r="79" spans="1:16" ht="12.75" customHeight="1">
      <c r="A79" s="250">
        <v>69</v>
      </c>
      <c r="B79" s="263" t="s">
        <v>117</v>
      </c>
      <c r="C79" s="255" t="s">
        <v>118</v>
      </c>
      <c r="D79" s="256">
        <v>45351</v>
      </c>
      <c r="E79" s="255">
        <v>87.55</v>
      </c>
      <c r="F79" s="255">
        <v>87.75</v>
      </c>
      <c r="G79" s="257">
        <v>85.55</v>
      </c>
      <c r="H79" s="257">
        <v>83.55</v>
      </c>
      <c r="I79" s="257">
        <v>81.349999999999994</v>
      </c>
      <c r="J79" s="257">
        <v>89.75</v>
      </c>
      <c r="K79" s="257">
        <v>91.949999999999989</v>
      </c>
      <c r="L79" s="257">
        <v>93.95</v>
      </c>
      <c r="M79" s="258">
        <v>89.95</v>
      </c>
      <c r="N79" s="258">
        <v>85.75</v>
      </c>
      <c r="O79" s="258">
        <v>223818750</v>
      </c>
      <c r="P79" s="259">
        <v>-5.2889650576025897E-2</v>
      </c>
    </row>
    <row r="80" spans="1:16" ht="12.75" customHeight="1">
      <c r="A80" s="250">
        <v>70</v>
      </c>
      <c r="B80" s="263" t="s">
        <v>45</v>
      </c>
      <c r="C80" s="261" t="s">
        <v>119</v>
      </c>
      <c r="D80" s="256">
        <v>45351</v>
      </c>
      <c r="E80" s="255">
        <v>714.2</v>
      </c>
      <c r="F80" s="255">
        <v>720.23333333333346</v>
      </c>
      <c r="G80" s="257">
        <v>703.8666666666669</v>
      </c>
      <c r="H80" s="257">
        <v>693.53333333333342</v>
      </c>
      <c r="I80" s="257">
        <v>677.16666666666686</v>
      </c>
      <c r="J80" s="257">
        <v>730.56666666666695</v>
      </c>
      <c r="K80" s="257">
        <v>746.93333333333351</v>
      </c>
      <c r="L80" s="257">
        <v>757.26666666666699</v>
      </c>
      <c r="M80" s="258">
        <v>736.6</v>
      </c>
      <c r="N80" s="258">
        <v>709.9</v>
      </c>
      <c r="O80" s="258">
        <v>7759700</v>
      </c>
      <c r="P80" s="259">
        <v>1.6172965611167857E-2</v>
      </c>
    </row>
    <row r="81" spans="1:16" ht="12.75" customHeight="1">
      <c r="A81" s="250">
        <v>71</v>
      </c>
      <c r="B81" s="263" t="s">
        <v>59</v>
      </c>
      <c r="C81" s="255" t="s">
        <v>120</v>
      </c>
      <c r="D81" s="256">
        <v>45351</v>
      </c>
      <c r="E81" s="255">
        <v>1223</v>
      </c>
      <c r="F81" s="255">
        <v>1228.75</v>
      </c>
      <c r="G81" s="257">
        <v>1209.5999999999999</v>
      </c>
      <c r="H81" s="257">
        <v>1196.1999999999998</v>
      </c>
      <c r="I81" s="257">
        <v>1177.0499999999997</v>
      </c>
      <c r="J81" s="257">
        <v>1242.1500000000001</v>
      </c>
      <c r="K81" s="257">
        <v>1261.3000000000002</v>
      </c>
      <c r="L81" s="257">
        <v>1274.7000000000003</v>
      </c>
      <c r="M81" s="258">
        <v>1247.9000000000001</v>
      </c>
      <c r="N81" s="258">
        <v>1215.3499999999999</v>
      </c>
      <c r="O81" s="258">
        <v>7164000</v>
      </c>
      <c r="P81" s="259">
        <v>2.5259391771019678E-2</v>
      </c>
    </row>
    <row r="82" spans="1:16" ht="12.75" customHeight="1">
      <c r="A82" s="250">
        <v>72</v>
      </c>
      <c r="B82" s="263" t="s">
        <v>108</v>
      </c>
      <c r="C82" s="255" t="s">
        <v>121</v>
      </c>
      <c r="D82" s="256">
        <v>45351</v>
      </c>
      <c r="E82" s="255">
        <v>2334.35</v>
      </c>
      <c r="F82" s="255">
        <v>2354.3833333333337</v>
      </c>
      <c r="G82" s="257">
        <v>2307.7666666666673</v>
      </c>
      <c r="H82" s="257">
        <v>2281.1833333333338</v>
      </c>
      <c r="I82" s="257">
        <v>2234.5666666666675</v>
      </c>
      <c r="J82" s="257">
        <v>2380.9666666666672</v>
      </c>
      <c r="K82" s="257">
        <v>2427.583333333333</v>
      </c>
      <c r="L82" s="257">
        <v>2454.166666666667</v>
      </c>
      <c r="M82" s="258">
        <v>2401</v>
      </c>
      <c r="N82" s="258">
        <v>2327.8000000000002</v>
      </c>
      <c r="O82" s="258">
        <v>4163375</v>
      </c>
      <c r="P82" s="259">
        <v>1.3998149005090235E-2</v>
      </c>
    </row>
    <row r="83" spans="1:16" ht="12.75" customHeight="1">
      <c r="A83" s="250">
        <v>73</v>
      </c>
      <c r="B83" s="263" t="s">
        <v>43</v>
      </c>
      <c r="C83" s="255" t="s">
        <v>122</v>
      </c>
      <c r="D83" s="256">
        <v>45351</v>
      </c>
      <c r="E83" s="255">
        <v>430.15</v>
      </c>
      <c r="F83" s="255">
        <v>429.2</v>
      </c>
      <c r="G83" s="257">
        <v>421.9</v>
      </c>
      <c r="H83" s="257">
        <v>413.65</v>
      </c>
      <c r="I83" s="257">
        <v>406.34999999999997</v>
      </c>
      <c r="J83" s="257">
        <v>437.45</v>
      </c>
      <c r="K83" s="257">
        <v>444.75000000000006</v>
      </c>
      <c r="L83" s="257">
        <v>453</v>
      </c>
      <c r="M83" s="258">
        <v>436.5</v>
      </c>
      <c r="N83" s="258">
        <v>420.95</v>
      </c>
      <c r="O83" s="258">
        <v>11896000</v>
      </c>
      <c r="P83" s="259">
        <v>7.2819644369178666E-3</v>
      </c>
    </row>
    <row r="84" spans="1:16" ht="12.75" customHeight="1">
      <c r="A84" s="250">
        <v>74</v>
      </c>
      <c r="B84" s="263" t="s">
        <v>49</v>
      </c>
      <c r="C84" s="255" t="s">
        <v>123</v>
      </c>
      <c r="D84" s="256">
        <v>45351</v>
      </c>
      <c r="E84" s="255">
        <v>2095.6</v>
      </c>
      <c r="F84" s="255">
        <v>2112.75</v>
      </c>
      <c r="G84" s="257">
        <v>2071.6999999999998</v>
      </c>
      <c r="H84" s="257">
        <v>2047.7999999999997</v>
      </c>
      <c r="I84" s="257">
        <v>2006.7499999999995</v>
      </c>
      <c r="J84" s="257">
        <v>2136.65</v>
      </c>
      <c r="K84" s="257">
        <v>2177.7000000000003</v>
      </c>
      <c r="L84" s="257">
        <v>2201.6000000000004</v>
      </c>
      <c r="M84" s="258">
        <v>2153.8000000000002</v>
      </c>
      <c r="N84" s="258">
        <v>2088.85</v>
      </c>
      <c r="O84" s="258">
        <v>8772507</v>
      </c>
      <c r="P84" s="259">
        <v>-4.6005628924009525E-3</v>
      </c>
    </row>
    <row r="85" spans="1:16" ht="12.75" customHeight="1">
      <c r="A85" s="250">
        <v>75</v>
      </c>
      <c r="B85" s="263" t="s">
        <v>84</v>
      </c>
      <c r="C85" s="255" t="s">
        <v>124</v>
      </c>
      <c r="D85" s="256">
        <v>45351</v>
      </c>
      <c r="E85" s="255">
        <v>599.70000000000005</v>
      </c>
      <c r="F85" s="255">
        <v>600.6</v>
      </c>
      <c r="G85" s="257">
        <v>591.1</v>
      </c>
      <c r="H85" s="257">
        <v>582.5</v>
      </c>
      <c r="I85" s="257">
        <v>573</v>
      </c>
      <c r="J85" s="257">
        <v>609.20000000000005</v>
      </c>
      <c r="K85" s="257">
        <v>618.70000000000005</v>
      </c>
      <c r="L85" s="257">
        <v>627.30000000000007</v>
      </c>
      <c r="M85" s="258">
        <v>610.1</v>
      </c>
      <c r="N85" s="258">
        <v>592</v>
      </c>
      <c r="O85" s="258">
        <v>6572500</v>
      </c>
      <c r="P85" s="259">
        <v>3.5855003940110326E-2</v>
      </c>
    </row>
    <row r="86" spans="1:16" ht="12.75" customHeight="1">
      <c r="A86" s="250">
        <v>76</v>
      </c>
      <c r="B86" s="263" t="s">
        <v>45</v>
      </c>
      <c r="C86" s="262" t="s">
        <v>125</v>
      </c>
      <c r="D86" s="256">
        <v>45351</v>
      </c>
      <c r="E86" s="255">
        <v>2945.5</v>
      </c>
      <c r="F86" s="255">
        <v>2962.7833333333333</v>
      </c>
      <c r="G86" s="257">
        <v>2905.7166666666667</v>
      </c>
      <c r="H86" s="257">
        <v>2865.9333333333334</v>
      </c>
      <c r="I86" s="257">
        <v>2808.8666666666668</v>
      </c>
      <c r="J86" s="257">
        <v>3002.5666666666666</v>
      </c>
      <c r="K86" s="257">
        <v>3059.6333333333332</v>
      </c>
      <c r="L86" s="257">
        <v>3099.4166666666665</v>
      </c>
      <c r="M86" s="258">
        <v>3019.85</v>
      </c>
      <c r="N86" s="258">
        <v>2923</v>
      </c>
      <c r="O86" s="258">
        <v>8171400</v>
      </c>
      <c r="P86" s="259">
        <v>2.4794010308890477E-2</v>
      </c>
    </row>
    <row r="87" spans="1:16" ht="12.75" customHeight="1">
      <c r="A87" s="250">
        <v>77</v>
      </c>
      <c r="B87" s="263" t="s">
        <v>41</v>
      </c>
      <c r="C87" s="255" t="s">
        <v>126</v>
      </c>
      <c r="D87" s="256">
        <v>45351</v>
      </c>
      <c r="E87" s="255">
        <v>1343.2</v>
      </c>
      <c r="F87" s="255">
        <v>1347.5666666666666</v>
      </c>
      <c r="G87" s="257">
        <v>1333.6833333333332</v>
      </c>
      <c r="H87" s="257">
        <v>1324.1666666666665</v>
      </c>
      <c r="I87" s="257">
        <v>1310.2833333333331</v>
      </c>
      <c r="J87" s="257">
        <v>1357.0833333333333</v>
      </c>
      <c r="K87" s="257">
        <v>1370.9666666666665</v>
      </c>
      <c r="L87" s="257">
        <v>1380.4833333333333</v>
      </c>
      <c r="M87" s="258">
        <v>1361.45</v>
      </c>
      <c r="N87" s="258">
        <v>1338.05</v>
      </c>
      <c r="O87" s="258">
        <v>4610000</v>
      </c>
      <c r="P87" s="259">
        <v>-1.3692768506632435E-2</v>
      </c>
    </row>
    <row r="88" spans="1:16" ht="12.75" customHeight="1">
      <c r="A88" s="250">
        <v>78</v>
      </c>
      <c r="B88" s="263" t="s">
        <v>87</v>
      </c>
      <c r="C88" s="255" t="s">
        <v>127</v>
      </c>
      <c r="D88" s="256">
        <v>45351</v>
      </c>
      <c r="E88" s="255">
        <v>1563</v>
      </c>
      <c r="F88" s="255">
        <v>1573.3833333333332</v>
      </c>
      <c r="G88" s="257">
        <v>1548.3166666666664</v>
      </c>
      <c r="H88" s="257">
        <v>1533.6333333333332</v>
      </c>
      <c r="I88" s="257">
        <v>1508.5666666666664</v>
      </c>
      <c r="J88" s="257">
        <v>1588.0666666666664</v>
      </c>
      <c r="K88" s="257">
        <v>1613.133333333333</v>
      </c>
      <c r="L88" s="257">
        <v>1627.8166666666664</v>
      </c>
      <c r="M88" s="258">
        <v>1598.45</v>
      </c>
      <c r="N88" s="258">
        <v>1558.7</v>
      </c>
      <c r="O88" s="258">
        <v>12292700</v>
      </c>
      <c r="P88" s="259">
        <v>1.6791152799490474E-2</v>
      </c>
    </row>
    <row r="89" spans="1:16" ht="12.75" customHeight="1">
      <c r="A89" s="250">
        <v>79</v>
      </c>
      <c r="B89" s="263" t="s">
        <v>68</v>
      </c>
      <c r="C89" s="255" t="s">
        <v>128</v>
      </c>
      <c r="D89" s="256">
        <v>45351</v>
      </c>
      <c r="E89" s="255">
        <v>3556.55</v>
      </c>
      <c r="F89" s="255">
        <v>3566.7833333333333</v>
      </c>
      <c r="G89" s="257">
        <v>3523.6666666666665</v>
      </c>
      <c r="H89" s="257">
        <v>3490.7833333333333</v>
      </c>
      <c r="I89" s="257">
        <v>3447.6666666666665</v>
      </c>
      <c r="J89" s="257">
        <v>3599.6666666666665</v>
      </c>
      <c r="K89" s="257">
        <v>3642.7833333333333</v>
      </c>
      <c r="L89" s="257">
        <v>3675.6666666666665</v>
      </c>
      <c r="M89" s="258">
        <v>3609.9</v>
      </c>
      <c r="N89" s="258">
        <v>3533.9</v>
      </c>
      <c r="O89" s="258">
        <v>2762100</v>
      </c>
      <c r="P89" s="259">
        <v>4.2539267015706808E-3</v>
      </c>
    </row>
    <row r="90" spans="1:16" ht="12.75" customHeight="1">
      <c r="A90" s="250">
        <v>80</v>
      </c>
      <c r="B90" s="263" t="s">
        <v>63</v>
      </c>
      <c r="C90" s="255" t="s">
        <v>129</v>
      </c>
      <c r="D90" s="256">
        <v>45351</v>
      </c>
      <c r="E90" s="255">
        <v>1450.8</v>
      </c>
      <c r="F90" s="255">
        <v>1451.2833333333335</v>
      </c>
      <c r="G90" s="257">
        <v>1441.3166666666671</v>
      </c>
      <c r="H90" s="257">
        <v>1431.8333333333335</v>
      </c>
      <c r="I90" s="257">
        <v>1421.866666666667</v>
      </c>
      <c r="J90" s="257">
        <v>1460.7666666666671</v>
      </c>
      <c r="K90" s="257">
        <v>1470.7333333333338</v>
      </c>
      <c r="L90" s="257">
        <v>1480.2166666666672</v>
      </c>
      <c r="M90" s="258">
        <v>1461.25</v>
      </c>
      <c r="N90" s="258">
        <v>1441.8</v>
      </c>
      <c r="O90" s="258">
        <v>181403200</v>
      </c>
      <c r="P90" s="259">
        <v>5.3740005669677283E-3</v>
      </c>
    </row>
    <row r="91" spans="1:16" ht="12.75" customHeight="1">
      <c r="A91" s="250">
        <v>81</v>
      </c>
      <c r="B91" s="263" t="s">
        <v>68</v>
      </c>
      <c r="C91" s="255" t="s">
        <v>130</v>
      </c>
      <c r="D91" s="256">
        <v>45351</v>
      </c>
      <c r="E91" s="255">
        <v>565.95000000000005</v>
      </c>
      <c r="F91" s="255">
        <v>571.73333333333335</v>
      </c>
      <c r="G91" s="257">
        <v>558.41666666666674</v>
      </c>
      <c r="H91" s="257">
        <v>550.88333333333344</v>
      </c>
      <c r="I91" s="257">
        <v>537.56666666666683</v>
      </c>
      <c r="J91" s="257">
        <v>579.26666666666665</v>
      </c>
      <c r="K91" s="257">
        <v>592.58333333333326</v>
      </c>
      <c r="L91" s="257">
        <v>600.11666666666656</v>
      </c>
      <c r="M91" s="258">
        <v>585.04999999999995</v>
      </c>
      <c r="N91" s="258">
        <v>564.20000000000005</v>
      </c>
      <c r="O91" s="258">
        <v>30092700</v>
      </c>
      <c r="P91" s="259">
        <v>2.6606124287000901E-2</v>
      </c>
    </row>
    <row r="92" spans="1:16" ht="12.75" customHeight="1">
      <c r="A92" s="250">
        <v>82</v>
      </c>
      <c r="B92" s="263" t="s">
        <v>56</v>
      </c>
      <c r="C92" s="255" t="s">
        <v>131</v>
      </c>
      <c r="D92" s="256">
        <v>45351</v>
      </c>
      <c r="E92" s="255">
        <v>4674.1499999999996</v>
      </c>
      <c r="F92" s="255">
        <v>4672.45</v>
      </c>
      <c r="G92" s="257">
        <v>4635.1499999999996</v>
      </c>
      <c r="H92" s="257">
        <v>4596.1499999999996</v>
      </c>
      <c r="I92" s="257">
        <v>4558.8499999999995</v>
      </c>
      <c r="J92" s="257">
        <v>4711.45</v>
      </c>
      <c r="K92" s="257">
        <v>4748.7500000000009</v>
      </c>
      <c r="L92" s="257">
        <v>4787.75</v>
      </c>
      <c r="M92" s="258">
        <v>4709.75</v>
      </c>
      <c r="N92" s="258">
        <v>4633.45</v>
      </c>
      <c r="O92" s="258">
        <v>3337500</v>
      </c>
      <c r="P92" s="259">
        <v>1.2468147069530396E-2</v>
      </c>
    </row>
    <row r="93" spans="1:16" ht="12.75" customHeight="1">
      <c r="A93" s="250">
        <v>83</v>
      </c>
      <c r="B93" s="263" t="s">
        <v>132</v>
      </c>
      <c r="C93" s="255" t="s">
        <v>133</v>
      </c>
      <c r="D93" s="256">
        <v>45351</v>
      </c>
      <c r="E93" s="255">
        <v>581.9</v>
      </c>
      <c r="F93" s="255">
        <v>584.80000000000007</v>
      </c>
      <c r="G93" s="257">
        <v>575.10000000000014</v>
      </c>
      <c r="H93" s="257">
        <v>568.30000000000007</v>
      </c>
      <c r="I93" s="257">
        <v>558.60000000000014</v>
      </c>
      <c r="J93" s="257">
        <v>591.60000000000014</v>
      </c>
      <c r="K93" s="257">
        <v>601.30000000000018</v>
      </c>
      <c r="L93" s="257">
        <v>608.10000000000014</v>
      </c>
      <c r="M93" s="258">
        <v>594.5</v>
      </c>
      <c r="N93" s="258">
        <v>578</v>
      </c>
      <c r="O93" s="258">
        <v>32436600</v>
      </c>
      <c r="P93" s="259">
        <v>-5.8783145970994592E-3</v>
      </c>
    </row>
    <row r="94" spans="1:16" ht="12.75" customHeight="1">
      <c r="A94" s="250">
        <v>84</v>
      </c>
      <c r="B94" s="263" t="s">
        <v>132</v>
      </c>
      <c r="C94" s="261" t="s">
        <v>134</v>
      </c>
      <c r="D94" s="256">
        <v>45351</v>
      </c>
      <c r="E94" s="255">
        <v>293.8</v>
      </c>
      <c r="F94" s="255">
        <v>296.0333333333333</v>
      </c>
      <c r="G94" s="257">
        <v>286.81666666666661</v>
      </c>
      <c r="H94" s="257">
        <v>279.83333333333331</v>
      </c>
      <c r="I94" s="257">
        <v>270.61666666666662</v>
      </c>
      <c r="J94" s="257">
        <v>303.01666666666659</v>
      </c>
      <c r="K94" s="257">
        <v>312.23333333333329</v>
      </c>
      <c r="L94" s="257">
        <v>319.21666666666658</v>
      </c>
      <c r="M94" s="258">
        <v>305.25</v>
      </c>
      <c r="N94" s="258">
        <v>289.05</v>
      </c>
      <c r="O94" s="258">
        <v>43725000</v>
      </c>
      <c r="P94" s="259">
        <v>-5.8434147454918969E-2</v>
      </c>
    </row>
    <row r="95" spans="1:16" ht="12.75" customHeight="1">
      <c r="A95" s="250">
        <v>85</v>
      </c>
      <c r="B95" s="263" t="s">
        <v>84</v>
      </c>
      <c r="C95" s="255" t="s">
        <v>135</v>
      </c>
      <c r="D95" s="256">
        <v>45351</v>
      </c>
      <c r="E95" s="255">
        <v>509.9</v>
      </c>
      <c r="F95" s="255">
        <v>507.06666666666666</v>
      </c>
      <c r="G95" s="257">
        <v>495.13333333333333</v>
      </c>
      <c r="H95" s="257">
        <v>480.36666666666667</v>
      </c>
      <c r="I95" s="257">
        <v>468.43333333333334</v>
      </c>
      <c r="J95" s="257">
        <v>521.83333333333326</v>
      </c>
      <c r="K95" s="257">
        <v>533.76666666666665</v>
      </c>
      <c r="L95" s="257">
        <v>548.5333333333333</v>
      </c>
      <c r="M95" s="258">
        <v>519</v>
      </c>
      <c r="N95" s="258">
        <v>492.3</v>
      </c>
      <c r="O95" s="258">
        <v>29786400</v>
      </c>
      <c r="P95" s="259">
        <v>6.9368382621394671E-3</v>
      </c>
    </row>
    <row r="96" spans="1:16" ht="12.75" customHeight="1">
      <c r="A96" s="250">
        <v>86</v>
      </c>
      <c r="B96" s="263" t="s">
        <v>59</v>
      </c>
      <c r="C96" s="255" t="s">
        <v>136</v>
      </c>
      <c r="D96" s="256">
        <v>45351</v>
      </c>
      <c r="E96" s="255">
        <v>2431.5500000000002</v>
      </c>
      <c r="F96" s="255">
        <v>2444.4</v>
      </c>
      <c r="G96" s="257">
        <v>2414</v>
      </c>
      <c r="H96" s="257">
        <v>2396.4499999999998</v>
      </c>
      <c r="I96" s="257">
        <v>2366.0499999999997</v>
      </c>
      <c r="J96" s="257">
        <v>2461.9500000000003</v>
      </c>
      <c r="K96" s="257">
        <v>2492.3500000000008</v>
      </c>
      <c r="L96" s="257">
        <v>2509.9000000000005</v>
      </c>
      <c r="M96" s="258">
        <v>2474.8000000000002</v>
      </c>
      <c r="N96" s="258">
        <v>2426.85</v>
      </c>
      <c r="O96" s="258">
        <v>11356500</v>
      </c>
      <c r="P96" s="259">
        <v>1.7443423103800461E-2</v>
      </c>
    </row>
    <row r="97" spans="1:16" ht="12.75" customHeight="1">
      <c r="A97" s="250">
        <v>87</v>
      </c>
      <c r="B97" s="263" t="s">
        <v>63</v>
      </c>
      <c r="C97" s="255" t="s">
        <v>138</v>
      </c>
      <c r="D97" s="256">
        <v>45351</v>
      </c>
      <c r="E97" s="255">
        <v>1026.45</v>
      </c>
      <c r="F97" s="255">
        <v>1025.2833333333335</v>
      </c>
      <c r="G97" s="257">
        <v>1019.366666666667</v>
      </c>
      <c r="H97" s="257">
        <v>1012.2833333333335</v>
      </c>
      <c r="I97" s="257">
        <v>1006.366666666667</v>
      </c>
      <c r="J97" s="257">
        <v>1032.366666666667</v>
      </c>
      <c r="K97" s="257">
        <v>1038.2833333333335</v>
      </c>
      <c r="L97" s="257">
        <v>1045.366666666667</v>
      </c>
      <c r="M97" s="258">
        <v>1031.2</v>
      </c>
      <c r="N97" s="258">
        <v>1018.2</v>
      </c>
      <c r="O97" s="258">
        <v>83505100</v>
      </c>
      <c r="P97" s="259">
        <v>-8.815660468285226E-3</v>
      </c>
    </row>
    <row r="98" spans="1:16" ht="12.75" customHeight="1">
      <c r="A98" s="250">
        <v>88</v>
      </c>
      <c r="B98" s="263" t="s">
        <v>68</v>
      </c>
      <c r="C98" s="255" t="s">
        <v>139</v>
      </c>
      <c r="D98" s="256">
        <v>45351</v>
      </c>
      <c r="E98" s="255">
        <v>1522.6</v>
      </c>
      <c r="F98" s="255">
        <v>1518.9166666666667</v>
      </c>
      <c r="G98" s="257">
        <v>1510.3333333333335</v>
      </c>
      <c r="H98" s="257">
        <v>1498.0666666666668</v>
      </c>
      <c r="I98" s="257">
        <v>1489.4833333333336</v>
      </c>
      <c r="J98" s="257">
        <v>1531.1833333333334</v>
      </c>
      <c r="K98" s="257">
        <v>1539.7666666666669</v>
      </c>
      <c r="L98" s="257">
        <v>1552.0333333333333</v>
      </c>
      <c r="M98" s="258">
        <v>1527.5</v>
      </c>
      <c r="N98" s="258">
        <v>1506.65</v>
      </c>
      <c r="O98" s="258">
        <v>3064500</v>
      </c>
      <c r="P98" s="259">
        <v>-1.7788461538461538E-2</v>
      </c>
    </row>
    <row r="99" spans="1:16" ht="12.75" customHeight="1">
      <c r="A99" s="250">
        <v>89</v>
      </c>
      <c r="B99" s="263" t="s">
        <v>68</v>
      </c>
      <c r="C99" s="255" t="s">
        <v>140</v>
      </c>
      <c r="D99" s="256">
        <v>45351</v>
      </c>
      <c r="E99" s="255">
        <v>506.2</v>
      </c>
      <c r="F99" s="255">
        <v>506.66666666666669</v>
      </c>
      <c r="G99" s="257">
        <v>502.43333333333339</v>
      </c>
      <c r="H99" s="257">
        <v>498.66666666666669</v>
      </c>
      <c r="I99" s="257">
        <v>494.43333333333339</v>
      </c>
      <c r="J99" s="257">
        <v>510.43333333333339</v>
      </c>
      <c r="K99" s="257">
        <v>514.66666666666663</v>
      </c>
      <c r="L99" s="257">
        <v>518.43333333333339</v>
      </c>
      <c r="M99" s="258">
        <v>510.9</v>
      </c>
      <c r="N99" s="258">
        <v>502.9</v>
      </c>
      <c r="O99" s="258">
        <v>11494500</v>
      </c>
      <c r="P99" s="259">
        <v>-1.7941817249775727E-2</v>
      </c>
    </row>
    <row r="100" spans="1:16" ht="12.75" customHeight="1">
      <c r="A100" s="250">
        <v>90</v>
      </c>
      <c r="B100" s="263" t="s">
        <v>79</v>
      </c>
      <c r="C100" s="255" t="s">
        <v>141</v>
      </c>
      <c r="D100" s="256">
        <v>45351</v>
      </c>
      <c r="E100" s="255">
        <v>13.85</v>
      </c>
      <c r="F100" s="255">
        <v>13.933333333333332</v>
      </c>
      <c r="G100" s="257">
        <v>13.616666666666664</v>
      </c>
      <c r="H100" s="257">
        <v>13.383333333333331</v>
      </c>
      <c r="I100" s="257">
        <v>13.066666666666663</v>
      </c>
      <c r="J100" s="257">
        <v>14.166666666666664</v>
      </c>
      <c r="K100" s="257">
        <v>14.483333333333331</v>
      </c>
      <c r="L100" s="257">
        <v>14.716666666666665</v>
      </c>
      <c r="M100" s="258">
        <v>14.25</v>
      </c>
      <c r="N100" s="258">
        <v>13.7</v>
      </c>
      <c r="O100" s="258">
        <v>1850000000</v>
      </c>
      <c r="P100" s="259">
        <v>5.6247836621668398E-4</v>
      </c>
    </row>
    <row r="101" spans="1:16" ht="12.75" customHeight="1">
      <c r="A101" s="250">
        <v>91</v>
      </c>
      <c r="B101" s="263" t="s">
        <v>68</v>
      </c>
      <c r="C101" s="255" t="s">
        <v>142</v>
      </c>
      <c r="D101" s="256">
        <v>45351</v>
      </c>
      <c r="E101" s="255">
        <v>118.85</v>
      </c>
      <c r="F101" s="255">
        <v>118.78333333333335</v>
      </c>
      <c r="G101" s="257">
        <v>117.66666666666669</v>
      </c>
      <c r="H101" s="257">
        <v>116.48333333333333</v>
      </c>
      <c r="I101" s="257">
        <v>115.36666666666667</v>
      </c>
      <c r="J101" s="257">
        <v>119.9666666666667</v>
      </c>
      <c r="K101" s="257">
        <v>121.08333333333334</v>
      </c>
      <c r="L101" s="257">
        <v>122.26666666666671</v>
      </c>
      <c r="M101" s="258">
        <v>119.9</v>
      </c>
      <c r="N101" s="258">
        <v>117.6</v>
      </c>
      <c r="O101" s="258">
        <v>67525000</v>
      </c>
      <c r="P101" s="259">
        <v>-6.2545989698307583E-3</v>
      </c>
    </row>
    <row r="102" spans="1:16" ht="12.75" customHeight="1">
      <c r="A102" s="250">
        <v>92</v>
      </c>
      <c r="B102" s="263" t="s">
        <v>63</v>
      </c>
      <c r="C102" s="261" t="s">
        <v>143</v>
      </c>
      <c r="D102" s="256">
        <v>45351</v>
      </c>
      <c r="E102" s="255">
        <v>82.95</v>
      </c>
      <c r="F102" s="255">
        <v>83</v>
      </c>
      <c r="G102" s="257">
        <v>81.900000000000006</v>
      </c>
      <c r="H102" s="257">
        <v>80.850000000000009</v>
      </c>
      <c r="I102" s="257">
        <v>79.750000000000014</v>
      </c>
      <c r="J102" s="257">
        <v>84.05</v>
      </c>
      <c r="K102" s="257">
        <v>85.149999999999991</v>
      </c>
      <c r="L102" s="257">
        <v>86.199999999999989</v>
      </c>
      <c r="M102" s="258">
        <v>84.1</v>
      </c>
      <c r="N102" s="258">
        <v>81.95</v>
      </c>
      <c r="O102" s="258">
        <v>336960000</v>
      </c>
      <c r="P102" s="259">
        <v>5.1231571176088954E-3</v>
      </c>
    </row>
    <row r="103" spans="1:16" ht="12.75" customHeight="1">
      <c r="A103" s="250">
        <v>93</v>
      </c>
      <c r="B103" s="263" t="s">
        <v>45</v>
      </c>
      <c r="C103" s="255" t="s">
        <v>144</v>
      </c>
      <c r="D103" s="256">
        <v>45351</v>
      </c>
      <c r="E103" s="255">
        <v>147.35</v>
      </c>
      <c r="F103" s="255">
        <v>148.26666666666665</v>
      </c>
      <c r="G103" s="257">
        <v>145.43333333333331</v>
      </c>
      <c r="H103" s="257">
        <v>143.51666666666665</v>
      </c>
      <c r="I103" s="257">
        <v>140.68333333333331</v>
      </c>
      <c r="J103" s="257">
        <v>150.18333333333331</v>
      </c>
      <c r="K103" s="257">
        <v>153.01666666666668</v>
      </c>
      <c r="L103" s="257">
        <v>154.93333333333331</v>
      </c>
      <c r="M103" s="258">
        <v>151.1</v>
      </c>
      <c r="N103" s="258">
        <v>146.35</v>
      </c>
      <c r="O103" s="258">
        <v>61575000</v>
      </c>
      <c r="P103" s="259">
        <v>2.1017286407163289E-2</v>
      </c>
    </row>
    <row r="104" spans="1:16" ht="12.75" customHeight="1">
      <c r="A104" s="250">
        <v>94</v>
      </c>
      <c r="B104" s="263" t="s">
        <v>84</v>
      </c>
      <c r="C104" s="262" t="s">
        <v>145</v>
      </c>
      <c r="D104" s="256">
        <v>45351</v>
      </c>
      <c r="E104" s="255">
        <v>442.3</v>
      </c>
      <c r="F104" s="255">
        <v>444.7833333333333</v>
      </c>
      <c r="G104" s="257">
        <v>438.01666666666659</v>
      </c>
      <c r="H104" s="257">
        <v>433.73333333333329</v>
      </c>
      <c r="I104" s="257">
        <v>426.96666666666658</v>
      </c>
      <c r="J104" s="257">
        <v>449.06666666666661</v>
      </c>
      <c r="K104" s="257">
        <v>455.83333333333326</v>
      </c>
      <c r="L104" s="257">
        <v>460.11666666666662</v>
      </c>
      <c r="M104" s="258">
        <v>451.55</v>
      </c>
      <c r="N104" s="258">
        <v>440.5</v>
      </c>
      <c r="O104" s="258">
        <v>15393125</v>
      </c>
      <c r="P104" s="259">
        <v>1.6104500313143062E-3</v>
      </c>
    </row>
    <row r="105" spans="1:16" ht="12.75" customHeight="1">
      <c r="A105" s="250">
        <v>95</v>
      </c>
      <c r="B105" s="263" t="s">
        <v>117</v>
      </c>
      <c r="C105" s="255" t="s">
        <v>146</v>
      </c>
      <c r="D105" s="256">
        <v>45351</v>
      </c>
      <c r="E105" s="255">
        <v>511.6</v>
      </c>
      <c r="F105" s="255">
        <v>510.5333333333333</v>
      </c>
      <c r="G105" s="257">
        <v>505.06666666666661</v>
      </c>
      <c r="H105" s="257">
        <v>498.5333333333333</v>
      </c>
      <c r="I105" s="257">
        <v>493.06666666666661</v>
      </c>
      <c r="J105" s="257">
        <v>517.06666666666661</v>
      </c>
      <c r="K105" s="257">
        <v>522.5333333333333</v>
      </c>
      <c r="L105" s="257">
        <v>529.06666666666661</v>
      </c>
      <c r="M105" s="258">
        <v>516</v>
      </c>
      <c r="N105" s="258">
        <v>504</v>
      </c>
      <c r="O105" s="258">
        <v>15426000</v>
      </c>
      <c r="P105" s="259">
        <v>-2.0695784662265109E-2</v>
      </c>
    </row>
    <row r="106" spans="1:16" ht="12.75" customHeight="1">
      <c r="A106" s="250">
        <v>96</v>
      </c>
      <c r="B106" s="263" t="s">
        <v>49</v>
      </c>
      <c r="C106" s="262" t="s">
        <v>147</v>
      </c>
      <c r="D106" s="256">
        <v>45351</v>
      </c>
      <c r="E106" s="255">
        <v>234.2</v>
      </c>
      <c r="F106" s="255">
        <v>236.1</v>
      </c>
      <c r="G106" s="257">
        <v>230.2</v>
      </c>
      <c r="H106" s="257">
        <v>226.2</v>
      </c>
      <c r="I106" s="257">
        <v>220.29999999999998</v>
      </c>
      <c r="J106" s="257">
        <v>240.1</v>
      </c>
      <c r="K106" s="257">
        <v>246.00000000000003</v>
      </c>
      <c r="L106" s="257">
        <v>250</v>
      </c>
      <c r="M106" s="258">
        <v>242</v>
      </c>
      <c r="N106" s="258">
        <v>232.1</v>
      </c>
      <c r="O106" s="258">
        <v>26474100</v>
      </c>
      <c r="P106" s="259">
        <v>-5.3401078390709247E-2</v>
      </c>
    </row>
    <row r="107" spans="1:16" ht="12.75" customHeight="1">
      <c r="A107" s="250">
        <v>97</v>
      </c>
      <c r="B107" s="263" t="s">
        <v>45</v>
      </c>
      <c r="C107" s="260" t="s">
        <v>148</v>
      </c>
      <c r="D107" s="256">
        <v>45351</v>
      </c>
      <c r="E107" s="255">
        <v>2599.9</v>
      </c>
      <c r="F107" s="255">
        <v>2590.9333333333334</v>
      </c>
      <c r="G107" s="257">
        <v>2547.416666666667</v>
      </c>
      <c r="H107" s="257">
        <v>2494.9333333333334</v>
      </c>
      <c r="I107" s="257">
        <v>2451.416666666667</v>
      </c>
      <c r="J107" s="257">
        <v>2643.416666666667</v>
      </c>
      <c r="K107" s="257">
        <v>2686.9333333333334</v>
      </c>
      <c r="L107" s="257">
        <v>2739.416666666667</v>
      </c>
      <c r="M107" s="258">
        <v>2634.45</v>
      </c>
      <c r="N107" s="258">
        <v>2538.4499999999998</v>
      </c>
      <c r="O107" s="258">
        <v>900600</v>
      </c>
      <c r="P107" s="259">
        <v>-2.4057217165149546E-2</v>
      </c>
    </row>
    <row r="108" spans="1:16" ht="12.75" customHeight="1">
      <c r="A108" s="250">
        <v>98</v>
      </c>
      <c r="B108" s="263" t="s">
        <v>45</v>
      </c>
      <c r="C108" s="262" t="s">
        <v>149</v>
      </c>
      <c r="D108" s="256">
        <v>45351</v>
      </c>
      <c r="E108" s="255">
        <v>3187.9</v>
      </c>
      <c r="F108" s="255">
        <v>3225.15</v>
      </c>
      <c r="G108" s="257">
        <v>3136.1000000000004</v>
      </c>
      <c r="H108" s="257">
        <v>3084.3</v>
      </c>
      <c r="I108" s="257">
        <v>2995.2500000000005</v>
      </c>
      <c r="J108" s="257">
        <v>3276.9500000000003</v>
      </c>
      <c r="K108" s="257">
        <v>3366.0000000000005</v>
      </c>
      <c r="L108" s="257">
        <v>3417.8</v>
      </c>
      <c r="M108" s="258">
        <v>3314.2</v>
      </c>
      <c r="N108" s="258">
        <v>3173.35</v>
      </c>
      <c r="O108" s="258">
        <v>6336900</v>
      </c>
      <c r="P108" s="259">
        <v>-2.9719797887000458E-2</v>
      </c>
    </row>
    <row r="109" spans="1:16" ht="12.75" customHeight="1">
      <c r="A109" s="250">
        <v>99</v>
      </c>
      <c r="B109" s="263" t="s">
        <v>63</v>
      </c>
      <c r="C109" s="255" t="s">
        <v>150</v>
      </c>
      <c r="D109" s="256">
        <v>45351</v>
      </c>
      <c r="E109" s="255">
        <v>1541.15</v>
      </c>
      <c r="F109" s="255">
        <v>1542.4166666666667</v>
      </c>
      <c r="G109" s="257">
        <v>1527.2333333333336</v>
      </c>
      <c r="H109" s="257">
        <v>1513.3166666666668</v>
      </c>
      <c r="I109" s="257">
        <v>1498.1333333333337</v>
      </c>
      <c r="J109" s="257">
        <v>1556.3333333333335</v>
      </c>
      <c r="K109" s="257">
        <v>1571.5166666666664</v>
      </c>
      <c r="L109" s="257">
        <v>1585.4333333333334</v>
      </c>
      <c r="M109" s="258">
        <v>1557.6</v>
      </c>
      <c r="N109" s="258">
        <v>1528.5</v>
      </c>
      <c r="O109" s="258">
        <v>23893000</v>
      </c>
      <c r="P109" s="259">
        <v>-1.1971466969916262E-2</v>
      </c>
    </row>
    <row r="110" spans="1:16" ht="12.75" customHeight="1">
      <c r="A110" s="250">
        <v>100</v>
      </c>
      <c r="B110" s="263" t="s">
        <v>79</v>
      </c>
      <c r="C110" s="255" t="s">
        <v>151</v>
      </c>
      <c r="D110" s="256">
        <v>45351</v>
      </c>
      <c r="E110" s="255">
        <v>215.55</v>
      </c>
      <c r="F110" s="255">
        <v>216.46666666666667</v>
      </c>
      <c r="G110" s="257">
        <v>213.43333333333334</v>
      </c>
      <c r="H110" s="257">
        <v>211.31666666666666</v>
      </c>
      <c r="I110" s="257">
        <v>208.28333333333333</v>
      </c>
      <c r="J110" s="257">
        <v>218.58333333333334</v>
      </c>
      <c r="K110" s="257">
        <v>221.6166666666667</v>
      </c>
      <c r="L110" s="257">
        <v>223.73333333333335</v>
      </c>
      <c r="M110" s="258">
        <v>219.5</v>
      </c>
      <c r="N110" s="258">
        <v>214.35</v>
      </c>
      <c r="O110" s="258">
        <v>146478800</v>
      </c>
      <c r="P110" s="259">
        <v>-1.9705106034404295E-2</v>
      </c>
    </row>
    <row r="111" spans="1:16" ht="12.75" customHeight="1">
      <c r="A111" s="250">
        <v>101</v>
      </c>
      <c r="B111" s="263" t="s">
        <v>87</v>
      </c>
      <c r="C111" s="255" t="s">
        <v>152</v>
      </c>
      <c r="D111" s="256">
        <v>45351</v>
      </c>
      <c r="E111" s="255">
        <v>1690.7</v>
      </c>
      <c r="F111" s="255">
        <v>1695.2833333333335</v>
      </c>
      <c r="G111" s="257">
        <v>1681.616666666667</v>
      </c>
      <c r="H111" s="257">
        <v>1672.5333333333335</v>
      </c>
      <c r="I111" s="257">
        <v>1658.866666666667</v>
      </c>
      <c r="J111" s="257">
        <v>1704.366666666667</v>
      </c>
      <c r="K111" s="257">
        <v>1718.0333333333335</v>
      </c>
      <c r="L111" s="257">
        <v>1727.116666666667</v>
      </c>
      <c r="M111" s="258">
        <v>1708.95</v>
      </c>
      <c r="N111" s="258">
        <v>1686.2</v>
      </c>
      <c r="O111" s="258">
        <v>24086400</v>
      </c>
      <c r="P111" s="259">
        <v>-1.5692428403295409E-2</v>
      </c>
    </row>
    <row r="112" spans="1:16" ht="12.75" customHeight="1">
      <c r="A112" s="250">
        <v>102</v>
      </c>
      <c r="B112" s="263" t="s">
        <v>84</v>
      </c>
      <c r="C112" s="255" t="s">
        <v>154</v>
      </c>
      <c r="D112" s="256">
        <v>45351</v>
      </c>
      <c r="E112" s="255">
        <v>174.65</v>
      </c>
      <c r="F112" s="255">
        <v>172.66666666666666</v>
      </c>
      <c r="G112" s="257">
        <v>167.33333333333331</v>
      </c>
      <c r="H112" s="257">
        <v>160.01666666666665</v>
      </c>
      <c r="I112" s="257">
        <v>154.68333333333331</v>
      </c>
      <c r="J112" s="257">
        <v>179.98333333333332</v>
      </c>
      <c r="K112" s="257">
        <v>185.31666666666663</v>
      </c>
      <c r="L112" s="257">
        <v>192.63333333333333</v>
      </c>
      <c r="M112" s="258">
        <v>178</v>
      </c>
      <c r="N112" s="258">
        <v>165.35</v>
      </c>
      <c r="O112" s="258">
        <v>131469000</v>
      </c>
      <c r="P112" s="259">
        <v>0.13396686569674543</v>
      </c>
    </row>
    <row r="113" spans="1:16" ht="12.75" customHeight="1">
      <c r="A113" s="250">
        <v>103</v>
      </c>
      <c r="B113" s="263" t="s">
        <v>43</v>
      </c>
      <c r="C113" s="255" t="s">
        <v>155</v>
      </c>
      <c r="D113" s="256">
        <v>45351</v>
      </c>
      <c r="E113" s="255">
        <v>1129.8499999999999</v>
      </c>
      <c r="F113" s="255">
        <v>1127.3333333333333</v>
      </c>
      <c r="G113" s="257">
        <v>1110.8166666666666</v>
      </c>
      <c r="H113" s="257">
        <v>1091.7833333333333</v>
      </c>
      <c r="I113" s="257">
        <v>1075.2666666666667</v>
      </c>
      <c r="J113" s="257">
        <v>1146.3666666666666</v>
      </c>
      <c r="K113" s="257">
        <v>1162.8833333333334</v>
      </c>
      <c r="L113" s="257">
        <v>1181.9166666666665</v>
      </c>
      <c r="M113" s="258">
        <v>1143.8499999999999</v>
      </c>
      <c r="N113" s="258">
        <v>1108.3</v>
      </c>
      <c r="O113" s="258">
        <v>2587000</v>
      </c>
      <c r="P113" s="259">
        <v>0.16647127784290738</v>
      </c>
    </row>
    <row r="114" spans="1:16" ht="12.75" customHeight="1">
      <c r="A114" s="250">
        <v>104</v>
      </c>
      <c r="B114" s="263" t="s">
        <v>45</v>
      </c>
      <c r="C114" s="262" t="s">
        <v>156</v>
      </c>
      <c r="D114" s="256">
        <v>45351</v>
      </c>
      <c r="E114" s="255">
        <v>949.2</v>
      </c>
      <c r="F114" s="255">
        <v>957.11666666666667</v>
      </c>
      <c r="G114" s="257">
        <v>936.08333333333337</v>
      </c>
      <c r="H114" s="257">
        <v>922.9666666666667</v>
      </c>
      <c r="I114" s="257">
        <v>901.93333333333339</v>
      </c>
      <c r="J114" s="257">
        <v>970.23333333333335</v>
      </c>
      <c r="K114" s="257">
        <v>991.26666666666665</v>
      </c>
      <c r="L114" s="257">
        <v>1004.3833333333333</v>
      </c>
      <c r="M114" s="258">
        <v>978.15</v>
      </c>
      <c r="N114" s="258">
        <v>944</v>
      </c>
      <c r="O114" s="258">
        <v>17262000</v>
      </c>
      <c r="P114" s="259">
        <v>-1.4831460674157304E-2</v>
      </c>
    </row>
    <row r="115" spans="1:16" ht="12.75" customHeight="1">
      <c r="A115" s="250">
        <v>105</v>
      </c>
      <c r="B115" s="263" t="s">
        <v>59</v>
      </c>
      <c r="C115" s="255" t="s">
        <v>157</v>
      </c>
      <c r="D115" s="256">
        <v>45351</v>
      </c>
      <c r="E115" s="255">
        <v>433.15</v>
      </c>
      <c r="F115" s="255">
        <v>434.88333333333338</v>
      </c>
      <c r="G115" s="257">
        <v>429.96666666666675</v>
      </c>
      <c r="H115" s="257">
        <v>426.78333333333336</v>
      </c>
      <c r="I115" s="257">
        <v>421.86666666666673</v>
      </c>
      <c r="J115" s="257">
        <v>438.06666666666678</v>
      </c>
      <c r="K115" s="257">
        <v>442.98333333333341</v>
      </c>
      <c r="L115" s="257">
        <v>446.1666666666668</v>
      </c>
      <c r="M115" s="258">
        <v>439.8</v>
      </c>
      <c r="N115" s="258">
        <v>431.7</v>
      </c>
      <c r="O115" s="258">
        <v>105803200</v>
      </c>
      <c r="P115" s="259">
        <v>1.1960998062015503E-3</v>
      </c>
    </row>
    <row r="116" spans="1:16" ht="12.75" customHeight="1">
      <c r="A116" s="250">
        <v>106</v>
      </c>
      <c r="B116" s="263" t="s">
        <v>132</v>
      </c>
      <c r="C116" s="255" t="s">
        <v>158</v>
      </c>
      <c r="D116" s="256">
        <v>45351</v>
      </c>
      <c r="E116" s="255">
        <v>764.95</v>
      </c>
      <c r="F116" s="255">
        <v>769.6</v>
      </c>
      <c r="G116" s="257">
        <v>755.7</v>
      </c>
      <c r="H116" s="257">
        <v>746.45</v>
      </c>
      <c r="I116" s="257">
        <v>732.55000000000007</v>
      </c>
      <c r="J116" s="257">
        <v>778.85</v>
      </c>
      <c r="K116" s="257">
        <v>792.74999999999989</v>
      </c>
      <c r="L116" s="257">
        <v>802</v>
      </c>
      <c r="M116" s="258">
        <v>783.5</v>
      </c>
      <c r="N116" s="258">
        <v>760.35</v>
      </c>
      <c r="O116" s="258">
        <v>26600000</v>
      </c>
      <c r="P116" s="259">
        <v>-2.0753761906953199E-2</v>
      </c>
    </row>
    <row r="117" spans="1:16" ht="12.75" customHeight="1">
      <c r="A117" s="250">
        <v>107</v>
      </c>
      <c r="B117" s="263" t="s">
        <v>49</v>
      </c>
      <c r="C117" s="255" t="s">
        <v>159</v>
      </c>
      <c r="D117" s="256">
        <v>45351</v>
      </c>
      <c r="E117" s="255">
        <v>4331.1000000000004</v>
      </c>
      <c r="F117" s="255">
        <v>4355.2166666666672</v>
      </c>
      <c r="G117" s="257">
        <v>4293.9333333333343</v>
      </c>
      <c r="H117" s="257">
        <v>4256.7666666666673</v>
      </c>
      <c r="I117" s="257">
        <v>4195.4833333333345</v>
      </c>
      <c r="J117" s="257">
        <v>4392.3833333333341</v>
      </c>
      <c r="K117" s="257">
        <v>4453.666666666667</v>
      </c>
      <c r="L117" s="257">
        <v>4490.8333333333339</v>
      </c>
      <c r="M117" s="258">
        <v>4416.5</v>
      </c>
      <c r="N117" s="258">
        <v>4318.05</v>
      </c>
      <c r="O117" s="258">
        <v>768000</v>
      </c>
      <c r="P117" s="259">
        <v>-3.3354310887350538E-2</v>
      </c>
    </row>
    <row r="118" spans="1:16" ht="12.75" customHeight="1">
      <c r="A118" s="250">
        <v>108</v>
      </c>
      <c r="B118" s="263" t="s">
        <v>132</v>
      </c>
      <c r="C118" s="260" t="s">
        <v>160</v>
      </c>
      <c r="D118" s="256">
        <v>45351</v>
      </c>
      <c r="E118" s="255">
        <v>817.15</v>
      </c>
      <c r="F118" s="255">
        <v>822.68333333333339</v>
      </c>
      <c r="G118" s="257">
        <v>807.96666666666681</v>
      </c>
      <c r="H118" s="257">
        <v>798.78333333333342</v>
      </c>
      <c r="I118" s="257">
        <v>784.06666666666683</v>
      </c>
      <c r="J118" s="257">
        <v>831.86666666666679</v>
      </c>
      <c r="K118" s="257">
        <v>846.58333333333348</v>
      </c>
      <c r="L118" s="257">
        <v>855.76666666666677</v>
      </c>
      <c r="M118" s="258">
        <v>837.4</v>
      </c>
      <c r="N118" s="258">
        <v>813.5</v>
      </c>
      <c r="O118" s="258">
        <v>17132175</v>
      </c>
      <c r="P118" s="259">
        <v>3.0784226130041017E-2</v>
      </c>
    </row>
    <row r="119" spans="1:16" ht="12.75" customHeight="1">
      <c r="A119" s="250">
        <v>109</v>
      </c>
      <c r="B119" s="263" t="s">
        <v>45</v>
      </c>
      <c r="C119" s="255" t="s">
        <v>161</v>
      </c>
      <c r="D119" s="256">
        <v>45351</v>
      </c>
      <c r="E119" s="255">
        <v>487.15</v>
      </c>
      <c r="F119" s="255">
        <v>492.86666666666662</v>
      </c>
      <c r="G119" s="257">
        <v>480.48333333333323</v>
      </c>
      <c r="H119" s="257">
        <v>473.81666666666661</v>
      </c>
      <c r="I119" s="257">
        <v>461.43333333333322</v>
      </c>
      <c r="J119" s="257">
        <v>499.53333333333325</v>
      </c>
      <c r="K119" s="257">
        <v>511.91666666666657</v>
      </c>
      <c r="L119" s="257">
        <v>518.58333333333326</v>
      </c>
      <c r="M119" s="258">
        <v>505.25</v>
      </c>
      <c r="N119" s="258">
        <v>486.2</v>
      </c>
      <c r="O119" s="258">
        <v>18466250</v>
      </c>
      <c r="P119" s="259">
        <v>2.547549632097737E-2</v>
      </c>
    </row>
    <row r="120" spans="1:16" ht="12.75" customHeight="1">
      <c r="A120" s="250">
        <v>110</v>
      </c>
      <c r="B120" s="263" t="s">
        <v>63</v>
      </c>
      <c r="C120" s="255" t="s">
        <v>162</v>
      </c>
      <c r="D120" s="256">
        <v>45351</v>
      </c>
      <c r="E120" s="255">
        <v>1813.85</v>
      </c>
      <c r="F120" s="255">
        <v>1817.2833333333335</v>
      </c>
      <c r="G120" s="257">
        <v>1804.5666666666671</v>
      </c>
      <c r="H120" s="257">
        <v>1795.2833333333335</v>
      </c>
      <c r="I120" s="257">
        <v>1782.5666666666671</v>
      </c>
      <c r="J120" s="257">
        <v>1826.5666666666671</v>
      </c>
      <c r="K120" s="257">
        <v>1839.2833333333338</v>
      </c>
      <c r="L120" s="257">
        <v>1848.5666666666671</v>
      </c>
      <c r="M120" s="258">
        <v>1830</v>
      </c>
      <c r="N120" s="258">
        <v>1808</v>
      </c>
      <c r="O120" s="258">
        <v>27110000</v>
      </c>
      <c r="P120" s="259">
        <v>3.6900369003690036E-4</v>
      </c>
    </row>
    <row r="121" spans="1:16" ht="12.75" customHeight="1">
      <c r="A121" s="250">
        <v>111</v>
      </c>
      <c r="B121" s="263" t="s">
        <v>68</v>
      </c>
      <c r="C121" s="255" t="s">
        <v>163</v>
      </c>
      <c r="D121" s="256">
        <v>45351</v>
      </c>
      <c r="E121" s="255">
        <v>174.25</v>
      </c>
      <c r="F121" s="255">
        <v>175.79999999999998</v>
      </c>
      <c r="G121" s="257">
        <v>171.84999999999997</v>
      </c>
      <c r="H121" s="257">
        <v>169.45</v>
      </c>
      <c r="I121" s="257">
        <v>165.49999999999997</v>
      </c>
      <c r="J121" s="257">
        <v>178.19999999999996</v>
      </c>
      <c r="K121" s="257">
        <v>182.14999999999995</v>
      </c>
      <c r="L121" s="257">
        <v>184.54999999999995</v>
      </c>
      <c r="M121" s="258">
        <v>179.75</v>
      </c>
      <c r="N121" s="258">
        <v>173.4</v>
      </c>
      <c r="O121" s="258">
        <v>38756932</v>
      </c>
      <c r="P121" s="259">
        <v>1.0587550901687027E-2</v>
      </c>
    </row>
    <row r="122" spans="1:16" ht="12.75" customHeight="1">
      <c r="A122" s="250">
        <v>112</v>
      </c>
      <c r="B122" s="263" t="s">
        <v>45</v>
      </c>
      <c r="C122" s="255" t="s">
        <v>164</v>
      </c>
      <c r="D122" s="256">
        <v>45351</v>
      </c>
      <c r="E122" s="255">
        <v>2419.75</v>
      </c>
      <c r="F122" s="255">
        <v>2436.25</v>
      </c>
      <c r="G122" s="257">
        <v>2393.5</v>
      </c>
      <c r="H122" s="257">
        <v>2367.25</v>
      </c>
      <c r="I122" s="257">
        <v>2324.5</v>
      </c>
      <c r="J122" s="257">
        <v>2462.5</v>
      </c>
      <c r="K122" s="257">
        <v>2505.25</v>
      </c>
      <c r="L122" s="257">
        <v>2531.5</v>
      </c>
      <c r="M122" s="258">
        <v>2479</v>
      </c>
      <c r="N122" s="258">
        <v>2410</v>
      </c>
      <c r="O122" s="258">
        <v>1082100</v>
      </c>
      <c r="P122" s="259">
        <v>0.10407101316192226</v>
      </c>
    </row>
    <row r="123" spans="1:16" ht="12.75" customHeight="1">
      <c r="A123" s="250">
        <v>113</v>
      </c>
      <c r="B123" s="263" t="s">
        <v>43</v>
      </c>
      <c r="C123" s="255" t="s">
        <v>165</v>
      </c>
      <c r="D123" s="256">
        <v>45351</v>
      </c>
      <c r="E123" s="255">
        <v>388.5</v>
      </c>
      <c r="F123" s="255">
        <v>391.11666666666662</v>
      </c>
      <c r="G123" s="257">
        <v>384.43333333333322</v>
      </c>
      <c r="H123" s="257">
        <v>380.36666666666662</v>
      </c>
      <c r="I123" s="257">
        <v>373.68333333333322</v>
      </c>
      <c r="J123" s="257">
        <v>395.18333333333322</v>
      </c>
      <c r="K123" s="257">
        <v>401.86666666666662</v>
      </c>
      <c r="L123" s="257">
        <v>405.93333333333322</v>
      </c>
      <c r="M123" s="258">
        <v>397.8</v>
      </c>
      <c r="N123" s="258">
        <v>387.05</v>
      </c>
      <c r="O123" s="258">
        <v>12755100</v>
      </c>
      <c r="P123" s="259">
        <v>-1.4319495533368365E-2</v>
      </c>
    </row>
    <row r="124" spans="1:16" ht="12.75" customHeight="1">
      <c r="A124" s="250">
        <v>114</v>
      </c>
      <c r="B124" s="263" t="s">
        <v>68</v>
      </c>
      <c r="C124" s="260" t="s">
        <v>166</v>
      </c>
      <c r="D124" s="256">
        <v>45351</v>
      </c>
      <c r="E124" s="255">
        <v>644.54999999999995</v>
      </c>
      <c r="F124" s="255">
        <v>644.06666666666661</v>
      </c>
      <c r="G124" s="257">
        <v>628.23333333333323</v>
      </c>
      <c r="H124" s="257">
        <v>611.91666666666663</v>
      </c>
      <c r="I124" s="257">
        <v>596.08333333333326</v>
      </c>
      <c r="J124" s="257">
        <v>660.38333333333321</v>
      </c>
      <c r="K124" s="257">
        <v>676.2166666666667</v>
      </c>
      <c r="L124" s="257">
        <v>692.53333333333319</v>
      </c>
      <c r="M124" s="258">
        <v>659.9</v>
      </c>
      <c r="N124" s="258">
        <v>627.75</v>
      </c>
      <c r="O124" s="258">
        <v>14680000</v>
      </c>
      <c r="P124" s="259">
        <v>6.5157451748657669E-2</v>
      </c>
    </row>
    <row r="125" spans="1:16" ht="12.75" customHeight="1">
      <c r="A125" s="250">
        <v>115</v>
      </c>
      <c r="B125" s="263" t="s">
        <v>41</v>
      </c>
      <c r="C125" s="255" t="s">
        <v>167</v>
      </c>
      <c r="D125" s="256">
        <v>45351</v>
      </c>
      <c r="E125" s="255">
        <v>3354.45</v>
      </c>
      <c r="F125" s="255">
        <v>3371.6333333333332</v>
      </c>
      <c r="G125" s="257">
        <v>3319.0166666666664</v>
      </c>
      <c r="H125" s="257">
        <v>3283.583333333333</v>
      </c>
      <c r="I125" s="257">
        <v>3230.9666666666662</v>
      </c>
      <c r="J125" s="257">
        <v>3407.0666666666666</v>
      </c>
      <c r="K125" s="257">
        <v>3459.6833333333334</v>
      </c>
      <c r="L125" s="257">
        <v>3495.1166666666668</v>
      </c>
      <c r="M125" s="258">
        <v>3424.25</v>
      </c>
      <c r="N125" s="258">
        <v>3336.2</v>
      </c>
      <c r="O125" s="258">
        <v>14745000</v>
      </c>
      <c r="P125" s="259">
        <v>1.8589517750191697E-2</v>
      </c>
    </row>
    <row r="126" spans="1:16" ht="12.75" customHeight="1">
      <c r="A126" s="250">
        <v>116</v>
      </c>
      <c r="B126" s="263" t="s">
        <v>87</v>
      </c>
      <c r="C126" s="255" t="s">
        <v>168</v>
      </c>
      <c r="D126" s="256">
        <v>45351</v>
      </c>
      <c r="E126" s="255">
        <v>5453.8</v>
      </c>
      <c r="F126" s="255">
        <v>5480.7166666666672</v>
      </c>
      <c r="G126" s="257">
        <v>5417.0833333333339</v>
      </c>
      <c r="H126" s="257">
        <v>5380.3666666666668</v>
      </c>
      <c r="I126" s="257">
        <v>5316.7333333333336</v>
      </c>
      <c r="J126" s="257">
        <v>5517.4333333333343</v>
      </c>
      <c r="K126" s="257">
        <v>5581.0666666666675</v>
      </c>
      <c r="L126" s="257">
        <v>5617.7833333333347</v>
      </c>
      <c r="M126" s="258">
        <v>5544.35</v>
      </c>
      <c r="N126" s="258">
        <v>5444</v>
      </c>
      <c r="O126" s="258">
        <v>2111700</v>
      </c>
      <c r="P126" s="259">
        <v>-4.5959131725942159E-3</v>
      </c>
    </row>
    <row r="127" spans="1:16" ht="12.75" customHeight="1">
      <c r="A127" s="250">
        <v>117</v>
      </c>
      <c r="B127" s="263" t="s">
        <v>87</v>
      </c>
      <c r="C127" s="255" t="s">
        <v>169</v>
      </c>
      <c r="D127" s="256">
        <v>45351</v>
      </c>
      <c r="E127" s="255">
        <v>5479.45</v>
      </c>
      <c r="F127" s="255">
        <v>5513.1166666666659</v>
      </c>
      <c r="G127" s="257">
        <v>5431.3333333333321</v>
      </c>
      <c r="H127" s="257">
        <v>5383.2166666666662</v>
      </c>
      <c r="I127" s="257">
        <v>5301.4333333333325</v>
      </c>
      <c r="J127" s="257">
        <v>5561.2333333333318</v>
      </c>
      <c r="K127" s="257">
        <v>5643.0166666666664</v>
      </c>
      <c r="L127" s="257">
        <v>5691.1333333333314</v>
      </c>
      <c r="M127" s="258">
        <v>5594.9</v>
      </c>
      <c r="N127" s="258">
        <v>5465</v>
      </c>
      <c r="O127" s="258">
        <v>625200</v>
      </c>
      <c r="P127" s="259">
        <v>1.0996119016817595E-2</v>
      </c>
    </row>
    <row r="128" spans="1:16" ht="12.75" customHeight="1">
      <c r="A128" s="250">
        <v>118</v>
      </c>
      <c r="B128" s="263" t="s">
        <v>43</v>
      </c>
      <c r="C128" s="255" t="s">
        <v>170</v>
      </c>
      <c r="D128" s="256">
        <v>45351</v>
      </c>
      <c r="E128" s="255">
        <v>1577.5</v>
      </c>
      <c r="F128" s="255">
        <v>1556.8166666666666</v>
      </c>
      <c r="G128" s="257">
        <v>1523.6333333333332</v>
      </c>
      <c r="H128" s="257">
        <v>1469.7666666666667</v>
      </c>
      <c r="I128" s="257">
        <v>1436.5833333333333</v>
      </c>
      <c r="J128" s="257">
        <v>1610.6833333333332</v>
      </c>
      <c r="K128" s="257">
        <v>1643.8666666666666</v>
      </c>
      <c r="L128" s="257">
        <v>1697.7333333333331</v>
      </c>
      <c r="M128" s="258">
        <v>1590</v>
      </c>
      <c r="N128" s="258">
        <v>1502.95</v>
      </c>
      <c r="O128" s="258">
        <v>7472350</v>
      </c>
      <c r="P128" s="259">
        <v>5.3318955188114067E-2</v>
      </c>
    </row>
    <row r="129" spans="1:16" ht="12.75" customHeight="1">
      <c r="A129" s="250">
        <v>119</v>
      </c>
      <c r="B129" s="263" t="s">
        <v>56</v>
      </c>
      <c r="C129" s="255" t="s">
        <v>171</v>
      </c>
      <c r="D129" s="256">
        <v>45351</v>
      </c>
      <c r="E129" s="255">
        <v>1709</v>
      </c>
      <c r="F129" s="255">
        <v>1700.3333333333333</v>
      </c>
      <c r="G129" s="257">
        <v>1681.3166666666666</v>
      </c>
      <c r="H129" s="257">
        <v>1653.6333333333334</v>
      </c>
      <c r="I129" s="257">
        <v>1634.6166666666668</v>
      </c>
      <c r="J129" s="257">
        <v>1728.0166666666664</v>
      </c>
      <c r="K129" s="257">
        <v>1747.0333333333333</v>
      </c>
      <c r="L129" s="257">
        <v>1774.7166666666662</v>
      </c>
      <c r="M129" s="258">
        <v>1719.35</v>
      </c>
      <c r="N129" s="258">
        <v>1672.65</v>
      </c>
      <c r="O129" s="258">
        <v>13334300</v>
      </c>
      <c r="P129" s="259">
        <v>-3.6956521739130437E-2</v>
      </c>
    </row>
    <row r="130" spans="1:16" ht="12.75" customHeight="1">
      <c r="A130" s="250">
        <v>120</v>
      </c>
      <c r="B130" s="263" t="s">
        <v>68</v>
      </c>
      <c r="C130" s="255" t="s">
        <v>172</v>
      </c>
      <c r="D130" s="256">
        <v>45351</v>
      </c>
      <c r="E130" s="255">
        <v>286.95</v>
      </c>
      <c r="F130" s="255">
        <v>288.11666666666662</v>
      </c>
      <c r="G130" s="257">
        <v>284.58333333333326</v>
      </c>
      <c r="H130" s="257">
        <v>282.21666666666664</v>
      </c>
      <c r="I130" s="257">
        <v>278.68333333333328</v>
      </c>
      <c r="J130" s="257">
        <v>290.48333333333323</v>
      </c>
      <c r="K130" s="257">
        <v>294.01666666666665</v>
      </c>
      <c r="L130" s="257">
        <v>296.38333333333321</v>
      </c>
      <c r="M130" s="258">
        <v>291.64999999999998</v>
      </c>
      <c r="N130" s="258">
        <v>285.75</v>
      </c>
      <c r="O130" s="258">
        <v>24614000</v>
      </c>
      <c r="P130" s="259">
        <v>-6.3781689003713869E-3</v>
      </c>
    </row>
    <row r="131" spans="1:16" ht="12.75" customHeight="1">
      <c r="A131" s="250">
        <v>121</v>
      </c>
      <c r="B131" s="263" t="s">
        <v>68</v>
      </c>
      <c r="C131" s="255" t="s">
        <v>173</v>
      </c>
      <c r="D131" s="256">
        <v>45351</v>
      </c>
      <c r="E131" s="255">
        <v>181.25</v>
      </c>
      <c r="F131" s="255">
        <v>183.0333333333333</v>
      </c>
      <c r="G131" s="257">
        <v>178.4166666666666</v>
      </c>
      <c r="H131" s="257">
        <v>175.58333333333329</v>
      </c>
      <c r="I131" s="257">
        <v>170.96666666666658</v>
      </c>
      <c r="J131" s="257">
        <v>185.86666666666662</v>
      </c>
      <c r="K131" s="257">
        <v>190.48333333333329</v>
      </c>
      <c r="L131" s="257">
        <v>193.31666666666663</v>
      </c>
      <c r="M131" s="258">
        <v>187.65</v>
      </c>
      <c r="N131" s="258">
        <v>180.2</v>
      </c>
      <c r="O131" s="258">
        <v>54372000</v>
      </c>
      <c r="P131" s="259">
        <v>-1.1885290589902954E-2</v>
      </c>
    </row>
    <row r="132" spans="1:16" ht="12.75" customHeight="1">
      <c r="A132" s="250">
        <v>122</v>
      </c>
      <c r="B132" s="263" t="s">
        <v>59</v>
      </c>
      <c r="C132" s="255" t="s">
        <v>174</v>
      </c>
      <c r="D132" s="256">
        <v>45351</v>
      </c>
      <c r="E132" s="255">
        <v>525.29999999999995</v>
      </c>
      <c r="F132" s="255">
        <v>528.66666666666663</v>
      </c>
      <c r="G132" s="257">
        <v>521.13333333333321</v>
      </c>
      <c r="H132" s="257">
        <v>516.96666666666658</v>
      </c>
      <c r="I132" s="257">
        <v>509.43333333333317</v>
      </c>
      <c r="J132" s="257">
        <v>532.83333333333326</v>
      </c>
      <c r="K132" s="257">
        <v>540.36666666666679</v>
      </c>
      <c r="L132" s="257">
        <v>544.5333333333333</v>
      </c>
      <c r="M132" s="258">
        <v>536.20000000000005</v>
      </c>
      <c r="N132" s="258">
        <v>524.5</v>
      </c>
      <c r="O132" s="258">
        <v>10676400</v>
      </c>
      <c r="P132" s="259">
        <v>-8.4698540064638353E-3</v>
      </c>
    </row>
    <row r="133" spans="1:16" ht="12.75" customHeight="1">
      <c r="A133" s="250">
        <v>123</v>
      </c>
      <c r="B133" s="263" t="s">
        <v>56</v>
      </c>
      <c r="C133" s="255" t="s">
        <v>175</v>
      </c>
      <c r="D133" s="256">
        <v>45351</v>
      </c>
      <c r="E133" s="255">
        <v>10456.4</v>
      </c>
      <c r="F133" s="255">
        <v>10567.7</v>
      </c>
      <c r="G133" s="257">
        <v>10317.650000000001</v>
      </c>
      <c r="H133" s="257">
        <v>10178.900000000001</v>
      </c>
      <c r="I133" s="257">
        <v>9928.8500000000022</v>
      </c>
      <c r="J133" s="257">
        <v>10706.45</v>
      </c>
      <c r="K133" s="257">
        <v>10956.5</v>
      </c>
      <c r="L133" s="257">
        <v>11095.25</v>
      </c>
      <c r="M133" s="258">
        <v>10817.75</v>
      </c>
      <c r="N133" s="258">
        <v>10428.950000000001</v>
      </c>
      <c r="O133" s="258">
        <v>2960450</v>
      </c>
      <c r="P133" s="259">
        <v>-5.2185884198562488E-2</v>
      </c>
    </row>
    <row r="134" spans="1:16" ht="12.75" customHeight="1">
      <c r="A134" s="250">
        <v>124</v>
      </c>
      <c r="B134" s="263" t="s">
        <v>59</v>
      </c>
      <c r="C134" s="255" t="s">
        <v>176</v>
      </c>
      <c r="D134" s="256">
        <v>45351</v>
      </c>
      <c r="E134" s="255">
        <v>1066.5</v>
      </c>
      <c r="F134" s="255">
        <v>1075.3333333333333</v>
      </c>
      <c r="G134" s="257">
        <v>1053.6666666666665</v>
      </c>
      <c r="H134" s="257">
        <v>1040.8333333333333</v>
      </c>
      <c r="I134" s="257">
        <v>1019.1666666666665</v>
      </c>
      <c r="J134" s="257">
        <v>1088.1666666666665</v>
      </c>
      <c r="K134" s="257">
        <v>1109.833333333333</v>
      </c>
      <c r="L134" s="257">
        <v>1122.6666666666665</v>
      </c>
      <c r="M134" s="258">
        <v>1097</v>
      </c>
      <c r="N134" s="258">
        <v>1062.5</v>
      </c>
      <c r="O134" s="258">
        <v>8272600</v>
      </c>
      <c r="P134" s="259">
        <v>9.4815067908089173E-3</v>
      </c>
    </row>
    <row r="135" spans="1:16" ht="12.75" customHeight="1">
      <c r="A135" s="250">
        <v>125</v>
      </c>
      <c r="B135" s="263" t="s">
        <v>45</v>
      </c>
      <c r="C135" s="255" t="s">
        <v>177</v>
      </c>
      <c r="D135" s="256">
        <v>45351</v>
      </c>
      <c r="E135" s="255">
        <v>3859.3</v>
      </c>
      <c r="F135" s="255">
        <v>3797.6666666666665</v>
      </c>
      <c r="G135" s="257">
        <v>3685.3833333333332</v>
      </c>
      <c r="H135" s="257">
        <v>3511.4666666666667</v>
      </c>
      <c r="I135" s="257">
        <v>3399.1833333333334</v>
      </c>
      <c r="J135" s="257">
        <v>3971.583333333333</v>
      </c>
      <c r="K135" s="257">
        <v>4083.8666666666668</v>
      </c>
      <c r="L135" s="257">
        <v>4257.7833333333328</v>
      </c>
      <c r="M135" s="258">
        <v>3909.95</v>
      </c>
      <c r="N135" s="258">
        <v>3623.75</v>
      </c>
      <c r="O135" s="258">
        <v>2347200</v>
      </c>
      <c r="P135" s="259">
        <v>2.0521739130434782E-2</v>
      </c>
    </row>
    <row r="136" spans="1:16" ht="12.75" customHeight="1">
      <c r="A136" s="250">
        <v>126</v>
      </c>
      <c r="B136" s="263" t="s">
        <v>43</v>
      </c>
      <c r="C136" s="262" t="s">
        <v>178</v>
      </c>
      <c r="D136" s="256">
        <v>45351</v>
      </c>
      <c r="E136" s="255">
        <v>1638.7</v>
      </c>
      <c r="F136" s="255">
        <v>1631.1166666666668</v>
      </c>
      <c r="G136" s="257">
        <v>1602.6333333333337</v>
      </c>
      <c r="H136" s="257">
        <v>1566.5666666666668</v>
      </c>
      <c r="I136" s="257">
        <v>1538.0833333333337</v>
      </c>
      <c r="J136" s="257">
        <v>1667.1833333333336</v>
      </c>
      <c r="K136" s="257">
        <v>1695.6666666666667</v>
      </c>
      <c r="L136" s="257">
        <v>1731.7333333333336</v>
      </c>
      <c r="M136" s="258">
        <v>1659.6</v>
      </c>
      <c r="N136" s="258">
        <v>1595.05</v>
      </c>
      <c r="O136" s="258">
        <v>1012000</v>
      </c>
      <c r="P136" s="259">
        <v>-0.11103302881236823</v>
      </c>
    </row>
    <row r="137" spans="1:16" ht="12.75" customHeight="1">
      <c r="A137" s="250">
        <v>127</v>
      </c>
      <c r="B137" s="263" t="s">
        <v>68</v>
      </c>
      <c r="C137" s="262" t="s">
        <v>179</v>
      </c>
      <c r="D137" s="256">
        <v>45351</v>
      </c>
      <c r="E137" s="255">
        <v>875.1</v>
      </c>
      <c r="F137" s="255">
        <v>883.0333333333333</v>
      </c>
      <c r="G137" s="257">
        <v>863.16666666666663</v>
      </c>
      <c r="H137" s="257">
        <v>851.23333333333335</v>
      </c>
      <c r="I137" s="257">
        <v>831.36666666666667</v>
      </c>
      <c r="J137" s="257">
        <v>894.96666666666658</v>
      </c>
      <c r="K137" s="257">
        <v>914.83333333333337</v>
      </c>
      <c r="L137" s="257">
        <v>926.76666666666654</v>
      </c>
      <c r="M137" s="258">
        <v>902.9</v>
      </c>
      <c r="N137" s="258">
        <v>871.1</v>
      </c>
      <c r="O137" s="258">
        <v>7533600</v>
      </c>
      <c r="P137" s="259">
        <v>-4.1243654822335028E-3</v>
      </c>
    </row>
    <row r="138" spans="1:16" ht="12.75" customHeight="1">
      <c r="A138" s="250">
        <v>128</v>
      </c>
      <c r="B138" s="263" t="s">
        <v>84</v>
      </c>
      <c r="C138" s="255" t="s">
        <v>180</v>
      </c>
      <c r="D138" s="256">
        <v>45351</v>
      </c>
      <c r="E138" s="255">
        <v>1472.1</v>
      </c>
      <c r="F138" s="255">
        <v>1475.7166666666665</v>
      </c>
      <c r="G138" s="257">
        <v>1456.4333333333329</v>
      </c>
      <c r="H138" s="257">
        <v>1440.7666666666664</v>
      </c>
      <c r="I138" s="257">
        <v>1421.4833333333329</v>
      </c>
      <c r="J138" s="257">
        <v>1491.383333333333</v>
      </c>
      <c r="K138" s="257">
        <v>1510.6666666666663</v>
      </c>
      <c r="L138" s="257">
        <v>1526.333333333333</v>
      </c>
      <c r="M138" s="258">
        <v>1495</v>
      </c>
      <c r="N138" s="258">
        <v>1460.05</v>
      </c>
      <c r="O138" s="258">
        <v>2432000</v>
      </c>
      <c r="P138" s="259">
        <v>-4.5525902668759811E-2</v>
      </c>
    </row>
    <row r="139" spans="1:16" ht="12.75" customHeight="1">
      <c r="A139" s="250">
        <v>129</v>
      </c>
      <c r="B139" s="263" t="s">
        <v>56</v>
      </c>
      <c r="C139" s="255" t="s">
        <v>181</v>
      </c>
      <c r="D139" s="256">
        <v>45351</v>
      </c>
      <c r="E139" s="255">
        <v>117.8</v>
      </c>
      <c r="F139" s="255">
        <v>118.05</v>
      </c>
      <c r="G139" s="257">
        <v>116.14999999999999</v>
      </c>
      <c r="H139" s="257">
        <v>114.5</v>
      </c>
      <c r="I139" s="257">
        <v>112.6</v>
      </c>
      <c r="J139" s="257">
        <v>119.69999999999999</v>
      </c>
      <c r="K139" s="257">
        <v>121.6</v>
      </c>
      <c r="L139" s="257">
        <v>123.24999999999999</v>
      </c>
      <c r="M139" s="258">
        <v>119.95</v>
      </c>
      <c r="N139" s="258">
        <v>116.4</v>
      </c>
      <c r="O139" s="258">
        <v>94408700</v>
      </c>
      <c r="P139" s="259">
        <v>5.9766984415191406E-3</v>
      </c>
    </row>
    <row r="140" spans="1:16" ht="12.75" customHeight="1">
      <c r="A140" s="250">
        <v>130</v>
      </c>
      <c r="B140" s="263" t="s">
        <v>87</v>
      </c>
      <c r="C140" s="260" t="s">
        <v>182</v>
      </c>
      <c r="D140" s="256">
        <v>45351</v>
      </c>
      <c r="E140" s="255">
        <v>2509.9</v>
      </c>
      <c r="F140" s="255">
        <v>2530.2666666666669</v>
      </c>
      <c r="G140" s="257">
        <v>2480.6833333333338</v>
      </c>
      <c r="H140" s="257">
        <v>2451.4666666666672</v>
      </c>
      <c r="I140" s="257">
        <v>2401.8833333333341</v>
      </c>
      <c r="J140" s="257">
        <v>2559.4833333333336</v>
      </c>
      <c r="K140" s="257">
        <v>2609.0666666666666</v>
      </c>
      <c r="L140" s="257">
        <v>2638.2833333333333</v>
      </c>
      <c r="M140" s="258">
        <v>2579.85</v>
      </c>
      <c r="N140" s="258">
        <v>2501.0500000000002</v>
      </c>
      <c r="O140" s="258">
        <v>2976875</v>
      </c>
      <c r="P140" s="259">
        <v>2.5094696969696968E-2</v>
      </c>
    </row>
    <row r="141" spans="1:16" ht="12.75" customHeight="1">
      <c r="A141" s="250">
        <v>131</v>
      </c>
      <c r="B141" s="263" t="s">
        <v>56</v>
      </c>
      <c r="C141" s="255" t="s">
        <v>183</v>
      </c>
      <c r="D141" s="256">
        <v>45351</v>
      </c>
      <c r="E141" s="255">
        <v>142480.15</v>
      </c>
      <c r="F141" s="255">
        <v>142962.28333333335</v>
      </c>
      <c r="G141" s="257">
        <v>140949.56666666671</v>
      </c>
      <c r="H141" s="257">
        <v>139418.98333333337</v>
      </c>
      <c r="I141" s="257">
        <v>137406.26666666672</v>
      </c>
      <c r="J141" s="257">
        <v>144492.8666666667</v>
      </c>
      <c r="K141" s="257">
        <v>146505.58333333331</v>
      </c>
      <c r="L141" s="257">
        <v>148036.16666666669</v>
      </c>
      <c r="M141" s="258">
        <v>144975</v>
      </c>
      <c r="N141" s="258">
        <v>141431.70000000001</v>
      </c>
      <c r="O141" s="258">
        <v>35620</v>
      </c>
      <c r="P141" s="259">
        <v>2.7104959630911189E-2</v>
      </c>
    </row>
    <row r="142" spans="1:16" ht="12.75" customHeight="1">
      <c r="A142" s="250">
        <v>132</v>
      </c>
      <c r="B142" s="263" t="s">
        <v>68</v>
      </c>
      <c r="C142" s="255" t="s">
        <v>184</v>
      </c>
      <c r="D142" s="256">
        <v>45351</v>
      </c>
      <c r="E142" s="255">
        <v>1367.1</v>
      </c>
      <c r="F142" s="255">
        <v>1373.3666666666668</v>
      </c>
      <c r="G142" s="257">
        <v>1355.9833333333336</v>
      </c>
      <c r="H142" s="257">
        <v>1344.8666666666668</v>
      </c>
      <c r="I142" s="257">
        <v>1327.4833333333336</v>
      </c>
      <c r="J142" s="257">
        <v>1384.4833333333336</v>
      </c>
      <c r="K142" s="257">
        <v>1401.8666666666668</v>
      </c>
      <c r="L142" s="257">
        <v>1412.9833333333336</v>
      </c>
      <c r="M142" s="258">
        <v>1390.75</v>
      </c>
      <c r="N142" s="258">
        <v>1362.25</v>
      </c>
      <c r="O142" s="258">
        <v>5695250</v>
      </c>
      <c r="P142" s="259">
        <v>-6.2380038387715928E-3</v>
      </c>
    </row>
    <row r="143" spans="1:16" ht="12.75" customHeight="1">
      <c r="A143" s="250">
        <v>133</v>
      </c>
      <c r="B143" s="263" t="s">
        <v>132</v>
      </c>
      <c r="C143" s="255" t="s">
        <v>185</v>
      </c>
      <c r="D143" s="256">
        <v>45351</v>
      </c>
      <c r="E143" s="255">
        <v>155.75</v>
      </c>
      <c r="F143" s="255">
        <v>156.71666666666667</v>
      </c>
      <c r="G143" s="257">
        <v>151.88333333333333</v>
      </c>
      <c r="H143" s="257">
        <v>148.01666666666665</v>
      </c>
      <c r="I143" s="257">
        <v>143.18333333333331</v>
      </c>
      <c r="J143" s="257">
        <v>160.58333333333334</v>
      </c>
      <c r="K143" s="257">
        <v>165.41666666666666</v>
      </c>
      <c r="L143" s="257">
        <v>169.28333333333336</v>
      </c>
      <c r="M143" s="258">
        <v>161.55000000000001</v>
      </c>
      <c r="N143" s="258">
        <v>152.85</v>
      </c>
      <c r="O143" s="258">
        <v>105975000</v>
      </c>
      <c r="P143" s="259">
        <v>4.4577511643379905E-2</v>
      </c>
    </row>
    <row r="144" spans="1:16" ht="12.75" customHeight="1">
      <c r="A144" s="250">
        <v>134</v>
      </c>
      <c r="B144" s="263" t="s">
        <v>45</v>
      </c>
      <c r="C144" s="255" t="s">
        <v>186</v>
      </c>
      <c r="D144" s="256">
        <v>45351</v>
      </c>
      <c r="E144" s="255">
        <v>5189.25</v>
      </c>
      <c r="F144" s="255">
        <v>5227.75</v>
      </c>
      <c r="G144" s="257">
        <v>5135.5</v>
      </c>
      <c r="H144" s="257">
        <v>5081.75</v>
      </c>
      <c r="I144" s="257">
        <v>4989.5</v>
      </c>
      <c r="J144" s="257">
        <v>5281.5</v>
      </c>
      <c r="K144" s="257">
        <v>5373.75</v>
      </c>
      <c r="L144" s="257">
        <v>5427.5</v>
      </c>
      <c r="M144" s="258">
        <v>5320</v>
      </c>
      <c r="N144" s="258">
        <v>5174</v>
      </c>
      <c r="O144" s="258">
        <v>1169100</v>
      </c>
      <c r="P144" s="259">
        <v>-1.4166455856311662E-2</v>
      </c>
    </row>
    <row r="145" spans="1:16" ht="12.75" customHeight="1">
      <c r="A145" s="250">
        <v>135</v>
      </c>
      <c r="B145" s="263" t="s">
        <v>39</v>
      </c>
      <c r="C145" s="255" t="s">
        <v>187</v>
      </c>
      <c r="D145" s="256">
        <v>45351</v>
      </c>
      <c r="E145" s="255">
        <v>3235.05</v>
      </c>
      <c r="F145" s="255">
        <v>3266.2000000000003</v>
      </c>
      <c r="G145" s="257">
        <v>3185.9500000000007</v>
      </c>
      <c r="H145" s="257">
        <v>3136.8500000000004</v>
      </c>
      <c r="I145" s="257">
        <v>3056.6000000000008</v>
      </c>
      <c r="J145" s="257">
        <v>3315.3000000000006</v>
      </c>
      <c r="K145" s="257">
        <v>3395.5499999999997</v>
      </c>
      <c r="L145" s="257">
        <v>3444.6500000000005</v>
      </c>
      <c r="M145" s="258">
        <v>3346.45</v>
      </c>
      <c r="N145" s="258">
        <v>3217.1</v>
      </c>
      <c r="O145" s="258">
        <v>1491300</v>
      </c>
      <c r="P145" s="259">
        <v>2.7596899224806203E-2</v>
      </c>
    </row>
    <row r="146" spans="1:16" ht="12.75" customHeight="1">
      <c r="A146" s="250">
        <v>136</v>
      </c>
      <c r="B146" s="263" t="s">
        <v>59</v>
      </c>
      <c r="C146" s="255" t="s">
        <v>188</v>
      </c>
      <c r="D146" s="256">
        <v>45351</v>
      </c>
      <c r="E146" s="255">
        <v>2465.1</v>
      </c>
      <c r="F146" s="255">
        <v>2475.85</v>
      </c>
      <c r="G146" s="257">
        <v>2449.3999999999996</v>
      </c>
      <c r="H146" s="257">
        <v>2433.6999999999998</v>
      </c>
      <c r="I146" s="257">
        <v>2407.2499999999995</v>
      </c>
      <c r="J146" s="257">
        <v>2491.5499999999997</v>
      </c>
      <c r="K146" s="257">
        <v>2517.9999999999995</v>
      </c>
      <c r="L146" s="257">
        <v>2533.6999999999998</v>
      </c>
      <c r="M146" s="258">
        <v>2502.3000000000002</v>
      </c>
      <c r="N146" s="258">
        <v>2460.15</v>
      </c>
      <c r="O146" s="258">
        <v>6212000</v>
      </c>
      <c r="P146" s="259">
        <v>1.9764922187930922E-2</v>
      </c>
    </row>
    <row r="147" spans="1:16" ht="12.75" customHeight="1">
      <c r="A147" s="250">
        <v>137</v>
      </c>
      <c r="B147" s="263" t="s">
        <v>132</v>
      </c>
      <c r="C147" s="255" t="s">
        <v>189</v>
      </c>
      <c r="D147" s="256">
        <v>45351</v>
      </c>
      <c r="E147" s="255">
        <v>241.6</v>
      </c>
      <c r="F147" s="255">
        <v>241.88333333333335</v>
      </c>
      <c r="G147" s="257">
        <v>236.76666666666671</v>
      </c>
      <c r="H147" s="257">
        <v>231.93333333333337</v>
      </c>
      <c r="I147" s="257">
        <v>226.81666666666672</v>
      </c>
      <c r="J147" s="257">
        <v>246.7166666666667</v>
      </c>
      <c r="K147" s="257">
        <v>251.83333333333331</v>
      </c>
      <c r="L147" s="257">
        <v>256.66666666666669</v>
      </c>
      <c r="M147" s="258">
        <v>247</v>
      </c>
      <c r="N147" s="258">
        <v>237.05</v>
      </c>
      <c r="O147" s="258">
        <v>84357000</v>
      </c>
      <c r="P147" s="259">
        <v>2.3532623532623531E-2</v>
      </c>
    </row>
    <row r="148" spans="1:16" ht="12.75" customHeight="1">
      <c r="A148" s="250">
        <v>138</v>
      </c>
      <c r="B148" s="263" t="s">
        <v>190</v>
      </c>
      <c r="C148" s="255" t="s">
        <v>191</v>
      </c>
      <c r="D148" s="256">
        <v>45351</v>
      </c>
      <c r="E148" s="255">
        <v>335</v>
      </c>
      <c r="F148" s="255">
        <v>335.51666666666671</v>
      </c>
      <c r="G148" s="257">
        <v>331.33333333333343</v>
      </c>
      <c r="H148" s="257">
        <v>327.66666666666674</v>
      </c>
      <c r="I148" s="257">
        <v>323.48333333333346</v>
      </c>
      <c r="J148" s="257">
        <v>339.18333333333339</v>
      </c>
      <c r="K148" s="257">
        <v>343.36666666666667</v>
      </c>
      <c r="L148" s="257">
        <v>347.03333333333336</v>
      </c>
      <c r="M148" s="258">
        <v>339.7</v>
      </c>
      <c r="N148" s="258">
        <v>331.85</v>
      </c>
      <c r="O148" s="258">
        <v>99393000</v>
      </c>
      <c r="P148" s="259">
        <v>9.5989761092150176E-3</v>
      </c>
    </row>
    <row r="149" spans="1:16" ht="12.75" customHeight="1">
      <c r="A149" s="250">
        <v>139</v>
      </c>
      <c r="B149" s="263" t="s">
        <v>108</v>
      </c>
      <c r="C149" s="255" t="s">
        <v>192</v>
      </c>
      <c r="D149" s="256">
        <v>45351</v>
      </c>
      <c r="E149" s="255">
        <v>1300.4000000000001</v>
      </c>
      <c r="F149" s="255">
        <v>1299.3999999999999</v>
      </c>
      <c r="G149" s="257">
        <v>1280.9499999999998</v>
      </c>
      <c r="H149" s="257">
        <v>1261.5</v>
      </c>
      <c r="I149" s="257">
        <v>1243.05</v>
      </c>
      <c r="J149" s="257">
        <v>1318.8499999999997</v>
      </c>
      <c r="K149" s="257">
        <v>1337.3</v>
      </c>
      <c r="L149" s="257">
        <v>1356.7499999999995</v>
      </c>
      <c r="M149" s="258">
        <v>1317.85</v>
      </c>
      <c r="N149" s="258">
        <v>1279.95</v>
      </c>
      <c r="O149" s="258">
        <v>6680100</v>
      </c>
      <c r="P149" s="259">
        <v>-3.31306990881459E-2</v>
      </c>
    </row>
    <row r="150" spans="1:16" ht="12.75" customHeight="1">
      <c r="A150" s="250">
        <v>140</v>
      </c>
      <c r="B150" s="263" t="s">
        <v>87</v>
      </c>
      <c r="C150" s="260" t="s">
        <v>193</v>
      </c>
      <c r="D150" s="256">
        <v>45351</v>
      </c>
      <c r="E150" s="255">
        <v>6656.4</v>
      </c>
      <c r="F150" s="255">
        <v>6706.7833333333328</v>
      </c>
      <c r="G150" s="257">
        <v>6554.4166666666661</v>
      </c>
      <c r="H150" s="257">
        <v>6452.4333333333334</v>
      </c>
      <c r="I150" s="257">
        <v>6300.0666666666666</v>
      </c>
      <c r="J150" s="257">
        <v>6808.7666666666655</v>
      </c>
      <c r="K150" s="257">
        <v>6961.1333333333323</v>
      </c>
      <c r="L150" s="257">
        <v>7063.116666666665</v>
      </c>
      <c r="M150" s="258">
        <v>6859.15</v>
      </c>
      <c r="N150" s="258">
        <v>6604.8</v>
      </c>
      <c r="O150" s="258">
        <v>822000</v>
      </c>
      <c r="P150" s="259">
        <v>3.971667088287377E-2</v>
      </c>
    </row>
    <row r="151" spans="1:16" ht="12.75" customHeight="1">
      <c r="A151" s="250">
        <v>141</v>
      </c>
      <c r="B151" s="263" t="s">
        <v>84</v>
      </c>
      <c r="C151" s="262" t="s">
        <v>194</v>
      </c>
      <c r="D151" s="256">
        <v>45351</v>
      </c>
      <c r="E151" s="255">
        <v>261.7</v>
      </c>
      <c r="F151" s="255">
        <v>260.95</v>
      </c>
      <c r="G151" s="257">
        <v>255.34999999999997</v>
      </c>
      <c r="H151" s="257">
        <v>248.99999999999997</v>
      </c>
      <c r="I151" s="257">
        <v>243.39999999999995</v>
      </c>
      <c r="J151" s="257">
        <v>267.29999999999995</v>
      </c>
      <c r="K151" s="257">
        <v>272.89999999999998</v>
      </c>
      <c r="L151" s="257">
        <v>279.25</v>
      </c>
      <c r="M151" s="258">
        <v>266.55</v>
      </c>
      <c r="N151" s="258">
        <v>254.6</v>
      </c>
      <c r="O151" s="258">
        <v>87545150</v>
      </c>
      <c r="P151" s="259">
        <v>3.0032614604094943E-2</v>
      </c>
    </row>
    <row r="152" spans="1:16" ht="12.75" customHeight="1">
      <c r="A152" s="250">
        <v>142</v>
      </c>
      <c r="B152" s="263" t="s">
        <v>47</v>
      </c>
      <c r="C152" s="255" t="s">
        <v>195</v>
      </c>
      <c r="D152" s="256">
        <v>45351</v>
      </c>
      <c r="E152" s="255">
        <v>36820.65</v>
      </c>
      <c r="F152" s="255">
        <v>36948.15</v>
      </c>
      <c r="G152" s="257">
        <v>36521.300000000003</v>
      </c>
      <c r="H152" s="257">
        <v>36221.950000000004</v>
      </c>
      <c r="I152" s="257">
        <v>35795.100000000006</v>
      </c>
      <c r="J152" s="257">
        <v>37247.5</v>
      </c>
      <c r="K152" s="257">
        <v>37674.349999999991</v>
      </c>
      <c r="L152" s="257">
        <v>37973.699999999997</v>
      </c>
      <c r="M152" s="258">
        <v>37375</v>
      </c>
      <c r="N152" s="258">
        <v>36648.800000000003</v>
      </c>
      <c r="O152" s="258">
        <v>155955</v>
      </c>
      <c r="P152" s="259">
        <v>-1.1598060652153247E-2</v>
      </c>
    </row>
    <row r="153" spans="1:16" ht="12.75" customHeight="1">
      <c r="A153" s="250">
        <v>143</v>
      </c>
      <c r="B153" s="263" t="s">
        <v>43</v>
      </c>
      <c r="C153" s="255" t="s">
        <v>196</v>
      </c>
      <c r="D153" s="256">
        <v>45351</v>
      </c>
      <c r="E153" s="255">
        <v>899.45</v>
      </c>
      <c r="F153" s="255">
        <v>908.08333333333337</v>
      </c>
      <c r="G153" s="257">
        <v>887.11666666666679</v>
      </c>
      <c r="H153" s="257">
        <v>874.78333333333342</v>
      </c>
      <c r="I153" s="257">
        <v>853.81666666666683</v>
      </c>
      <c r="J153" s="257">
        <v>920.41666666666674</v>
      </c>
      <c r="K153" s="257">
        <v>941.38333333333321</v>
      </c>
      <c r="L153" s="257">
        <v>953.7166666666667</v>
      </c>
      <c r="M153" s="258">
        <v>929.05</v>
      </c>
      <c r="N153" s="258">
        <v>895.75</v>
      </c>
      <c r="O153" s="258">
        <v>12277500</v>
      </c>
      <c r="P153" s="259">
        <v>4.5409916543937166E-3</v>
      </c>
    </row>
    <row r="154" spans="1:16" ht="12.75" customHeight="1">
      <c r="A154" s="250">
        <v>144</v>
      </c>
      <c r="B154" s="263" t="s">
        <v>87</v>
      </c>
      <c r="C154" s="255" t="s">
        <v>197</v>
      </c>
      <c r="D154" s="256">
        <v>45351</v>
      </c>
      <c r="E154" s="255">
        <v>8545.5</v>
      </c>
      <c r="F154" s="255">
        <v>8535.9</v>
      </c>
      <c r="G154" s="257">
        <v>8481.7999999999993</v>
      </c>
      <c r="H154" s="257">
        <v>8418.1</v>
      </c>
      <c r="I154" s="257">
        <v>8364</v>
      </c>
      <c r="J154" s="257">
        <v>8599.5999999999985</v>
      </c>
      <c r="K154" s="257">
        <v>8653.7000000000007</v>
      </c>
      <c r="L154" s="257">
        <v>8717.3999999999978</v>
      </c>
      <c r="M154" s="258">
        <v>8590</v>
      </c>
      <c r="N154" s="258">
        <v>8472.2000000000007</v>
      </c>
      <c r="O154" s="258">
        <v>1564400</v>
      </c>
      <c r="P154" s="259">
        <v>-2.8046914839367667E-3</v>
      </c>
    </row>
    <row r="155" spans="1:16" ht="12.75" customHeight="1">
      <c r="A155" s="250">
        <v>145</v>
      </c>
      <c r="B155" s="263" t="s">
        <v>84</v>
      </c>
      <c r="C155" s="260" t="s">
        <v>198</v>
      </c>
      <c r="D155" s="256">
        <v>45351</v>
      </c>
      <c r="E155" s="255">
        <v>273.8</v>
      </c>
      <c r="F155" s="255">
        <v>274.43333333333334</v>
      </c>
      <c r="G155" s="257">
        <v>268.86666666666667</v>
      </c>
      <c r="H155" s="257">
        <v>263.93333333333334</v>
      </c>
      <c r="I155" s="257">
        <v>258.36666666666667</v>
      </c>
      <c r="J155" s="257">
        <v>279.36666666666667</v>
      </c>
      <c r="K155" s="257">
        <v>284.93333333333339</v>
      </c>
      <c r="L155" s="257">
        <v>289.86666666666667</v>
      </c>
      <c r="M155" s="258">
        <v>280</v>
      </c>
      <c r="N155" s="258">
        <v>269.5</v>
      </c>
      <c r="O155" s="258">
        <v>33273000</v>
      </c>
      <c r="P155" s="259">
        <v>-6.9000251825736589E-2</v>
      </c>
    </row>
    <row r="156" spans="1:16" ht="12.75" customHeight="1">
      <c r="A156" s="250">
        <v>146</v>
      </c>
      <c r="B156" s="263" t="s">
        <v>68</v>
      </c>
      <c r="C156" s="255" t="s">
        <v>199</v>
      </c>
      <c r="D156" s="256">
        <v>45351</v>
      </c>
      <c r="E156" s="255">
        <v>457.7</v>
      </c>
      <c r="F156" s="255">
        <v>458.40000000000003</v>
      </c>
      <c r="G156" s="257">
        <v>449.55000000000007</v>
      </c>
      <c r="H156" s="257">
        <v>441.40000000000003</v>
      </c>
      <c r="I156" s="257">
        <v>432.55000000000007</v>
      </c>
      <c r="J156" s="257">
        <v>466.55000000000007</v>
      </c>
      <c r="K156" s="257">
        <v>475.40000000000009</v>
      </c>
      <c r="L156" s="257">
        <v>483.55000000000007</v>
      </c>
      <c r="M156" s="258">
        <v>467.25</v>
      </c>
      <c r="N156" s="258">
        <v>450.25</v>
      </c>
      <c r="O156" s="258">
        <v>64088625</v>
      </c>
      <c r="P156" s="259">
        <v>4.3140964995269634E-2</v>
      </c>
    </row>
    <row r="157" spans="1:16" ht="12.75" customHeight="1">
      <c r="A157" s="250">
        <v>147</v>
      </c>
      <c r="B157" s="263" t="s">
        <v>59</v>
      </c>
      <c r="C157" s="255" t="s">
        <v>200</v>
      </c>
      <c r="D157" s="256">
        <v>45351</v>
      </c>
      <c r="E157" s="255">
        <v>2564.75</v>
      </c>
      <c r="F157" s="255">
        <v>2559.0833333333335</v>
      </c>
      <c r="G157" s="257">
        <v>2535.9666666666672</v>
      </c>
      <c r="H157" s="257">
        <v>2507.1833333333338</v>
      </c>
      <c r="I157" s="257">
        <v>2484.0666666666675</v>
      </c>
      <c r="J157" s="257">
        <v>2587.8666666666668</v>
      </c>
      <c r="K157" s="257">
        <v>2610.9833333333327</v>
      </c>
      <c r="L157" s="257">
        <v>2639.7666666666664</v>
      </c>
      <c r="M157" s="258">
        <v>2582.1999999999998</v>
      </c>
      <c r="N157" s="258">
        <v>2530.3000000000002</v>
      </c>
      <c r="O157" s="258">
        <v>4356250</v>
      </c>
      <c r="P157" s="259">
        <v>2.6026026026026026E-2</v>
      </c>
    </row>
    <row r="158" spans="1:16" ht="12.75" customHeight="1">
      <c r="A158" s="250">
        <v>148</v>
      </c>
      <c r="B158" s="263" t="s">
        <v>39</v>
      </c>
      <c r="C158" s="255" t="s">
        <v>201</v>
      </c>
      <c r="D158" s="256">
        <v>45351</v>
      </c>
      <c r="E158" s="255">
        <v>3279.35</v>
      </c>
      <c r="F158" s="255">
        <v>3317.25</v>
      </c>
      <c r="G158" s="257">
        <v>3227.8</v>
      </c>
      <c r="H158" s="257">
        <v>3176.25</v>
      </c>
      <c r="I158" s="257">
        <v>3086.8</v>
      </c>
      <c r="J158" s="257">
        <v>3368.8</v>
      </c>
      <c r="K158" s="257">
        <v>3458.25</v>
      </c>
      <c r="L158" s="257">
        <v>3509.8</v>
      </c>
      <c r="M158" s="258">
        <v>3406.7</v>
      </c>
      <c r="N158" s="258">
        <v>3265.7</v>
      </c>
      <c r="O158" s="258">
        <v>1825250</v>
      </c>
      <c r="P158" s="259">
        <v>5.0805987334484742E-2</v>
      </c>
    </row>
    <row r="159" spans="1:16" ht="12.75" customHeight="1">
      <c r="A159" s="250">
        <v>149</v>
      </c>
      <c r="B159" s="263" t="s">
        <v>63</v>
      </c>
      <c r="C159" s="255" t="s">
        <v>202</v>
      </c>
      <c r="D159" s="256">
        <v>45351</v>
      </c>
      <c r="E159" s="255">
        <v>122.15</v>
      </c>
      <c r="F159" s="255">
        <v>123.33333333333333</v>
      </c>
      <c r="G159" s="257">
        <v>120.01666666666665</v>
      </c>
      <c r="H159" s="257">
        <v>117.88333333333333</v>
      </c>
      <c r="I159" s="257">
        <v>114.56666666666665</v>
      </c>
      <c r="J159" s="257">
        <v>125.46666666666665</v>
      </c>
      <c r="K159" s="257">
        <v>128.78333333333336</v>
      </c>
      <c r="L159" s="257">
        <v>130.91666666666666</v>
      </c>
      <c r="M159" s="258">
        <v>126.65</v>
      </c>
      <c r="N159" s="258">
        <v>121.2</v>
      </c>
      <c r="O159" s="258">
        <v>238552000</v>
      </c>
      <c r="P159" s="259">
        <v>3.3874211219748977E-2</v>
      </c>
    </row>
    <row r="160" spans="1:16" ht="12.75" customHeight="1">
      <c r="A160" s="250">
        <v>150</v>
      </c>
      <c r="B160" s="263" t="s">
        <v>45</v>
      </c>
      <c r="C160" s="255" t="s">
        <v>203</v>
      </c>
      <c r="D160" s="256">
        <v>45351</v>
      </c>
      <c r="E160" s="255">
        <v>4409.95</v>
      </c>
      <c r="F160" s="255">
        <v>4405.4833333333336</v>
      </c>
      <c r="G160" s="257">
        <v>4351.9666666666672</v>
      </c>
      <c r="H160" s="257">
        <v>4293.9833333333336</v>
      </c>
      <c r="I160" s="257">
        <v>4240.4666666666672</v>
      </c>
      <c r="J160" s="257">
        <v>4463.4666666666672</v>
      </c>
      <c r="K160" s="257">
        <v>4516.9833333333336</v>
      </c>
      <c r="L160" s="257">
        <v>4574.9666666666672</v>
      </c>
      <c r="M160" s="258">
        <v>4459</v>
      </c>
      <c r="N160" s="258">
        <v>4347.5</v>
      </c>
      <c r="O160" s="258">
        <v>2598900</v>
      </c>
      <c r="P160" s="259">
        <v>4.4057971014492756E-3</v>
      </c>
    </row>
    <row r="161" spans="1:16" ht="12.75" customHeight="1">
      <c r="A161" s="250">
        <v>151</v>
      </c>
      <c r="B161" s="263" t="s">
        <v>190</v>
      </c>
      <c r="C161" s="262" t="s">
        <v>204</v>
      </c>
      <c r="D161" s="256">
        <v>45351</v>
      </c>
      <c r="E161" s="255">
        <v>278.75</v>
      </c>
      <c r="F161" s="255">
        <v>278.55</v>
      </c>
      <c r="G161" s="257">
        <v>271.85000000000002</v>
      </c>
      <c r="H161" s="257">
        <v>264.95</v>
      </c>
      <c r="I161" s="257">
        <v>258.25</v>
      </c>
      <c r="J161" s="257">
        <v>285.45000000000005</v>
      </c>
      <c r="K161" s="257">
        <v>292.14999999999998</v>
      </c>
      <c r="L161" s="257">
        <v>299.05000000000007</v>
      </c>
      <c r="M161" s="258">
        <v>285.25</v>
      </c>
      <c r="N161" s="258">
        <v>271.64999999999998</v>
      </c>
      <c r="O161" s="258">
        <v>50068800</v>
      </c>
      <c r="P161" s="259">
        <v>5.1883224928150055E-2</v>
      </c>
    </row>
    <row r="162" spans="1:16" ht="12.75" customHeight="1">
      <c r="A162" s="250">
        <v>152</v>
      </c>
      <c r="B162" s="263" t="s">
        <v>205</v>
      </c>
      <c r="C162" s="255" t="s">
        <v>206</v>
      </c>
      <c r="D162" s="256">
        <v>45351</v>
      </c>
      <c r="E162" s="255">
        <v>1415.25</v>
      </c>
      <c r="F162" s="255">
        <v>1424.3999999999999</v>
      </c>
      <c r="G162" s="257">
        <v>1400.8499999999997</v>
      </c>
      <c r="H162" s="257">
        <v>1386.4499999999998</v>
      </c>
      <c r="I162" s="257">
        <v>1362.8999999999996</v>
      </c>
      <c r="J162" s="257">
        <v>1438.7999999999997</v>
      </c>
      <c r="K162" s="257">
        <v>1462.35</v>
      </c>
      <c r="L162" s="257">
        <v>1476.7499999999998</v>
      </c>
      <c r="M162" s="258">
        <v>1447.95</v>
      </c>
      <c r="N162" s="258">
        <v>1410</v>
      </c>
      <c r="O162" s="258">
        <v>6452171</v>
      </c>
      <c r="P162" s="259">
        <v>3.6482510624387052E-2</v>
      </c>
    </row>
    <row r="163" spans="1:16" ht="12.75" customHeight="1">
      <c r="A163" s="250">
        <v>153</v>
      </c>
      <c r="B163" s="263" t="s">
        <v>49</v>
      </c>
      <c r="C163" s="255" t="s">
        <v>208</v>
      </c>
      <c r="D163" s="256">
        <v>45351</v>
      </c>
      <c r="E163" s="255">
        <v>982.35</v>
      </c>
      <c r="F163" s="255">
        <v>987.08333333333337</v>
      </c>
      <c r="G163" s="257">
        <v>974.41666666666674</v>
      </c>
      <c r="H163" s="257">
        <v>966.48333333333335</v>
      </c>
      <c r="I163" s="257">
        <v>953.81666666666672</v>
      </c>
      <c r="J163" s="257">
        <v>995.01666666666677</v>
      </c>
      <c r="K163" s="257">
        <v>1007.6833333333335</v>
      </c>
      <c r="L163" s="257">
        <v>1015.6166666666668</v>
      </c>
      <c r="M163" s="258">
        <v>999.75</v>
      </c>
      <c r="N163" s="258">
        <v>979.15</v>
      </c>
      <c r="O163" s="258">
        <v>2892550</v>
      </c>
      <c r="P163" s="259">
        <v>-2.0527859237536657E-3</v>
      </c>
    </row>
    <row r="164" spans="1:16" ht="12.75" customHeight="1">
      <c r="A164" s="250">
        <v>154</v>
      </c>
      <c r="B164" s="263" t="s">
        <v>63</v>
      </c>
      <c r="C164" s="255" t="s">
        <v>209</v>
      </c>
      <c r="D164" s="256">
        <v>45351</v>
      </c>
      <c r="E164" s="255">
        <v>266.55</v>
      </c>
      <c r="F164" s="255">
        <v>270.06666666666666</v>
      </c>
      <c r="G164" s="257">
        <v>259.13333333333333</v>
      </c>
      <c r="H164" s="257">
        <v>251.71666666666664</v>
      </c>
      <c r="I164" s="257">
        <v>240.7833333333333</v>
      </c>
      <c r="J164" s="257">
        <v>277.48333333333335</v>
      </c>
      <c r="K164" s="257">
        <v>288.41666666666663</v>
      </c>
      <c r="L164" s="257">
        <v>295.83333333333337</v>
      </c>
      <c r="M164" s="258">
        <v>281</v>
      </c>
      <c r="N164" s="258">
        <v>262.64999999999998</v>
      </c>
      <c r="O164" s="258">
        <v>67542500</v>
      </c>
      <c r="P164" s="259">
        <v>8.4540965838384649E-2</v>
      </c>
    </row>
    <row r="165" spans="1:16" ht="12.75" customHeight="1">
      <c r="A165" s="250">
        <v>155</v>
      </c>
      <c r="B165" s="263" t="s">
        <v>190</v>
      </c>
      <c r="C165" s="255" t="s">
        <v>210</v>
      </c>
      <c r="D165" s="256">
        <v>45351</v>
      </c>
      <c r="E165" s="255">
        <v>501.05</v>
      </c>
      <c r="F165" s="255">
        <v>503.01666666666671</v>
      </c>
      <c r="G165" s="257">
        <v>493.13333333333344</v>
      </c>
      <c r="H165" s="257">
        <v>485.21666666666675</v>
      </c>
      <c r="I165" s="257">
        <v>475.33333333333348</v>
      </c>
      <c r="J165" s="257">
        <v>510.93333333333339</v>
      </c>
      <c r="K165" s="257">
        <v>520.81666666666672</v>
      </c>
      <c r="L165" s="257">
        <v>528.73333333333335</v>
      </c>
      <c r="M165" s="258">
        <v>512.9</v>
      </c>
      <c r="N165" s="258">
        <v>495.1</v>
      </c>
      <c r="O165" s="258">
        <v>36704000</v>
      </c>
      <c r="P165" s="259">
        <v>9.8178248063706774E-4</v>
      </c>
    </row>
    <row r="166" spans="1:16" ht="12.75" customHeight="1">
      <c r="A166" s="250">
        <v>156</v>
      </c>
      <c r="B166" s="263" t="s">
        <v>84</v>
      </c>
      <c r="C166" s="255" t="s">
        <v>211</v>
      </c>
      <c r="D166" s="256">
        <v>45351</v>
      </c>
      <c r="E166" s="255">
        <v>2885.55</v>
      </c>
      <c r="F166" s="255">
        <v>2903.2666666666664</v>
      </c>
      <c r="G166" s="257">
        <v>2854.333333333333</v>
      </c>
      <c r="H166" s="257">
        <v>2823.1166666666668</v>
      </c>
      <c r="I166" s="257">
        <v>2774.1833333333334</v>
      </c>
      <c r="J166" s="257">
        <v>2934.4833333333327</v>
      </c>
      <c r="K166" s="257">
        <v>2983.4166666666661</v>
      </c>
      <c r="L166" s="257">
        <v>3014.6333333333323</v>
      </c>
      <c r="M166" s="258">
        <v>2952.2</v>
      </c>
      <c r="N166" s="258">
        <v>2872.05</v>
      </c>
      <c r="O166" s="258">
        <v>35741250</v>
      </c>
      <c r="P166" s="259">
        <v>1.8570427470217239E-3</v>
      </c>
    </row>
    <row r="167" spans="1:16" ht="12.75" customHeight="1">
      <c r="A167" s="250">
        <v>157</v>
      </c>
      <c r="B167" s="263" t="s">
        <v>132</v>
      </c>
      <c r="C167" s="255" t="s">
        <v>212</v>
      </c>
      <c r="D167" s="256">
        <v>45351</v>
      </c>
      <c r="E167" s="255">
        <v>134.75</v>
      </c>
      <c r="F167" s="255">
        <v>133.9</v>
      </c>
      <c r="G167" s="257">
        <v>130.35000000000002</v>
      </c>
      <c r="H167" s="257">
        <v>125.95000000000002</v>
      </c>
      <c r="I167" s="257">
        <v>122.40000000000003</v>
      </c>
      <c r="J167" s="257">
        <v>138.30000000000001</v>
      </c>
      <c r="K167" s="257">
        <v>141.85000000000002</v>
      </c>
      <c r="L167" s="257">
        <v>146.25</v>
      </c>
      <c r="M167" s="258">
        <v>137.44999999999999</v>
      </c>
      <c r="N167" s="258">
        <v>129.5</v>
      </c>
      <c r="O167" s="258">
        <v>142736000</v>
      </c>
      <c r="P167" s="259">
        <v>-9.1038769168067649E-2</v>
      </c>
    </row>
    <row r="168" spans="1:16" ht="12.75" customHeight="1">
      <c r="A168" s="250">
        <v>158</v>
      </c>
      <c r="B168" s="263" t="s">
        <v>63</v>
      </c>
      <c r="C168" s="255" t="s">
        <v>213</v>
      </c>
      <c r="D168" s="256">
        <v>45351</v>
      </c>
      <c r="E168" s="255">
        <v>698.7</v>
      </c>
      <c r="F168" s="255">
        <v>703.81666666666661</v>
      </c>
      <c r="G168" s="257">
        <v>692.13333333333321</v>
      </c>
      <c r="H168" s="257">
        <v>685.56666666666661</v>
      </c>
      <c r="I168" s="257">
        <v>673.88333333333321</v>
      </c>
      <c r="J168" s="257">
        <v>710.38333333333321</v>
      </c>
      <c r="K168" s="257">
        <v>722.06666666666661</v>
      </c>
      <c r="L168" s="257">
        <v>728.63333333333321</v>
      </c>
      <c r="M168" s="258">
        <v>715.5</v>
      </c>
      <c r="N168" s="258">
        <v>697.25</v>
      </c>
      <c r="O168" s="258">
        <v>23611200</v>
      </c>
      <c r="P168" s="259">
        <v>2.710979641552114E-2</v>
      </c>
    </row>
    <row r="169" spans="1:16" ht="12.75" customHeight="1">
      <c r="A169" s="250">
        <v>159</v>
      </c>
      <c r="B169" s="263" t="s">
        <v>68</v>
      </c>
      <c r="C169" s="260" t="s">
        <v>214</v>
      </c>
      <c r="D169" s="256">
        <v>45351</v>
      </c>
      <c r="E169" s="255">
        <v>1423.35</v>
      </c>
      <c r="F169" s="255">
        <v>1431.5</v>
      </c>
      <c r="G169" s="257">
        <v>1410.85</v>
      </c>
      <c r="H169" s="257">
        <v>1398.35</v>
      </c>
      <c r="I169" s="257">
        <v>1377.6999999999998</v>
      </c>
      <c r="J169" s="257">
        <v>1444</v>
      </c>
      <c r="K169" s="257">
        <v>1464.65</v>
      </c>
      <c r="L169" s="257">
        <v>1477.15</v>
      </c>
      <c r="M169" s="258">
        <v>1452.15</v>
      </c>
      <c r="N169" s="258">
        <v>1419</v>
      </c>
      <c r="O169" s="258">
        <v>6867000</v>
      </c>
      <c r="P169" s="259">
        <v>-1.9490254872563718E-2</v>
      </c>
    </row>
    <row r="170" spans="1:16" ht="12.75" customHeight="1">
      <c r="A170" s="250">
        <v>160</v>
      </c>
      <c r="B170" s="263" t="s">
        <v>63</v>
      </c>
      <c r="C170" s="255" t="s">
        <v>215</v>
      </c>
      <c r="D170" s="256">
        <v>45351</v>
      </c>
      <c r="E170" s="255">
        <v>646.70000000000005</v>
      </c>
      <c r="F170" s="255">
        <v>649.36666666666667</v>
      </c>
      <c r="G170" s="257">
        <v>639.93333333333339</v>
      </c>
      <c r="H170" s="257">
        <v>633.16666666666674</v>
      </c>
      <c r="I170" s="257">
        <v>623.73333333333346</v>
      </c>
      <c r="J170" s="257">
        <v>656.13333333333333</v>
      </c>
      <c r="K170" s="257">
        <v>665.56666666666649</v>
      </c>
      <c r="L170" s="257">
        <v>672.33333333333326</v>
      </c>
      <c r="M170" s="258">
        <v>658.8</v>
      </c>
      <c r="N170" s="258">
        <v>642.6</v>
      </c>
      <c r="O170" s="258">
        <v>126430500</v>
      </c>
      <c r="P170" s="259">
        <v>-2.3235062346451583E-2</v>
      </c>
    </row>
    <row r="171" spans="1:16" ht="12.75" customHeight="1">
      <c r="A171" s="250">
        <v>161</v>
      </c>
      <c r="B171" s="263" t="s">
        <v>49</v>
      </c>
      <c r="C171" s="255" t="s">
        <v>216</v>
      </c>
      <c r="D171" s="256">
        <v>45351</v>
      </c>
      <c r="E171" s="255">
        <v>26984.85</v>
      </c>
      <c r="F171" s="255">
        <v>27587.05</v>
      </c>
      <c r="G171" s="257">
        <v>26154.449999999997</v>
      </c>
      <c r="H171" s="257">
        <v>25324.05</v>
      </c>
      <c r="I171" s="257">
        <v>23891.449999999997</v>
      </c>
      <c r="J171" s="257">
        <v>28417.449999999997</v>
      </c>
      <c r="K171" s="257">
        <v>29850.049999999996</v>
      </c>
      <c r="L171" s="257">
        <v>30680.449999999997</v>
      </c>
      <c r="M171" s="258">
        <v>29019.65</v>
      </c>
      <c r="N171" s="258">
        <v>26756.65</v>
      </c>
      <c r="O171" s="258">
        <v>227500</v>
      </c>
      <c r="P171" s="259">
        <v>0.10477115454655821</v>
      </c>
    </row>
    <row r="172" spans="1:16" ht="12.75" customHeight="1">
      <c r="A172" s="250">
        <v>162</v>
      </c>
      <c r="B172" s="263" t="s">
        <v>41</v>
      </c>
      <c r="C172" s="255" t="s">
        <v>217</v>
      </c>
      <c r="D172" s="256">
        <v>45351</v>
      </c>
      <c r="E172" s="255">
        <v>4155.75</v>
      </c>
      <c r="F172" s="255">
        <v>4184.083333333333</v>
      </c>
      <c r="G172" s="257">
        <v>4103.1166666666659</v>
      </c>
      <c r="H172" s="257">
        <v>4050.4833333333327</v>
      </c>
      <c r="I172" s="257">
        <v>3969.5166666666655</v>
      </c>
      <c r="J172" s="257">
        <v>4236.7166666666662</v>
      </c>
      <c r="K172" s="257">
        <v>4317.6833333333334</v>
      </c>
      <c r="L172" s="257">
        <v>4370.3166666666666</v>
      </c>
      <c r="M172" s="258">
        <v>4265.05</v>
      </c>
      <c r="N172" s="258">
        <v>4131.45</v>
      </c>
      <c r="O172" s="258">
        <v>1354500</v>
      </c>
      <c r="P172" s="259">
        <v>-3.6902730375426622E-2</v>
      </c>
    </row>
    <row r="173" spans="1:16" ht="12.75" customHeight="1">
      <c r="A173" s="250">
        <v>163</v>
      </c>
      <c r="B173" s="263" t="s">
        <v>47</v>
      </c>
      <c r="C173" s="255" t="s">
        <v>218</v>
      </c>
      <c r="D173" s="256">
        <v>45351</v>
      </c>
      <c r="E173" s="255">
        <v>2259.1</v>
      </c>
      <c r="F173" s="255">
        <v>2278.3166666666666</v>
      </c>
      <c r="G173" s="257">
        <v>2234.4833333333331</v>
      </c>
      <c r="H173" s="257">
        <v>2209.8666666666663</v>
      </c>
      <c r="I173" s="257">
        <v>2166.0333333333328</v>
      </c>
      <c r="J173" s="257">
        <v>2302.9333333333334</v>
      </c>
      <c r="K173" s="257">
        <v>2346.7666666666673</v>
      </c>
      <c r="L173" s="257">
        <v>2371.3833333333337</v>
      </c>
      <c r="M173" s="258">
        <v>2322.15</v>
      </c>
      <c r="N173" s="258">
        <v>2253.6999999999998</v>
      </c>
      <c r="O173" s="258">
        <v>4142625</v>
      </c>
      <c r="P173" s="259">
        <v>1.2689205111936917E-3</v>
      </c>
    </row>
    <row r="174" spans="1:16" ht="12.75" customHeight="1">
      <c r="A174" s="250">
        <v>164</v>
      </c>
      <c r="B174" s="263" t="s">
        <v>68</v>
      </c>
      <c r="C174" s="255" t="s">
        <v>219</v>
      </c>
      <c r="D174" s="256">
        <v>45351</v>
      </c>
      <c r="E174" s="255">
        <v>2357.1999999999998</v>
      </c>
      <c r="F174" s="255">
        <v>2381.35</v>
      </c>
      <c r="G174" s="257">
        <v>2325.8999999999996</v>
      </c>
      <c r="H174" s="257">
        <v>2294.6</v>
      </c>
      <c r="I174" s="257">
        <v>2239.1499999999996</v>
      </c>
      <c r="J174" s="257">
        <v>2412.6499999999996</v>
      </c>
      <c r="K174" s="257">
        <v>2468.0999999999995</v>
      </c>
      <c r="L174" s="257">
        <v>2499.3999999999996</v>
      </c>
      <c r="M174" s="258">
        <v>2436.8000000000002</v>
      </c>
      <c r="N174" s="258">
        <v>2350.0500000000002</v>
      </c>
      <c r="O174" s="258">
        <v>7197300</v>
      </c>
      <c r="P174" s="259">
        <v>-1.4151925078043704E-3</v>
      </c>
    </row>
    <row r="175" spans="1:16" ht="12.75" customHeight="1">
      <c r="A175" s="250">
        <v>165</v>
      </c>
      <c r="B175" s="263" t="s">
        <v>43</v>
      </c>
      <c r="C175" s="255" t="s">
        <v>220</v>
      </c>
      <c r="D175" s="256">
        <v>45351</v>
      </c>
      <c r="E175" s="255">
        <v>1455.55</v>
      </c>
      <c r="F175" s="255">
        <v>1444.4333333333334</v>
      </c>
      <c r="G175" s="257">
        <v>1430.5666666666668</v>
      </c>
      <c r="H175" s="257">
        <v>1405.5833333333335</v>
      </c>
      <c r="I175" s="257">
        <v>1391.7166666666669</v>
      </c>
      <c r="J175" s="257">
        <v>1469.4166666666667</v>
      </c>
      <c r="K175" s="257">
        <v>1483.2833333333335</v>
      </c>
      <c r="L175" s="257">
        <v>1508.2666666666667</v>
      </c>
      <c r="M175" s="258">
        <v>1458.3</v>
      </c>
      <c r="N175" s="258">
        <v>1419.45</v>
      </c>
      <c r="O175" s="258">
        <v>14378000</v>
      </c>
      <c r="P175" s="259">
        <v>1.8849206349206348E-2</v>
      </c>
    </row>
    <row r="176" spans="1:16" ht="12.75" customHeight="1">
      <c r="A176" s="250">
        <v>166</v>
      </c>
      <c r="B176" s="263" t="s">
        <v>205</v>
      </c>
      <c r="C176" s="255" t="s">
        <v>221</v>
      </c>
      <c r="D176" s="256">
        <v>45351</v>
      </c>
      <c r="E176" s="255">
        <v>643.45000000000005</v>
      </c>
      <c r="F176" s="255">
        <v>647.30000000000007</v>
      </c>
      <c r="G176" s="257">
        <v>636.60000000000014</v>
      </c>
      <c r="H176" s="257">
        <v>629.75000000000011</v>
      </c>
      <c r="I176" s="257">
        <v>619.05000000000018</v>
      </c>
      <c r="J176" s="257">
        <v>654.15000000000009</v>
      </c>
      <c r="K176" s="257">
        <v>664.85000000000014</v>
      </c>
      <c r="L176" s="257">
        <v>671.7</v>
      </c>
      <c r="M176" s="258">
        <v>658</v>
      </c>
      <c r="N176" s="258">
        <v>640.45000000000005</v>
      </c>
      <c r="O176" s="258">
        <v>6622500</v>
      </c>
      <c r="P176" s="259">
        <v>-3.2858707557502739E-2</v>
      </c>
    </row>
    <row r="177" spans="1:16" ht="12.75" customHeight="1">
      <c r="A177" s="250">
        <v>167</v>
      </c>
      <c r="B177" s="263" t="s">
        <v>43</v>
      </c>
      <c r="C177" s="255" t="s">
        <v>222</v>
      </c>
      <c r="D177" s="256">
        <v>45351</v>
      </c>
      <c r="E177" s="255">
        <v>744.75</v>
      </c>
      <c r="F177" s="255">
        <v>747.2166666666667</v>
      </c>
      <c r="G177" s="257">
        <v>739.93333333333339</v>
      </c>
      <c r="H177" s="257">
        <v>735.11666666666667</v>
      </c>
      <c r="I177" s="257">
        <v>727.83333333333337</v>
      </c>
      <c r="J177" s="257">
        <v>752.03333333333342</v>
      </c>
      <c r="K177" s="257">
        <v>759.31666666666672</v>
      </c>
      <c r="L177" s="257">
        <v>764.13333333333344</v>
      </c>
      <c r="M177" s="258">
        <v>754.5</v>
      </c>
      <c r="N177" s="258">
        <v>742.4</v>
      </c>
      <c r="O177" s="258">
        <v>5428000</v>
      </c>
      <c r="P177" s="259">
        <v>3.3271719038817007E-3</v>
      </c>
    </row>
    <row r="178" spans="1:16" ht="12.75" customHeight="1">
      <c r="A178" s="250">
        <v>168</v>
      </c>
      <c r="B178" s="263" t="s">
        <v>39</v>
      </c>
      <c r="C178" s="262" t="s">
        <v>223</v>
      </c>
      <c r="D178" s="256">
        <v>45351</v>
      </c>
      <c r="E178" s="255">
        <v>972.55</v>
      </c>
      <c r="F178" s="255">
        <v>978.38333333333333</v>
      </c>
      <c r="G178" s="257">
        <v>963.06666666666661</v>
      </c>
      <c r="H178" s="257">
        <v>953.58333333333326</v>
      </c>
      <c r="I178" s="257">
        <v>938.26666666666654</v>
      </c>
      <c r="J178" s="257">
        <v>987.86666666666667</v>
      </c>
      <c r="K178" s="257">
        <v>1003.1833333333335</v>
      </c>
      <c r="L178" s="257">
        <v>1012.6666666666667</v>
      </c>
      <c r="M178" s="258">
        <v>993.7</v>
      </c>
      <c r="N178" s="258">
        <v>968.9</v>
      </c>
      <c r="O178" s="258">
        <v>14742750</v>
      </c>
      <c r="P178" s="259">
        <v>7.6073865917302294E-2</v>
      </c>
    </row>
    <row r="179" spans="1:16" ht="12.75" customHeight="1">
      <c r="A179" s="250">
        <v>169</v>
      </c>
      <c r="B179" s="263" t="s">
        <v>79</v>
      </c>
      <c r="C179" s="255" t="s">
        <v>224</v>
      </c>
      <c r="D179" s="256">
        <v>45351</v>
      </c>
      <c r="E179" s="255">
        <v>1687.75</v>
      </c>
      <c r="F179" s="255">
        <v>1696.3833333333332</v>
      </c>
      <c r="G179" s="257">
        <v>1673.8666666666663</v>
      </c>
      <c r="H179" s="257">
        <v>1659.9833333333331</v>
      </c>
      <c r="I179" s="257">
        <v>1637.4666666666662</v>
      </c>
      <c r="J179" s="257">
        <v>1710.2666666666664</v>
      </c>
      <c r="K179" s="257">
        <v>1732.7833333333333</v>
      </c>
      <c r="L179" s="257">
        <v>1746.6666666666665</v>
      </c>
      <c r="M179" s="258">
        <v>1718.9</v>
      </c>
      <c r="N179" s="258">
        <v>1682.5</v>
      </c>
      <c r="O179" s="258">
        <v>6555000</v>
      </c>
      <c r="P179" s="259">
        <v>1.4513788098693759E-3</v>
      </c>
    </row>
    <row r="180" spans="1:16" ht="12.75" customHeight="1">
      <c r="A180" s="250">
        <v>170</v>
      </c>
      <c r="B180" s="263" t="s">
        <v>59</v>
      </c>
      <c r="C180" s="261" t="s">
        <v>225</v>
      </c>
      <c r="D180" s="256">
        <v>45351</v>
      </c>
      <c r="E180" s="255">
        <v>1156.45</v>
      </c>
      <c r="F180" s="255">
        <v>1163.45</v>
      </c>
      <c r="G180" s="257">
        <v>1145.45</v>
      </c>
      <c r="H180" s="257">
        <v>1134.45</v>
      </c>
      <c r="I180" s="257">
        <v>1116.45</v>
      </c>
      <c r="J180" s="257">
        <v>1174.45</v>
      </c>
      <c r="K180" s="257">
        <v>1192.45</v>
      </c>
      <c r="L180" s="257">
        <v>1203.45</v>
      </c>
      <c r="M180" s="258">
        <v>1181.45</v>
      </c>
      <c r="N180" s="258">
        <v>1152.45</v>
      </c>
      <c r="O180" s="258">
        <v>13295700</v>
      </c>
      <c r="P180" s="259">
        <v>5.3708987161198291E-2</v>
      </c>
    </row>
    <row r="181" spans="1:16" ht="12.75" customHeight="1">
      <c r="A181" s="250">
        <v>171</v>
      </c>
      <c r="B181" s="263" t="s">
        <v>56</v>
      </c>
      <c r="C181" s="255" t="s">
        <v>226</v>
      </c>
      <c r="D181" s="256">
        <v>45351</v>
      </c>
      <c r="E181" s="255">
        <v>932.7</v>
      </c>
      <c r="F181" s="255">
        <v>934.55000000000007</v>
      </c>
      <c r="G181" s="257">
        <v>916.10000000000014</v>
      </c>
      <c r="H181" s="257">
        <v>899.50000000000011</v>
      </c>
      <c r="I181" s="257">
        <v>881.05000000000018</v>
      </c>
      <c r="J181" s="257">
        <v>951.15000000000009</v>
      </c>
      <c r="K181" s="257">
        <v>969.60000000000014</v>
      </c>
      <c r="L181" s="257">
        <v>986.2</v>
      </c>
      <c r="M181" s="258">
        <v>953</v>
      </c>
      <c r="N181" s="258">
        <v>917.95</v>
      </c>
      <c r="O181" s="258">
        <v>66174150</v>
      </c>
      <c r="P181" s="259">
        <v>3.0398508919854444E-2</v>
      </c>
    </row>
    <row r="182" spans="1:16" ht="12.75" customHeight="1">
      <c r="A182" s="250">
        <v>172</v>
      </c>
      <c r="B182" s="263" t="s">
        <v>190</v>
      </c>
      <c r="C182" s="255" t="s">
        <v>227</v>
      </c>
      <c r="D182" s="256">
        <v>45351</v>
      </c>
      <c r="E182" s="255">
        <v>396.35</v>
      </c>
      <c r="F182" s="255">
        <v>397.73333333333335</v>
      </c>
      <c r="G182" s="257">
        <v>390.86666666666667</v>
      </c>
      <c r="H182" s="257">
        <v>385.38333333333333</v>
      </c>
      <c r="I182" s="257">
        <v>378.51666666666665</v>
      </c>
      <c r="J182" s="257">
        <v>403.2166666666667</v>
      </c>
      <c r="K182" s="257">
        <v>410.08333333333337</v>
      </c>
      <c r="L182" s="257">
        <v>415.56666666666672</v>
      </c>
      <c r="M182" s="258">
        <v>404.6</v>
      </c>
      <c r="N182" s="258">
        <v>392.25</v>
      </c>
      <c r="O182" s="258">
        <v>94169250</v>
      </c>
      <c r="P182" s="259">
        <v>-2.3955093138832277E-3</v>
      </c>
    </row>
    <row r="183" spans="1:16" ht="12.75" customHeight="1">
      <c r="A183" s="250">
        <v>173</v>
      </c>
      <c r="B183" s="263" t="s">
        <v>132</v>
      </c>
      <c r="C183" s="255" t="s">
        <v>228</v>
      </c>
      <c r="D183" s="256">
        <v>45351</v>
      </c>
      <c r="E183" s="255">
        <v>142</v>
      </c>
      <c r="F183" s="255">
        <v>142.03333333333333</v>
      </c>
      <c r="G183" s="257">
        <v>139.86666666666667</v>
      </c>
      <c r="H183" s="257">
        <v>137.73333333333335</v>
      </c>
      <c r="I183" s="257">
        <v>135.56666666666669</v>
      </c>
      <c r="J183" s="257">
        <v>144.16666666666666</v>
      </c>
      <c r="K183" s="257">
        <v>146.33333333333334</v>
      </c>
      <c r="L183" s="257">
        <v>148.46666666666664</v>
      </c>
      <c r="M183" s="258">
        <v>144.19999999999999</v>
      </c>
      <c r="N183" s="258">
        <v>139.9</v>
      </c>
      <c r="O183" s="258">
        <v>217690000</v>
      </c>
      <c r="P183" s="259">
        <v>2.8123337302693252E-3</v>
      </c>
    </row>
    <row r="184" spans="1:16" ht="12.75" customHeight="1">
      <c r="A184" s="250">
        <v>174</v>
      </c>
      <c r="B184" s="263" t="s">
        <v>87</v>
      </c>
      <c r="C184" s="255" t="s">
        <v>229</v>
      </c>
      <c r="D184" s="256">
        <v>45351</v>
      </c>
      <c r="E184" s="255">
        <v>3985.35</v>
      </c>
      <c r="F184" s="255">
        <v>4000.1666666666665</v>
      </c>
      <c r="G184" s="257">
        <v>3959.333333333333</v>
      </c>
      <c r="H184" s="257">
        <v>3933.3166666666666</v>
      </c>
      <c r="I184" s="257">
        <v>3892.4833333333331</v>
      </c>
      <c r="J184" s="257">
        <v>4026.1833333333329</v>
      </c>
      <c r="K184" s="257">
        <v>4067.016666666666</v>
      </c>
      <c r="L184" s="257">
        <v>4093.0333333333328</v>
      </c>
      <c r="M184" s="258">
        <v>4041</v>
      </c>
      <c r="N184" s="258">
        <v>3974.15</v>
      </c>
      <c r="O184" s="258">
        <v>12977300</v>
      </c>
      <c r="P184" s="259">
        <v>-2.1663953065920315E-3</v>
      </c>
    </row>
    <row r="185" spans="1:16" ht="12.75" customHeight="1">
      <c r="A185" s="250">
        <v>175</v>
      </c>
      <c r="B185" s="263" t="s">
        <v>87</v>
      </c>
      <c r="C185" s="255" t="s">
        <v>230</v>
      </c>
      <c r="D185" s="256">
        <v>45351</v>
      </c>
      <c r="E185" s="255">
        <v>1336.5</v>
      </c>
      <c r="F185" s="255">
        <v>1342.75</v>
      </c>
      <c r="G185" s="257">
        <v>1327.05</v>
      </c>
      <c r="H185" s="257">
        <v>1317.6</v>
      </c>
      <c r="I185" s="257">
        <v>1301.8999999999999</v>
      </c>
      <c r="J185" s="257">
        <v>1352.2</v>
      </c>
      <c r="K185" s="257">
        <v>1367.8999999999999</v>
      </c>
      <c r="L185" s="257">
        <v>1377.3500000000001</v>
      </c>
      <c r="M185" s="258">
        <v>1358.45</v>
      </c>
      <c r="N185" s="258">
        <v>1333.3</v>
      </c>
      <c r="O185" s="258">
        <v>12427800</v>
      </c>
      <c r="P185" s="259">
        <v>-1.5588612708521458E-2</v>
      </c>
    </row>
    <row r="186" spans="1:16" ht="12.75" customHeight="1">
      <c r="A186" s="250">
        <v>176</v>
      </c>
      <c r="B186" s="263" t="s">
        <v>59</v>
      </c>
      <c r="C186" s="255" t="s">
        <v>231</v>
      </c>
      <c r="D186" s="256">
        <v>45351</v>
      </c>
      <c r="E186" s="255">
        <v>3572.45</v>
      </c>
      <c r="F186" s="255">
        <v>3592.4666666666667</v>
      </c>
      <c r="G186" s="257">
        <v>3536.8833333333332</v>
      </c>
      <c r="H186" s="257">
        <v>3501.3166666666666</v>
      </c>
      <c r="I186" s="257">
        <v>3445.7333333333331</v>
      </c>
      <c r="J186" s="257">
        <v>3628.0333333333333</v>
      </c>
      <c r="K186" s="257">
        <v>3683.6166666666663</v>
      </c>
      <c r="L186" s="257">
        <v>3719.1833333333334</v>
      </c>
      <c r="M186" s="258">
        <v>3648.05</v>
      </c>
      <c r="N186" s="258">
        <v>3556.9</v>
      </c>
      <c r="O186" s="258">
        <v>5665100</v>
      </c>
      <c r="P186" s="259">
        <v>9.0393366997070009E-3</v>
      </c>
    </row>
    <row r="187" spans="1:16" ht="12.75" customHeight="1">
      <c r="A187" s="250">
        <v>177</v>
      </c>
      <c r="B187" s="263" t="s">
        <v>43</v>
      </c>
      <c r="C187" s="255" t="s">
        <v>232</v>
      </c>
      <c r="D187" s="256">
        <v>45351</v>
      </c>
      <c r="E187" s="255">
        <v>2630</v>
      </c>
      <c r="F187" s="255">
        <v>2612.9</v>
      </c>
      <c r="G187" s="257">
        <v>2552.3000000000002</v>
      </c>
      <c r="H187" s="257">
        <v>2474.6</v>
      </c>
      <c r="I187" s="257">
        <v>2414</v>
      </c>
      <c r="J187" s="257">
        <v>2690.6000000000004</v>
      </c>
      <c r="K187" s="257">
        <v>2751.2</v>
      </c>
      <c r="L187" s="257">
        <v>2828.9000000000005</v>
      </c>
      <c r="M187" s="258">
        <v>2673.5</v>
      </c>
      <c r="N187" s="258">
        <v>2535.1999999999998</v>
      </c>
      <c r="O187" s="258">
        <v>1755000</v>
      </c>
      <c r="P187" s="259">
        <v>-2.840909090909091E-3</v>
      </c>
    </row>
    <row r="188" spans="1:16" ht="12.75" customHeight="1">
      <c r="A188" s="250">
        <v>178</v>
      </c>
      <c r="B188" s="263" t="s">
        <v>45</v>
      </c>
      <c r="C188" s="255" t="s">
        <v>233</v>
      </c>
      <c r="D188" s="256">
        <v>45351</v>
      </c>
      <c r="E188" s="255">
        <v>3043.85</v>
      </c>
      <c r="F188" s="255">
        <v>3085.1166666666668</v>
      </c>
      <c r="G188" s="257">
        <v>2977.2333333333336</v>
      </c>
      <c r="H188" s="257">
        <v>2910.6166666666668</v>
      </c>
      <c r="I188" s="257">
        <v>2802.7333333333336</v>
      </c>
      <c r="J188" s="257">
        <v>3151.7333333333336</v>
      </c>
      <c r="K188" s="257">
        <v>3259.6166666666668</v>
      </c>
      <c r="L188" s="257">
        <v>3326.2333333333336</v>
      </c>
      <c r="M188" s="258">
        <v>3193</v>
      </c>
      <c r="N188" s="258">
        <v>3018.5</v>
      </c>
      <c r="O188" s="258">
        <v>2986800</v>
      </c>
      <c r="P188" s="259">
        <v>-1.7500000000000002E-2</v>
      </c>
    </row>
    <row r="189" spans="1:16" ht="12.75" customHeight="1">
      <c r="A189" s="250">
        <v>179</v>
      </c>
      <c r="B189" s="263" t="s">
        <v>56</v>
      </c>
      <c r="C189" s="255" t="s">
        <v>234</v>
      </c>
      <c r="D189" s="256">
        <v>45351</v>
      </c>
      <c r="E189" s="255">
        <v>2029.15</v>
      </c>
      <c r="F189" s="255">
        <v>2044.9666666666665</v>
      </c>
      <c r="G189" s="257">
        <v>1999.4333333333329</v>
      </c>
      <c r="H189" s="257">
        <v>1969.7166666666665</v>
      </c>
      <c r="I189" s="257">
        <v>1924.1833333333329</v>
      </c>
      <c r="J189" s="257">
        <v>2074.6833333333329</v>
      </c>
      <c r="K189" s="257">
        <v>2120.2166666666662</v>
      </c>
      <c r="L189" s="257">
        <v>2149.9333333333329</v>
      </c>
      <c r="M189" s="258">
        <v>2090.5</v>
      </c>
      <c r="N189" s="258">
        <v>2015.25</v>
      </c>
      <c r="O189" s="258">
        <v>4785550</v>
      </c>
      <c r="P189" s="259">
        <v>9.599054862290483E-3</v>
      </c>
    </row>
    <row r="190" spans="1:16" ht="12.75" customHeight="1">
      <c r="A190" s="250">
        <v>180</v>
      </c>
      <c r="B190" s="263" t="s">
        <v>59</v>
      </c>
      <c r="C190" s="255" t="s">
        <v>235</v>
      </c>
      <c r="D190" s="256">
        <v>45351</v>
      </c>
      <c r="E190" s="255">
        <v>1785.85</v>
      </c>
      <c r="F190" s="255">
        <v>1811.3500000000001</v>
      </c>
      <c r="G190" s="257">
        <v>1751.0500000000002</v>
      </c>
      <c r="H190" s="257">
        <v>1716.25</v>
      </c>
      <c r="I190" s="257">
        <v>1655.95</v>
      </c>
      <c r="J190" s="257">
        <v>1846.1500000000003</v>
      </c>
      <c r="K190" s="257">
        <v>1906.45</v>
      </c>
      <c r="L190" s="257">
        <v>1941.2500000000005</v>
      </c>
      <c r="M190" s="258">
        <v>1871.65</v>
      </c>
      <c r="N190" s="258">
        <v>1776.55</v>
      </c>
      <c r="O190" s="258">
        <v>2569600</v>
      </c>
      <c r="P190" s="259">
        <v>2.4724836497048971E-2</v>
      </c>
    </row>
    <row r="191" spans="1:16" ht="12.75" customHeight="1">
      <c r="A191" s="250">
        <v>181</v>
      </c>
      <c r="B191" s="263" t="s">
        <v>49</v>
      </c>
      <c r="C191" s="255" t="s">
        <v>236</v>
      </c>
      <c r="D191" s="256">
        <v>45351</v>
      </c>
      <c r="E191" s="255">
        <v>9944.0499999999993</v>
      </c>
      <c r="F191" s="255">
        <v>10010.433333333332</v>
      </c>
      <c r="G191" s="257">
        <v>9852.616666666665</v>
      </c>
      <c r="H191" s="257">
        <v>9761.1833333333325</v>
      </c>
      <c r="I191" s="257">
        <v>9603.366666666665</v>
      </c>
      <c r="J191" s="257">
        <v>10101.866666666665</v>
      </c>
      <c r="K191" s="257">
        <v>10259.683333333334</v>
      </c>
      <c r="L191" s="257">
        <v>10351.116666666665</v>
      </c>
      <c r="M191" s="258">
        <v>10168.25</v>
      </c>
      <c r="N191" s="258">
        <v>9919</v>
      </c>
      <c r="O191" s="258">
        <v>1980900</v>
      </c>
      <c r="P191" s="259">
        <v>1.444154247964357E-2</v>
      </c>
    </row>
    <row r="192" spans="1:16" ht="12.75" customHeight="1">
      <c r="A192" s="250">
        <v>182</v>
      </c>
      <c r="B192" s="263" t="s">
        <v>39</v>
      </c>
      <c r="C192" s="255" t="s">
        <v>237</v>
      </c>
      <c r="D192" s="256">
        <v>45351</v>
      </c>
      <c r="E192" s="255">
        <v>473.1</v>
      </c>
      <c r="F192" s="255">
        <v>491.15000000000003</v>
      </c>
      <c r="G192" s="257">
        <v>452.55000000000007</v>
      </c>
      <c r="H192" s="257">
        <v>432.00000000000006</v>
      </c>
      <c r="I192" s="257">
        <v>393.40000000000009</v>
      </c>
      <c r="J192" s="257">
        <v>511.70000000000005</v>
      </c>
      <c r="K192" s="257">
        <v>550.30000000000007</v>
      </c>
      <c r="L192" s="257">
        <v>570.85</v>
      </c>
      <c r="M192" s="258">
        <v>529.75</v>
      </c>
      <c r="N192" s="258">
        <v>470.6</v>
      </c>
      <c r="O192" s="258">
        <v>50696100</v>
      </c>
      <c r="P192" s="259">
        <v>0.24131016042780748</v>
      </c>
    </row>
    <row r="193" spans="1:16" ht="12.75" customHeight="1">
      <c r="A193" s="250">
        <v>183</v>
      </c>
      <c r="B193" s="263" t="s">
        <v>132</v>
      </c>
      <c r="C193" s="255" t="s">
        <v>238</v>
      </c>
      <c r="D193" s="256">
        <v>45351</v>
      </c>
      <c r="E193" s="255">
        <v>274.3</v>
      </c>
      <c r="F193" s="255">
        <v>276.21666666666664</v>
      </c>
      <c r="G193" s="257">
        <v>270.73333333333329</v>
      </c>
      <c r="H193" s="257">
        <v>267.16666666666663</v>
      </c>
      <c r="I193" s="257">
        <v>261.68333333333328</v>
      </c>
      <c r="J193" s="257">
        <v>279.7833333333333</v>
      </c>
      <c r="K193" s="257">
        <v>285.26666666666665</v>
      </c>
      <c r="L193" s="257">
        <v>288.83333333333331</v>
      </c>
      <c r="M193" s="258">
        <v>281.7</v>
      </c>
      <c r="N193" s="258">
        <v>272.64999999999998</v>
      </c>
      <c r="O193" s="258">
        <v>95912300</v>
      </c>
      <c r="P193" s="259">
        <v>-7.3553915734348961E-3</v>
      </c>
    </row>
    <row r="194" spans="1:16" ht="12.75" customHeight="1">
      <c r="A194" s="250">
        <v>184</v>
      </c>
      <c r="B194" s="263" t="s">
        <v>41</v>
      </c>
      <c r="C194" s="255" t="s">
        <v>239</v>
      </c>
      <c r="D194" s="256">
        <v>45351</v>
      </c>
      <c r="E194" s="255">
        <v>1026.8499999999999</v>
      </c>
      <c r="F194" s="255">
        <v>1037.3</v>
      </c>
      <c r="G194" s="257">
        <v>1012.5</v>
      </c>
      <c r="H194" s="257">
        <v>998.15000000000009</v>
      </c>
      <c r="I194" s="257">
        <v>973.35000000000014</v>
      </c>
      <c r="J194" s="257">
        <v>1051.6499999999999</v>
      </c>
      <c r="K194" s="257">
        <v>1076.4499999999996</v>
      </c>
      <c r="L194" s="257">
        <v>1090.7999999999997</v>
      </c>
      <c r="M194" s="258">
        <v>1062.0999999999999</v>
      </c>
      <c r="N194" s="258">
        <v>1022.95</v>
      </c>
      <c r="O194" s="258">
        <v>6918600</v>
      </c>
      <c r="P194" s="259">
        <v>-1.1317842750578753E-2</v>
      </c>
    </row>
    <row r="195" spans="1:16" ht="12.75" customHeight="1">
      <c r="A195" s="250">
        <v>185</v>
      </c>
      <c r="B195" s="263" t="s">
        <v>87</v>
      </c>
      <c r="C195" s="255" t="s">
        <v>240</v>
      </c>
      <c r="D195" s="256">
        <v>45351</v>
      </c>
      <c r="E195" s="255">
        <v>484.4</v>
      </c>
      <c r="F195" s="255">
        <v>486.06666666666661</v>
      </c>
      <c r="G195" s="257">
        <v>479.73333333333323</v>
      </c>
      <c r="H195" s="257">
        <v>475.06666666666661</v>
      </c>
      <c r="I195" s="257">
        <v>468.73333333333323</v>
      </c>
      <c r="J195" s="257">
        <v>490.73333333333323</v>
      </c>
      <c r="K195" s="257">
        <v>497.06666666666661</v>
      </c>
      <c r="L195" s="257">
        <v>501.73333333333323</v>
      </c>
      <c r="M195" s="258">
        <v>492.4</v>
      </c>
      <c r="N195" s="258">
        <v>481.4</v>
      </c>
      <c r="O195" s="258">
        <v>50043000</v>
      </c>
      <c r="P195" s="259">
        <v>3.1474152856789513E-2</v>
      </c>
    </row>
    <row r="196" spans="1:16" ht="12.75" customHeight="1">
      <c r="A196" s="250">
        <v>186</v>
      </c>
      <c r="B196" s="263" t="s">
        <v>205</v>
      </c>
      <c r="C196" s="255" t="s">
        <v>241</v>
      </c>
      <c r="D196" s="256">
        <v>45351</v>
      </c>
      <c r="E196" s="255">
        <v>177.65</v>
      </c>
      <c r="F196" s="255">
        <v>178.75</v>
      </c>
      <c r="G196" s="257">
        <v>174.9</v>
      </c>
      <c r="H196" s="257">
        <v>172.15</v>
      </c>
      <c r="I196" s="257">
        <v>168.3</v>
      </c>
      <c r="J196" s="257">
        <v>181.5</v>
      </c>
      <c r="K196" s="257">
        <v>185.35000000000002</v>
      </c>
      <c r="L196" s="257">
        <v>188.1</v>
      </c>
      <c r="M196" s="258">
        <v>182.6</v>
      </c>
      <c r="N196" s="258">
        <v>176</v>
      </c>
      <c r="O196" s="258">
        <v>111075000</v>
      </c>
      <c r="P196" s="259">
        <v>-2.4348467680307781E-2</v>
      </c>
    </row>
    <row r="197" spans="1:16" ht="12.75" customHeight="1">
      <c r="A197" s="250">
        <v>187</v>
      </c>
      <c r="B197" s="263" t="s">
        <v>43</v>
      </c>
      <c r="C197" s="255" t="s">
        <v>242</v>
      </c>
      <c r="D197" s="256">
        <v>45351</v>
      </c>
      <c r="E197" s="255">
        <v>763.95</v>
      </c>
      <c r="F197" s="255">
        <v>768.15000000000009</v>
      </c>
      <c r="G197" s="257">
        <v>754.20000000000016</v>
      </c>
      <c r="H197" s="257">
        <v>744.45</v>
      </c>
      <c r="I197" s="257">
        <v>730.50000000000011</v>
      </c>
      <c r="J197" s="257">
        <v>777.9000000000002</v>
      </c>
      <c r="K197" s="257">
        <v>791.85</v>
      </c>
      <c r="L197" s="257">
        <v>801.60000000000025</v>
      </c>
      <c r="M197" s="258">
        <v>782.1</v>
      </c>
      <c r="N197" s="258">
        <v>758.4</v>
      </c>
      <c r="O197" s="258">
        <v>8209800</v>
      </c>
      <c r="P197" s="259">
        <v>0.17809634508588401</v>
      </c>
    </row>
    <row r="198" spans="1:16" ht="12.75" customHeight="1">
      <c r="A198" s="250"/>
      <c r="B198" s="251"/>
      <c r="C198" s="255"/>
      <c r="D198" s="256"/>
      <c r="E198" s="255"/>
      <c r="F198" s="255"/>
      <c r="G198" s="257"/>
      <c r="H198" s="257"/>
      <c r="I198" s="257"/>
      <c r="J198" s="257"/>
      <c r="K198" s="257"/>
      <c r="L198" s="257"/>
      <c r="M198" s="258"/>
      <c r="N198" s="258"/>
      <c r="O198" s="258"/>
      <c r="P198" s="259"/>
    </row>
    <row r="199" spans="1:16" ht="12.75" customHeight="1">
      <c r="A199" s="244"/>
      <c r="B199" s="251"/>
      <c r="C199" s="244"/>
      <c r="D199" s="245"/>
      <c r="E199" s="246"/>
      <c r="F199" s="246"/>
      <c r="G199" s="247"/>
      <c r="H199" s="247"/>
      <c r="I199" s="247"/>
      <c r="J199" s="247"/>
      <c r="K199" s="247"/>
      <c r="L199" s="247"/>
      <c r="M199" s="244"/>
      <c r="N199" s="244"/>
      <c r="O199" s="248"/>
      <c r="P199" s="249"/>
    </row>
    <row r="200" spans="1:16" ht="12.75" customHeight="1">
      <c r="A200" s="244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44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44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44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44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44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44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4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4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4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4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4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45328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22" t="s">
        <v>16</v>
      </c>
      <c r="B8" s="324"/>
      <c r="C8" s="327" t="s">
        <v>20</v>
      </c>
      <c r="D8" s="327" t="s">
        <v>21</v>
      </c>
      <c r="E8" s="319" t="s">
        <v>22</v>
      </c>
      <c r="F8" s="320"/>
      <c r="G8" s="321"/>
      <c r="H8" s="319" t="s">
        <v>23</v>
      </c>
      <c r="I8" s="320"/>
      <c r="J8" s="321"/>
      <c r="K8" s="26"/>
      <c r="L8" s="48"/>
      <c r="M8" s="48"/>
      <c r="N8" s="1"/>
      <c r="O8" s="1"/>
    </row>
    <row r="9" spans="1:15" ht="36" customHeight="1">
      <c r="A9" s="323"/>
      <c r="B9" s="326"/>
      <c r="C9" s="326"/>
      <c r="D9" s="32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21771.7</v>
      </c>
      <c r="D10" s="34">
        <v>21820.983333333334</v>
      </c>
      <c r="E10" s="34">
        <v>21677.666666666668</v>
      </c>
      <c r="F10" s="34">
        <v>21583.633333333335</v>
      </c>
      <c r="G10" s="34">
        <v>21440.316666666669</v>
      </c>
      <c r="H10" s="34">
        <v>21915.016666666666</v>
      </c>
      <c r="I10" s="34">
        <v>22058.333333333332</v>
      </c>
      <c r="J10" s="34">
        <v>22152.366666666665</v>
      </c>
      <c r="K10" s="34">
        <v>21964.3</v>
      </c>
      <c r="L10" s="34">
        <v>21726.95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45825.55</v>
      </c>
      <c r="D11" s="34">
        <v>45829.75</v>
      </c>
      <c r="E11" s="34">
        <v>45610.9</v>
      </c>
      <c r="F11" s="34">
        <v>45396.25</v>
      </c>
      <c r="G11" s="34">
        <v>45177.4</v>
      </c>
      <c r="H11" s="34">
        <v>46044.4</v>
      </c>
      <c r="I11" s="34">
        <v>46263.250000000007</v>
      </c>
      <c r="J11" s="34">
        <v>46477.9</v>
      </c>
      <c r="K11" s="34">
        <v>46048.6</v>
      </c>
      <c r="L11" s="34">
        <v>45615.1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5758.75</v>
      </c>
      <c r="D12" s="36">
        <v>5770.8</v>
      </c>
      <c r="E12" s="36">
        <v>5660.7000000000007</v>
      </c>
      <c r="F12" s="36">
        <v>5562.6500000000005</v>
      </c>
      <c r="G12" s="36">
        <v>5452.5500000000011</v>
      </c>
      <c r="H12" s="36">
        <v>5868.85</v>
      </c>
      <c r="I12" s="36">
        <v>5978.9500000000007</v>
      </c>
      <c r="J12" s="36">
        <v>6077</v>
      </c>
      <c r="K12" s="36">
        <v>5880.9</v>
      </c>
      <c r="L12" s="36">
        <v>5672.75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7913.1</v>
      </c>
      <c r="D13" s="36">
        <v>7938.5</v>
      </c>
      <c r="E13" s="36">
        <v>7858.95</v>
      </c>
      <c r="F13" s="36">
        <v>7804.8</v>
      </c>
      <c r="G13" s="36">
        <v>7725.25</v>
      </c>
      <c r="H13" s="36">
        <v>7992.65</v>
      </c>
      <c r="I13" s="36">
        <v>8072.1999999999989</v>
      </c>
      <c r="J13" s="36">
        <v>8126.3499999999995</v>
      </c>
      <c r="K13" s="36">
        <v>8018.05</v>
      </c>
      <c r="L13" s="36">
        <v>7884.35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37162.15</v>
      </c>
      <c r="D14" s="36">
        <v>37278.183333333334</v>
      </c>
      <c r="E14" s="36">
        <v>36981.916666666672</v>
      </c>
      <c r="F14" s="36">
        <v>36801.683333333334</v>
      </c>
      <c r="G14" s="36">
        <v>36505.416666666672</v>
      </c>
      <c r="H14" s="36">
        <v>37458.416666666672</v>
      </c>
      <c r="I14" s="36">
        <v>37754.683333333334</v>
      </c>
      <c r="J14" s="36">
        <v>37934.916666666672</v>
      </c>
      <c r="K14" s="36">
        <v>37574.449999999997</v>
      </c>
      <c r="L14" s="36">
        <v>37097.949999999997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9189.2000000000007</v>
      </c>
      <c r="D15" s="36">
        <v>9186.1833333333325</v>
      </c>
      <c r="E15" s="36">
        <v>9037.4666666666653</v>
      </c>
      <c r="F15" s="36">
        <v>8885.7333333333336</v>
      </c>
      <c r="G15" s="36">
        <v>8737.0166666666664</v>
      </c>
      <c r="H15" s="36">
        <v>9337.9166666666642</v>
      </c>
      <c r="I15" s="36">
        <v>9486.6333333333314</v>
      </c>
      <c r="J15" s="36">
        <v>9638.3666666666631</v>
      </c>
      <c r="K15" s="36">
        <v>9334.9</v>
      </c>
      <c r="L15" s="36">
        <v>9034.4500000000007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13700.05</v>
      </c>
      <c r="D16" s="36">
        <v>13708.166666666666</v>
      </c>
      <c r="E16" s="36">
        <v>13616.883333333331</v>
      </c>
      <c r="F16" s="36">
        <v>13533.716666666665</v>
      </c>
      <c r="G16" s="36">
        <v>13442.433333333331</v>
      </c>
      <c r="H16" s="36">
        <v>13791.333333333332</v>
      </c>
      <c r="I16" s="36">
        <v>13882.616666666669</v>
      </c>
      <c r="J16" s="36">
        <v>13965.783333333333</v>
      </c>
      <c r="K16" s="36">
        <v>13799.45</v>
      </c>
      <c r="L16" s="36">
        <v>13625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4368.2</v>
      </c>
      <c r="D17" s="36">
        <v>4416.8166666666666</v>
      </c>
      <c r="E17" s="36">
        <v>4295.1333333333332</v>
      </c>
      <c r="F17" s="36">
        <v>4222.0666666666666</v>
      </c>
      <c r="G17" s="36">
        <v>4100.3833333333332</v>
      </c>
      <c r="H17" s="36">
        <v>4489.8833333333332</v>
      </c>
      <c r="I17" s="36">
        <v>4611.5666666666657</v>
      </c>
      <c r="J17" s="36">
        <v>4684.6333333333332</v>
      </c>
      <c r="K17" s="31">
        <v>4538.5</v>
      </c>
      <c r="L17" s="31">
        <v>4343.75</v>
      </c>
      <c r="M17" s="31">
        <v>2.9096099999999998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28069.5</v>
      </c>
      <c r="D18" s="36">
        <v>28031.966666666664</v>
      </c>
      <c r="E18" s="36">
        <v>27738.933333333327</v>
      </c>
      <c r="F18" s="36">
        <v>27408.366666666665</v>
      </c>
      <c r="G18" s="36">
        <v>27115.333333333328</v>
      </c>
      <c r="H18" s="36">
        <v>28362.533333333326</v>
      </c>
      <c r="I18" s="36">
        <v>28655.566666666658</v>
      </c>
      <c r="J18" s="36">
        <v>28986.133333333324</v>
      </c>
      <c r="K18" s="31">
        <v>28325</v>
      </c>
      <c r="L18" s="31">
        <v>27701.4</v>
      </c>
      <c r="M18" s="31">
        <v>0.30098000000000003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178.2</v>
      </c>
      <c r="D19" s="36">
        <v>180.03333333333333</v>
      </c>
      <c r="E19" s="36">
        <v>175.66666666666666</v>
      </c>
      <c r="F19" s="36">
        <v>173.13333333333333</v>
      </c>
      <c r="G19" s="36">
        <v>168.76666666666665</v>
      </c>
      <c r="H19" s="36">
        <v>182.56666666666666</v>
      </c>
      <c r="I19" s="36">
        <v>186.93333333333334</v>
      </c>
      <c r="J19" s="36">
        <v>189.46666666666667</v>
      </c>
      <c r="K19" s="31">
        <v>184.4</v>
      </c>
      <c r="L19" s="31">
        <v>177.5</v>
      </c>
      <c r="M19" s="31">
        <v>64.565070000000006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248.05</v>
      </c>
      <c r="D20" s="36">
        <v>249.15</v>
      </c>
      <c r="E20" s="36">
        <v>244.4</v>
      </c>
      <c r="F20" s="36">
        <v>240.75</v>
      </c>
      <c r="G20" s="36">
        <v>236</v>
      </c>
      <c r="H20" s="36">
        <v>252.8</v>
      </c>
      <c r="I20" s="36">
        <v>257.55</v>
      </c>
      <c r="J20" s="36">
        <v>261.20000000000005</v>
      </c>
      <c r="K20" s="31">
        <v>253.9</v>
      </c>
      <c r="L20" s="31">
        <v>245.5</v>
      </c>
      <c r="M20" s="31">
        <v>44.776000000000003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2486.1999999999998</v>
      </c>
      <c r="D21" s="36">
        <v>2493.1166666666668</v>
      </c>
      <c r="E21" s="36">
        <v>2462.7333333333336</v>
      </c>
      <c r="F21" s="36">
        <v>2439.2666666666669</v>
      </c>
      <c r="G21" s="36">
        <v>2408.8833333333337</v>
      </c>
      <c r="H21" s="36">
        <v>2516.5833333333335</v>
      </c>
      <c r="I21" s="36">
        <v>2546.9666666666667</v>
      </c>
      <c r="J21" s="36">
        <v>2570.4333333333334</v>
      </c>
      <c r="K21" s="31">
        <v>2523.5</v>
      </c>
      <c r="L21" s="31">
        <v>2469.65</v>
      </c>
      <c r="M21" s="31">
        <v>2.3440599999999998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3173.45</v>
      </c>
      <c r="D22" s="36">
        <v>3184.7666666666664</v>
      </c>
      <c r="E22" s="36">
        <v>3140.1333333333328</v>
      </c>
      <c r="F22" s="36">
        <v>3106.8166666666662</v>
      </c>
      <c r="G22" s="36">
        <v>3062.1833333333325</v>
      </c>
      <c r="H22" s="36">
        <v>3218.083333333333</v>
      </c>
      <c r="I22" s="36">
        <v>3262.7166666666662</v>
      </c>
      <c r="J22" s="36">
        <v>3296.0333333333333</v>
      </c>
      <c r="K22" s="31">
        <v>3229.4</v>
      </c>
      <c r="L22" s="31">
        <v>3151.45</v>
      </c>
      <c r="M22" s="31">
        <v>21.911950000000001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1668.65</v>
      </c>
      <c r="D23" s="36">
        <v>1672.75</v>
      </c>
      <c r="E23" s="36">
        <v>1647.5</v>
      </c>
      <c r="F23" s="36">
        <v>1626.35</v>
      </c>
      <c r="G23" s="36">
        <v>1601.1</v>
      </c>
      <c r="H23" s="36">
        <v>1693.9</v>
      </c>
      <c r="I23" s="36">
        <v>1719.15</v>
      </c>
      <c r="J23" s="36">
        <v>1740.3000000000002</v>
      </c>
      <c r="K23" s="31">
        <v>1698</v>
      </c>
      <c r="L23" s="31">
        <v>1651.6</v>
      </c>
      <c r="M23" s="31">
        <v>10.70961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1258.55</v>
      </c>
      <c r="D24" s="36">
        <v>1266.2166666666667</v>
      </c>
      <c r="E24" s="36">
        <v>1241.1833333333334</v>
      </c>
      <c r="F24" s="36">
        <v>1223.8166666666666</v>
      </c>
      <c r="G24" s="36">
        <v>1198.7833333333333</v>
      </c>
      <c r="H24" s="36">
        <v>1283.5833333333335</v>
      </c>
      <c r="I24" s="36">
        <v>1308.6166666666668</v>
      </c>
      <c r="J24" s="36">
        <v>1325.9833333333336</v>
      </c>
      <c r="K24" s="31">
        <v>1291.25</v>
      </c>
      <c r="L24" s="31">
        <v>1248.8499999999999</v>
      </c>
      <c r="M24" s="31">
        <v>56.11298</v>
      </c>
      <c r="N24" s="1"/>
      <c r="O24" s="1"/>
    </row>
    <row r="25" spans="1:15" ht="12.75" customHeight="1">
      <c r="A25" s="51">
        <v>16</v>
      </c>
      <c r="B25" s="53" t="s">
        <v>840</v>
      </c>
      <c r="C25" s="31">
        <v>546.29999999999995</v>
      </c>
      <c r="D25" s="36">
        <v>552.1</v>
      </c>
      <c r="E25" s="36">
        <v>539.20000000000005</v>
      </c>
      <c r="F25" s="36">
        <v>532.1</v>
      </c>
      <c r="G25" s="36">
        <v>519.20000000000005</v>
      </c>
      <c r="H25" s="36">
        <v>559.20000000000005</v>
      </c>
      <c r="I25" s="36">
        <v>572.09999999999991</v>
      </c>
      <c r="J25" s="36">
        <v>579.20000000000005</v>
      </c>
      <c r="K25" s="31">
        <v>565</v>
      </c>
      <c r="L25" s="31">
        <v>545</v>
      </c>
      <c r="M25" s="31">
        <v>15.76938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4924.05</v>
      </c>
      <c r="D26" s="36">
        <v>4980.8833333333341</v>
      </c>
      <c r="E26" s="36">
        <v>4813.1666666666679</v>
      </c>
      <c r="F26" s="36">
        <v>4702.2833333333338</v>
      </c>
      <c r="G26" s="36">
        <v>4534.5666666666675</v>
      </c>
      <c r="H26" s="36">
        <v>5091.7666666666682</v>
      </c>
      <c r="I26" s="36">
        <v>5259.4833333333336</v>
      </c>
      <c r="J26" s="36">
        <v>5370.3666666666686</v>
      </c>
      <c r="K26" s="31">
        <v>5148.6000000000004</v>
      </c>
      <c r="L26" s="31">
        <v>4870</v>
      </c>
      <c r="M26" s="31">
        <v>3.0575399999999999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555</v>
      </c>
      <c r="D27" s="36">
        <v>556.38333333333333</v>
      </c>
      <c r="E27" s="36">
        <v>549.61666666666667</v>
      </c>
      <c r="F27" s="36">
        <v>544.23333333333335</v>
      </c>
      <c r="G27" s="36">
        <v>537.4666666666667</v>
      </c>
      <c r="H27" s="36">
        <v>561.76666666666665</v>
      </c>
      <c r="I27" s="36">
        <v>568.5333333333333</v>
      </c>
      <c r="J27" s="36">
        <v>573.91666666666663</v>
      </c>
      <c r="K27" s="31">
        <v>563.15</v>
      </c>
      <c r="L27" s="31">
        <v>551</v>
      </c>
      <c r="M27" s="31">
        <v>23.666409999999999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6234.5</v>
      </c>
      <c r="D28" s="36">
        <v>6263.4333333333334</v>
      </c>
      <c r="E28" s="36">
        <v>6180.2666666666664</v>
      </c>
      <c r="F28" s="36">
        <v>6126.0333333333328</v>
      </c>
      <c r="G28" s="36">
        <v>6042.8666666666659</v>
      </c>
      <c r="H28" s="36">
        <v>6317.666666666667</v>
      </c>
      <c r="I28" s="36">
        <v>6400.833333333333</v>
      </c>
      <c r="J28" s="36">
        <v>6455.0666666666675</v>
      </c>
      <c r="K28" s="31">
        <v>6346.6</v>
      </c>
      <c r="L28" s="31">
        <v>6209.2</v>
      </c>
      <c r="M28" s="31">
        <v>1.47909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545.5</v>
      </c>
      <c r="D29" s="36">
        <v>545.85</v>
      </c>
      <c r="E29" s="36">
        <v>539.35</v>
      </c>
      <c r="F29" s="36">
        <v>533.20000000000005</v>
      </c>
      <c r="G29" s="36">
        <v>526.70000000000005</v>
      </c>
      <c r="H29" s="36">
        <v>552</v>
      </c>
      <c r="I29" s="36">
        <v>558.5</v>
      </c>
      <c r="J29" s="36">
        <v>564.65</v>
      </c>
      <c r="K29" s="31">
        <v>552.35</v>
      </c>
      <c r="L29" s="31">
        <v>539.70000000000005</v>
      </c>
      <c r="M29" s="31">
        <v>13.30649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179.25</v>
      </c>
      <c r="D30" s="36">
        <v>178.1</v>
      </c>
      <c r="E30" s="36">
        <v>174.29999999999998</v>
      </c>
      <c r="F30" s="36">
        <v>169.35</v>
      </c>
      <c r="G30" s="36">
        <v>165.54999999999998</v>
      </c>
      <c r="H30" s="36">
        <v>183.04999999999998</v>
      </c>
      <c r="I30" s="36">
        <v>186.85</v>
      </c>
      <c r="J30" s="36">
        <v>191.79999999999998</v>
      </c>
      <c r="K30" s="31">
        <v>181.9</v>
      </c>
      <c r="L30" s="31">
        <v>173.15</v>
      </c>
      <c r="M30" s="31">
        <v>569.70803999999998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2917.35</v>
      </c>
      <c r="D31" s="36">
        <v>2931.4500000000003</v>
      </c>
      <c r="E31" s="36">
        <v>2897.9000000000005</v>
      </c>
      <c r="F31" s="36">
        <v>2878.4500000000003</v>
      </c>
      <c r="G31" s="36">
        <v>2844.9000000000005</v>
      </c>
      <c r="H31" s="36">
        <v>2950.9000000000005</v>
      </c>
      <c r="I31" s="36">
        <v>2984.4500000000007</v>
      </c>
      <c r="J31" s="36">
        <v>3003.9000000000005</v>
      </c>
      <c r="K31" s="31">
        <v>2965</v>
      </c>
      <c r="L31" s="31">
        <v>2912</v>
      </c>
      <c r="M31" s="31">
        <v>9.2343499999999992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1874.8</v>
      </c>
      <c r="D32" s="36">
        <v>1884.8833333333332</v>
      </c>
      <c r="E32" s="36">
        <v>1849.9166666666665</v>
      </c>
      <c r="F32" s="36">
        <v>1825.0333333333333</v>
      </c>
      <c r="G32" s="36">
        <v>1790.0666666666666</v>
      </c>
      <c r="H32" s="36">
        <v>1909.7666666666664</v>
      </c>
      <c r="I32" s="36">
        <v>1944.7333333333331</v>
      </c>
      <c r="J32" s="36">
        <v>1969.6166666666663</v>
      </c>
      <c r="K32" s="31">
        <v>1919.85</v>
      </c>
      <c r="L32" s="31">
        <v>1860</v>
      </c>
      <c r="M32" s="31">
        <v>8.1420300000000001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989.05</v>
      </c>
      <c r="D33" s="36">
        <v>993.68333333333339</v>
      </c>
      <c r="E33" s="36">
        <v>980.36666666666679</v>
      </c>
      <c r="F33" s="36">
        <v>971.68333333333339</v>
      </c>
      <c r="G33" s="36">
        <v>958.36666666666679</v>
      </c>
      <c r="H33" s="36">
        <v>1002.3666666666668</v>
      </c>
      <c r="I33" s="36">
        <v>1015.6833333333334</v>
      </c>
      <c r="J33" s="36">
        <v>1024.3666666666668</v>
      </c>
      <c r="K33" s="31">
        <v>1007</v>
      </c>
      <c r="L33" s="31">
        <v>985</v>
      </c>
      <c r="M33" s="31">
        <v>24.82752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622.6</v>
      </c>
      <c r="D34" s="36">
        <v>623.1</v>
      </c>
      <c r="E34" s="36">
        <v>616.20000000000005</v>
      </c>
      <c r="F34" s="36">
        <v>609.80000000000007</v>
      </c>
      <c r="G34" s="36">
        <v>602.90000000000009</v>
      </c>
      <c r="H34" s="36">
        <v>629.5</v>
      </c>
      <c r="I34" s="36">
        <v>636.39999999999986</v>
      </c>
      <c r="J34" s="36">
        <v>642.79999999999995</v>
      </c>
      <c r="K34" s="31">
        <v>630</v>
      </c>
      <c r="L34" s="31">
        <v>616.70000000000005</v>
      </c>
      <c r="M34" s="31">
        <v>56.78989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1018.25</v>
      </c>
      <c r="D35" s="36">
        <v>1033.9666666666667</v>
      </c>
      <c r="E35" s="36">
        <v>993.63333333333344</v>
      </c>
      <c r="F35" s="36">
        <v>969.01666666666677</v>
      </c>
      <c r="G35" s="36">
        <v>928.68333333333351</v>
      </c>
      <c r="H35" s="36">
        <v>1058.5833333333335</v>
      </c>
      <c r="I35" s="36">
        <v>1098.9166666666665</v>
      </c>
      <c r="J35" s="36">
        <v>1123.5333333333333</v>
      </c>
      <c r="K35" s="31">
        <v>1074.3</v>
      </c>
      <c r="L35" s="31">
        <v>1009.35</v>
      </c>
      <c r="M35" s="31">
        <v>91.985979999999998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343.35</v>
      </c>
      <c r="D36" s="36">
        <v>346.89999999999992</v>
      </c>
      <c r="E36" s="36">
        <v>338.84999999999985</v>
      </c>
      <c r="F36" s="36">
        <v>334.34999999999991</v>
      </c>
      <c r="G36" s="36">
        <v>326.29999999999984</v>
      </c>
      <c r="H36" s="36">
        <v>351.39999999999986</v>
      </c>
      <c r="I36" s="36">
        <v>359.44999999999993</v>
      </c>
      <c r="J36" s="36">
        <v>363.94999999999987</v>
      </c>
      <c r="K36" s="31">
        <v>354.95</v>
      </c>
      <c r="L36" s="31">
        <v>342.4</v>
      </c>
      <c r="M36" s="31">
        <v>18.34038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1061.5</v>
      </c>
      <c r="D37" s="36">
        <v>1066.3333333333333</v>
      </c>
      <c r="E37" s="36">
        <v>1053.1666666666665</v>
      </c>
      <c r="F37" s="36">
        <v>1044.8333333333333</v>
      </c>
      <c r="G37" s="36">
        <v>1031.6666666666665</v>
      </c>
      <c r="H37" s="36">
        <v>1074.6666666666665</v>
      </c>
      <c r="I37" s="36">
        <v>1087.833333333333</v>
      </c>
      <c r="J37" s="36">
        <v>1096.1666666666665</v>
      </c>
      <c r="K37" s="31">
        <v>1079.5</v>
      </c>
      <c r="L37" s="31">
        <v>1058</v>
      </c>
      <c r="M37" s="31">
        <v>125.69454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7658.25</v>
      </c>
      <c r="D38" s="36">
        <v>7709.916666666667</v>
      </c>
      <c r="E38" s="36">
        <v>7581.8333333333339</v>
      </c>
      <c r="F38" s="36">
        <v>7505.416666666667</v>
      </c>
      <c r="G38" s="36">
        <v>7377.3333333333339</v>
      </c>
      <c r="H38" s="36">
        <v>7786.3333333333339</v>
      </c>
      <c r="I38" s="36">
        <v>7914.4166666666679</v>
      </c>
      <c r="J38" s="36">
        <v>7990.8333333333339</v>
      </c>
      <c r="K38" s="31">
        <v>7838</v>
      </c>
      <c r="L38" s="31">
        <v>7633.5</v>
      </c>
      <c r="M38" s="31">
        <v>2.5240100000000001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1614.9</v>
      </c>
      <c r="D39" s="36">
        <v>1627.7833333333335</v>
      </c>
      <c r="E39" s="36">
        <v>1595.666666666667</v>
      </c>
      <c r="F39" s="36">
        <v>1576.4333333333334</v>
      </c>
      <c r="G39" s="36">
        <v>1544.3166666666668</v>
      </c>
      <c r="H39" s="36">
        <v>1647.0166666666671</v>
      </c>
      <c r="I39" s="36">
        <v>1679.1333333333334</v>
      </c>
      <c r="J39" s="36">
        <v>1698.3666666666672</v>
      </c>
      <c r="K39" s="31">
        <v>1659.9</v>
      </c>
      <c r="L39" s="31">
        <v>1608.55</v>
      </c>
      <c r="M39" s="31">
        <v>25.785350000000001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8330.35</v>
      </c>
      <c r="D40" s="36">
        <v>8386.0833333333339</v>
      </c>
      <c r="E40" s="36">
        <v>8252.1666666666679</v>
      </c>
      <c r="F40" s="36">
        <v>8173.9833333333336</v>
      </c>
      <c r="G40" s="36">
        <v>8040.0666666666675</v>
      </c>
      <c r="H40" s="36">
        <v>8464.2666666666682</v>
      </c>
      <c r="I40" s="36">
        <v>8598.1833333333361</v>
      </c>
      <c r="J40" s="36">
        <v>8676.3666666666686</v>
      </c>
      <c r="K40" s="31">
        <v>8520</v>
      </c>
      <c r="L40" s="31">
        <v>8307.9</v>
      </c>
      <c r="M40" s="31">
        <v>0.18948999999999999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6608.2</v>
      </c>
      <c r="D41" s="36">
        <v>6701.0666666666666</v>
      </c>
      <c r="E41" s="36">
        <v>6507.1333333333332</v>
      </c>
      <c r="F41" s="36">
        <v>6406.0666666666666</v>
      </c>
      <c r="G41" s="36">
        <v>6212.1333333333332</v>
      </c>
      <c r="H41" s="36">
        <v>6802.1333333333332</v>
      </c>
      <c r="I41" s="36">
        <v>6996.0666666666657</v>
      </c>
      <c r="J41" s="36">
        <v>7097.1333333333332</v>
      </c>
      <c r="K41" s="31">
        <v>6895</v>
      </c>
      <c r="L41" s="31">
        <v>6600</v>
      </c>
      <c r="M41" s="31">
        <v>17.712219999999999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2410.6</v>
      </c>
      <c r="D42" s="36">
        <v>2430.8666666666668</v>
      </c>
      <c r="E42" s="36">
        <v>2379.7333333333336</v>
      </c>
      <c r="F42" s="36">
        <v>2348.8666666666668</v>
      </c>
      <c r="G42" s="36">
        <v>2297.7333333333336</v>
      </c>
      <c r="H42" s="36">
        <v>2461.7333333333336</v>
      </c>
      <c r="I42" s="36">
        <v>2512.8666666666668</v>
      </c>
      <c r="J42" s="36">
        <v>2543.7333333333336</v>
      </c>
      <c r="K42" s="31">
        <v>2482</v>
      </c>
      <c r="L42" s="31">
        <v>2400</v>
      </c>
      <c r="M42" s="31">
        <v>4.1499199999999998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222.65</v>
      </c>
      <c r="D43" s="36">
        <v>224.51666666666665</v>
      </c>
      <c r="E43" s="36">
        <v>220.1333333333333</v>
      </c>
      <c r="F43" s="36">
        <v>217.61666666666665</v>
      </c>
      <c r="G43" s="36">
        <v>213.23333333333329</v>
      </c>
      <c r="H43" s="36">
        <v>227.0333333333333</v>
      </c>
      <c r="I43" s="36">
        <v>231.41666666666663</v>
      </c>
      <c r="J43" s="36">
        <v>233.93333333333331</v>
      </c>
      <c r="K43" s="31">
        <v>228.9</v>
      </c>
      <c r="L43" s="31">
        <v>222</v>
      </c>
      <c r="M43" s="31">
        <v>123.35899000000001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257.45</v>
      </c>
      <c r="D44" s="36">
        <v>258.56666666666666</v>
      </c>
      <c r="E44" s="36">
        <v>254.63333333333333</v>
      </c>
      <c r="F44" s="36">
        <v>251.81666666666666</v>
      </c>
      <c r="G44" s="36">
        <v>247.88333333333333</v>
      </c>
      <c r="H44" s="36">
        <v>261.38333333333333</v>
      </c>
      <c r="I44" s="36">
        <v>265.31666666666661</v>
      </c>
      <c r="J44" s="36">
        <v>268.13333333333333</v>
      </c>
      <c r="K44" s="31">
        <v>262.5</v>
      </c>
      <c r="L44" s="31">
        <v>255.75</v>
      </c>
      <c r="M44" s="31">
        <v>212.83536000000001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138.6</v>
      </c>
      <c r="D45" s="36">
        <v>141.06666666666666</v>
      </c>
      <c r="E45" s="36">
        <v>135.03333333333333</v>
      </c>
      <c r="F45" s="36">
        <v>131.46666666666667</v>
      </c>
      <c r="G45" s="36">
        <v>125.43333333333334</v>
      </c>
      <c r="H45" s="36">
        <v>144.63333333333333</v>
      </c>
      <c r="I45" s="36">
        <v>150.66666666666663</v>
      </c>
      <c r="J45" s="36">
        <v>154.23333333333332</v>
      </c>
      <c r="K45" s="31">
        <v>147.1</v>
      </c>
      <c r="L45" s="31">
        <v>137.5</v>
      </c>
      <c r="M45" s="31">
        <v>722.23880999999994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1431.9</v>
      </c>
      <c r="D46" s="36">
        <v>1439.1833333333334</v>
      </c>
      <c r="E46" s="36">
        <v>1417.7166666666667</v>
      </c>
      <c r="F46" s="36">
        <v>1403.5333333333333</v>
      </c>
      <c r="G46" s="36">
        <v>1382.0666666666666</v>
      </c>
      <c r="H46" s="36">
        <v>1453.3666666666668</v>
      </c>
      <c r="I46" s="36">
        <v>1474.8333333333335</v>
      </c>
      <c r="J46" s="36">
        <v>1489.0166666666669</v>
      </c>
      <c r="K46" s="31">
        <v>1460.65</v>
      </c>
      <c r="L46" s="31">
        <v>1425</v>
      </c>
      <c r="M46" s="31">
        <v>3.8176999999999999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181.55</v>
      </c>
      <c r="D47" s="36">
        <v>182.45000000000002</v>
      </c>
      <c r="E47" s="36">
        <v>177.90000000000003</v>
      </c>
      <c r="F47" s="36">
        <v>174.25000000000003</v>
      </c>
      <c r="G47" s="36">
        <v>169.70000000000005</v>
      </c>
      <c r="H47" s="36">
        <v>186.10000000000002</v>
      </c>
      <c r="I47" s="36">
        <v>190.65000000000003</v>
      </c>
      <c r="J47" s="36">
        <v>194.3</v>
      </c>
      <c r="K47" s="31">
        <v>187</v>
      </c>
      <c r="L47" s="31">
        <v>178.8</v>
      </c>
      <c r="M47" s="31">
        <v>238.80364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567.1</v>
      </c>
      <c r="D48" s="36">
        <v>568.86666666666667</v>
      </c>
      <c r="E48" s="36">
        <v>562.83333333333337</v>
      </c>
      <c r="F48" s="36">
        <v>558.56666666666672</v>
      </c>
      <c r="G48" s="36">
        <v>552.53333333333342</v>
      </c>
      <c r="H48" s="36">
        <v>573.13333333333333</v>
      </c>
      <c r="I48" s="36">
        <v>579.16666666666663</v>
      </c>
      <c r="J48" s="36">
        <v>583.43333333333328</v>
      </c>
      <c r="K48" s="31">
        <v>574.9</v>
      </c>
      <c r="L48" s="31">
        <v>564.6</v>
      </c>
      <c r="M48" s="31">
        <v>7.3292799999999998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1271.5999999999999</v>
      </c>
      <c r="D49" s="36">
        <v>1258.6666666666667</v>
      </c>
      <c r="E49" s="36">
        <v>1242.4833333333336</v>
      </c>
      <c r="F49" s="36">
        <v>1213.3666666666668</v>
      </c>
      <c r="G49" s="36">
        <v>1197.1833333333336</v>
      </c>
      <c r="H49" s="36">
        <v>1287.7833333333335</v>
      </c>
      <c r="I49" s="36">
        <v>1303.9666666666665</v>
      </c>
      <c r="J49" s="36">
        <v>1333.0833333333335</v>
      </c>
      <c r="K49" s="31">
        <v>1274.8499999999999</v>
      </c>
      <c r="L49" s="31">
        <v>1229.55</v>
      </c>
      <c r="M49" s="31">
        <v>14.190720000000001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1113.55</v>
      </c>
      <c r="D50" s="36">
        <v>1127.7333333333333</v>
      </c>
      <c r="E50" s="36">
        <v>1095.8166666666666</v>
      </c>
      <c r="F50" s="36">
        <v>1078.0833333333333</v>
      </c>
      <c r="G50" s="36">
        <v>1046.1666666666665</v>
      </c>
      <c r="H50" s="36">
        <v>1145.4666666666667</v>
      </c>
      <c r="I50" s="36">
        <v>1177.3833333333332</v>
      </c>
      <c r="J50" s="36">
        <v>1195.1166666666668</v>
      </c>
      <c r="K50" s="31">
        <v>1159.6500000000001</v>
      </c>
      <c r="L50" s="31">
        <v>1110</v>
      </c>
      <c r="M50" s="31">
        <v>78.093310000000002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235.3</v>
      </c>
      <c r="D51" s="36">
        <v>236.96666666666667</v>
      </c>
      <c r="E51" s="36">
        <v>230.68333333333334</v>
      </c>
      <c r="F51" s="36">
        <v>226.06666666666666</v>
      </c>
      <c r="G51" s="36">
        <v>219.78333333333333</v>
      </c>
      <c r="H51" s="36">
        <v>241.58333333333334</v>
      </c>
      <c r="I51" s="36">
        <v>247.8666666666667</v>
      </c>
      <c r="J51" s="36">
        <v>252.48333333333335</v>
      </c>
      <c r="K51" s="31">
        <v>243.25</v>
      </c>
      <c r="L51" s="31">
        <v>232.35</v>
      </c>
      <c r="M51" s="31">
        <v>322.48057999999997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284.64999999999998</v>
      </c>
      <c r="D52" s="36">
        <v>283.16666666666669</v>
      </c>
      <c r="E52" s="36">
        <v>276.83333333333337</v>
      </c>
      <c r="F52" s="36">
        <v>269.01666666666671</v>
      </c>
      <c r="G52" s="36">
        <v>262.68333333333339</v>
      </c>
      <c r="H52" s="36">
        <v>290.98333333333335</v>
      </c>
      <c r="I52" s="36">
        <v>297.31666666666672</v>
      </c>
      <c r="J52" s="36">
        <v>305.13333333333333</v>
      </c>
      <c r="K52" s="31">
        <v>289.5</v>
      </c>
      <c r="L52" s="31">
        <v>275.35000000000002</v>
      </c>
      <c r="M52" s="31">
        <v>103.721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24163.1</v>
      </c>
      <c r="D53" s="36">
        <v>24091.366666666669</v>
      </c>
      <c r="E53" s="36">
        <v>23822.733333333337</v>
      </c>
      <c r="F53" s="36">
        <v>23482.366666666669</v>
      </c>
      <c r="G53" s="36">
        <v>23213.733333333337</v>
      </c>
      <c r="H53" s="36">
        <v>24431.733333333337</v>
      </c>
      <c r="I53" s="36">
        <v>24700.366666666669</v>
      </c>
      <c r="J53" s="36">
        <v>25040.733333333337</v>
      </c>
      <c r="K53" s="31">
        <v>24360</v>
      </c>
      <c r="L53" s="31">
        <v>23751</v>
      </c>
      <c r="M53" s="31">
        <v>0.14935999999999999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574.75</v>
      </c>
      <c r="D54" s="36">
        <v>573.5333333333333</v>
      </c>
      <c r="E54" s="36">
        <v>558.26666666666665</v>
      </c>
      <c r="F54" s="36">
        <v>541.7833333333333</v>
      </c>
      <c r="G54" s="36">
        <v>526.51666666666665</v>
      </c>
      <c r="H54" s="36">
        <v>590.01666666666665</v>
      </c>
      <c r="I54" s="36">
        <v>605.2833333333333</v>
      </c>
      <c r="J54" s="36">
        <v>621.76666666666665</v>
      </c>
      <c r="K54" s="31">
        <v>588.79999999999995</v>
      </c>
      <c r="L54" s="31">
        <v>557.04999999999995</v>
      </c>
      <c r="M54" s="31">
        <v>225.12944999999999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5124.5</v>
      </c>
      <c r="D55" s="36">
        <v>5147.583333333333</v>
      </c>
      <c r="E55" s="36">
        <v>5055.4166666666661</v>
      </c>
      <c r="F55" s="36">
        <v>4986.333333333333</v>
      </c>
      <c r="G55" s="36">
        <v>4894.1666666666661</v>
      </c>
      <c r="H55" s="36">
        <v>5216.6666666666661</v>
      </c>
      <c r="I55" s="36">
        <v>5308.8333333333321</v>
      </c>
      <c r="J55" s="36">
        <v>5377.9166666666661</v>
      </c>
      <c r="K55" s="31">
        <v>5239.75</v>
      </c>
      <c r="L55" s="31">
        <v>5078.5</v>
      </c>
      <c r="M55" s="31">
        <v>2.3161999999999998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520.25</v>
      </c>
      <c r="D56" s="36">
        <v>519.7166666666667</v>
      </c>
      <c r="E56" s="36">
        <v>511.98333333333335</v>
      </c>
      <c r="F56" s="36">
        <v>503.71666666666664</v>
      </c>
      <c r="G56" s="36">
        <v>495.98333333333329</v>
      </c>
      <c r="H56" s="36">
        <v>527.98333333333335</v>
      </c>
      <c r="I56" s="36">
        <v>535.7166666666667</v>
      </c>
      <c r="J56" s="36">
        <v>543.98333333333346</v>
      </c>
      <c r="K56" s="31">
        <v>527.45000000000005</v>
      </c>
      <c r="L56" s="31">
        <v>511.45</v>
      </c>
      <c r="M56" s="31">
        <v>82.281720000000007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439.65</v>
      </c>
      <c r="D57" s="36">
        <v>442.58333333333331</v>
      </c>
      <c r="E57" s="36">
        <v>435.16666666666663</v>
      </c>
      <c r="F57" s="36">
        <v>430.68333333333334</v>
      </c>
      <c r="G57" s="36">
        <v>423.26666666666665</v>
      </c>
      <c r="H57" s="36">
        <v>447.06666666666661</v>
      </c>
      <c r="I57" s="36">
        <v>454.48333333333323</v>
      </c>
      <c r="J57" s="36">
        <v>458.96666666666658</v>
      </c>
      <c r="K57" s="31">
        <v>450</v>
      </c>
      <c r="L57" s="31">
        <v>438.1</v>
      </c>
      <c r="M57" s="31">
        <v>29.41526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1136.3499999999999</v>
      </c>
      <c r="D58" s="36">
        <v>1146.2666666666667</v>
      </c>
      <c r="E58" s="36">
        <v>1120.7833333333333</v>
      </c>
      <c r="F58" s="36">
        <v>1105.2166666666667</v>
      </c>
      <c r="G58" s="36">
        <v>1079.7333333333333</v>
      </c>
      <c r="H58" s="36">
        <v>1161.8333333333333</v>
      </c>
      <c r="I58" s="36">
        <v>1187.3166666666664</v>
      </c>
      <c r="J58" s="36">
        <v>1202.8833333333332</v>
      </c>
      <c r="K58" s="31">
        <v>1171.75</v>
      </c>
      <c r="L58" s="31">
        <v>1130.7</v>
      </c>
      <c r="M58" s="31">
        <v>15.640330000000001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1433.9</v>
      </c>
      <c r="D59" s="36">
        <v>1425.0666666666666</v>
      </c>
      <c r="E59" s="36">
        <v>1403.1333333333332</v>
      </c>
      <c r="F59" s="36">
        <v>1372.3666666666666</v>
      </c>
      <c r="G59" s="36">
        <v>1350.4333333333332</v>
      </c>
      <c r="H59" s="36">
        <v>1455.8333333333333</v>
      </c>
      <c r="I59" s="36">
        <v>1477.7666666666667</v>
      </c>
      <c r="J59" s="36">
        <v>1508.5333333333333</v>
      </c>
      <c r="K59" s="31">
        <v>1447</v>
      </c>
      <c r="L59" s="31">
        <v>1394.3</v>
      </c>
      <c r="M59" s="31">
        <v>23.693159999999999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440.25</v>
      </c>
      <c r="D60" s="36">
        <v>435.7833333333333</v>
      </c>
      <c r="E60" s="36">
        <v>421.56666666666661</v>
      </c>
      <c r="F60" s="36">
        <v>402.88333333333333</v>
      </c>
      <c r="G60" s="36">
        <v>388.66666666666663</v>
      </c>
      <c r="H60" s="36">
        <v>454.46666666666658</v>
      </c>
      <c r="I60" s="36">
        <v>468.68333333333328</v>
      </c>
      <c r="J60" s="36">
        <v>487.36666666666656</v>
      </c>
      <c r="K60" s="31">
        <v>450</v>
      </c>
      <c r="L60" s="31">
        <v>417.1</v>
      </c>
      <c r="M60" s="31">
        <v>314.18925000000002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6366.3</v>
      </c>
      <c r="D61" s="36">
        <v>6398.75</v>
      </c>
      <c r="E61" s="36">
        <v>6317.55</v>
      </c>
      <c r="F61" s="36">
        <v>6268.8</v>
      </c>
      <c r="G61" s="36">
        <v>6187.6</v>
      </c>
      <c r="H61" s="36">
        <v>6447.5</v>
      </c>
      <c r="I61" s="36">
        <v>6528.7000000000007</v>
      </c>
      <c r="J61" s="36">
        <v>6577.45</v>
      </c>
      <c r="K61" s="31">
        <v>6479.95</v>
      </c>
      <c r="L61" s="31">
        <v>6350</v>
      </c>
      <c r="M61" s="31">
        <v>4.3078500000000002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2531.3000000000002</v>
      </c>
      <c r="D62" s="36">
        <v>2543.1166666666668</v>
      </c>
      <c r="E62" s="36">
        <v>2508.3333333333335</v>
      </c>
      <c r="F62" s="36">
        <v>2485.3666666666668</v>
      </c>
      <c r="G62" s="36">
        <v>2450.5833333333335</v>
      </c>
      <c r="H62" s="36">
        <v>2566.0833333333335</v>
      </c>
      <c r="I62" s="36">
        <v>2600.8666666666663</v>
      </c>
      <c r="J62" s="36">
        <v>2623.8333333333335</v>
      </c>
      <c r="K62" s="31">
        <v>2577.9</v>
      </c>
      <c r="L62" s="31">
        <v>2520.15</v>
      </c>
      <c r="M62" s="31">
        <v>2.2918500000000002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930.4</v>
      </c>
      <c r="D63" s="36">
        <v>931.7833333333333</v>
      </c>
      <c r="E63" s="36">
        <v>911.66666666666663</v>
      </c>
      <c r="F63" s="36">
        <v>892.93333333333328</v>
      </c>
      <c r="G63" s="36">
        <v>872.81666666666661</v>
      </c>
      <c r="H63" s="36">
        <v>950.51666666666665</v>
      </c>
      <c r="I63" s="36">
        <v>970.63333333333344</v>
      </c>
      <c r="J63" s="36">
        <v>989.36666666666667</v>
      </c>
      <c r="K63" s="31">
        <v>951.9</v>
      </c>
      <c r="L63" s="31">
        <v>913.05</v>
      </c>
      <c r="M63" s="31">
        <v>32.388869999999997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1090.8499999999999</v>
      </c>
      <c r="D64" s="36">
        <v>1088.4333333333334</v>
      </c>
      <c r="E64" s="36">
        <v>1078.8666666666668</v>
      </c>
      <c r="F64" s="36">
        <v>1066.8833333333334</v>
      </c>
      <c r="G64" s="36">
        <v>1057.3166666666668</v>
      </c>
      <c r="H64" s="36">
        <v>1100.4166666666667</v>
      </c>
      <c r="I64" s="36">
        <v>1109.9833333333333</v>
      </c>
      <c r="J64" s="36">
        <v>1121.9666666666667</v>
      </c>
      <c r="K64" s="31">
        <v>1098</v>
      </c>
      <c r="L64" s="31">
        <v>1076.45</v>
      </c>
      <c r="M64" s="31">
        <v>3.8578600000000001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302.10000000000002</v>
      </c>
      <c r="D65" s="36">
        <v>304.43333333333334</v>
      </c>
      <c r="E65" s="36">
        <v>298.9666666666667</v>
      </c>
      <c r="F65" s="36">
        <v>295.83333333333337</v>
      </c>
      <c r="G65" s="36">
        <v>290.36666666666673</v>
      </c>
      <c r="H65" s="36">
        <v>307.56666666666666</v>
      </c>
      <c r="I65" s="36">
        <v>313.03333333333325</v>
      </c>
      <c r="J65" s="36">
        <v>316.16666666666663</v>
      </c>
      <c r="K65" s="31">
        <v>309.89999999999998</v>
      </c>
      <c r="L65" s="31">
        <v>301.3</v>
      </c>
      <c r="M65" s="31">
        <v>23.354710000000001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2350.1999999999998</v>
      </c>
      <c r="D66" s="36">
        <v>2338.3833333333337</v>
      </c>
      <c r="E66" s="36">
        <v>2302.8666666666672</v>
      </c>
      <c r="F66" s="36">
        <v>2255.5333333333338</v>
      </c>
      <c r="G66" s="36">
        <v>2220.0166666666673</v>
      </c>
      <c r="H66" s="36">
        <v>2385.7166666666672</v>
      </c>
      <c r="I66" s="36">
        <v>2421.2333333333336</v>
      </c>
      <c r="J66" s="36">
        <v>2468.5666666666671</v>
      </c>
      <c r="K66" s="31">
        <v>2373.9</v>
      </c>
      <c r="L66" s="31">
        <v>2291.0500000000002</v>
      </c>
      <c r="M66" s="31">
        <v>10.551640000000001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533.65</v>
      </c>
      <c r="D67" s="36">
        <v>536.91666666666663</v>
      </c>
      <c r="E67" s="36">
        <v>529.0333333333333</v>
      </c>
      <c r="F67" s="36">
        <v>524.41666666666663</v>
      </c>
      <c r="G67" s="36">
        <v>516.5333333333333</v>
      </c>
      <c r="H67" s="36">
        <v>541.5333333333333</v>
      </c>
      <c r="I67" s="36">
        <v>549.41666666666674</v>
      </c>
      <c r="J67" s="36">
        <v>554.0333333333333</v>
      </c>
      <c r="K67" s="31">
        <v>544.79999999999995</v>
      </c>
      <c r="L67" s="31">
        <v>532.29999999999995</v>
      </c>
      <c r="M67" s="31">
        <v>14.1752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2193.5500000000002</v>
      </c>
      <c r="D68" s="36">
        <v>2213.9166666666665</v>
      </c>
      <c r="E68" s="36">
        <v>2157.6333333333332</v>
      </c>
      <c r="F68" s="36">
        <v>2121.7166666666667</v>
      </c>
      <c r="G68" s="36">
        <v>2065.4333333333334</v>
      </c>
      <c r="H68" s="36">
        <v>2249.833333333333</v>
      </c>
      <c r="I68" s="36">
        <v>2306.1166666666668</v>
      </c>
      <c r="J68" s="36">
        <v>2342.0333333333328</v>
      </c>
      <c r="K68" s="31">
        <v>2270.1999999999998</v>
      </c>
      <c r="L68" s="31">
        <v>2178</v>
      </c>
      <c r="M68" s="31">
        <v>3.82206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2212.0500000000002</v>
      </c>
      <c r="D69" s="36">
        <v>2228.1333333333332</v>
      </c>
      <c r="E69" s="36">
        <v>2188.2666666666664</v>
      </c>
      <c r="F69" s="36">
        <v>2164.4833333333331</v>
      </c>
      <c r="G69" s="36">
        <v>2124.6166666666663</v>
      </c>
      <c r="H69" s="36">
        <v>2251.9166666666665</v>
      </c>
      <c r="I69" s="36">
        <v>2291.7833333333333</v>
      </c>
      <c r="J69" s="36">
        <v>2315.5666666666666</v>
      </c>
      <c r="K69" s="31">
        <v>2268</v>
      </c>
      <c r="L69" s="31">
        <v>2204.35</v>
      </c>
      <c r="M69" s="31">
        <v>1.8615600000000001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456</v>
      </c>
      <c r="D70" s="36">
        <v>465.11666666666662</v>
      </c>
      <c r="E70" s="36">
        <v>442.23333333333323</v>
      </c>
      <c r="F70" s="36">
        <v>428.46666666666664</v>
      </c>
      <c r="G70" s="36">
        <v>405.58333333333326</v>
      </c>
      <c r="H70" s="36">
        <v>478.88333333333321</v>
      </c>
      <c r="I70" s="36">
        <v>501.76666666666654</v>
      </c>
      <c r="J70" s="36">
        <v>515.53333333333319</v>
      </c>
      <c r="K70" s="31">
        <v>488</v>
      </c>
      <c r="L70" s="31">
        <v>451.35</v>
      </c>
      <c r="M70" s="31">
        <v>97.830579999999998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162.25</v>
      </c>
      <c r="D71" s="36">
        <v>165.06666666666666</v>
      </c>
      <c r="E71" s="36">
        <v>158.68333333333334</v>
      </c>
      <c r="F71" s="36">
        <v>155.11666666666667</v>
      </c>
      <c r="G71" s="36">
        <v>148.73333333333335</v>
      </c>
      <c r="H71" s="36">
        <v>168.63333333333333</v>
      </c>
      <c r="I71" s="36">
        <v>175.01666666666665</v>
      </c>
      <c r="J71" s="36">
        <v>178.58333333333331</v>
      </c>
      <c r="K71" s="31">
        <v>171.45</v>
      </c>
      <c r="L71" s="31">
        <v>161.5</v>
      </c>
      <c r="M71" s="31">
        <v>47.56026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3699.5</v>
      </c>
      <c r="D72" s="36">
        <v>3702.0166666666664</v>
      </c>
      <c r="E72" s="36">
        <v>3662.0333333333328</v>
      </c>
      <c r="F72" s="36">
        <v>3624.5666666666666</v>
      </c>
      <c r="G72" s="36">
        <v>3584.583333333333</v>
      </c>
      <c r="H72" s="36">
        <v>3739.4833333333327</v>
      </c>
      <c r="I72" s="36">
        <v>3779.4666666666662</v>
      </c>
      <c r="J72" s="36">
        <v>3816.9333333333325</v>
      </c>
      <c r="K72" s="31">
        <v>3742</v>
      </c>
      <c r="L72" s="31">
        <v>3664.55</v>
      </c>
      <c r="M72" s="31">
        <v>5.1851599999999998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6259.6</v>
      </c>
      <c r="D73" s="36">
        <v>6321.9333333333334</v>
      </c>
      <c r="E73" s="36">
        <v>6181.666666666667</v>
      </c>
      <c r="F73" s="36">
        <v>6103.7333333333336</v>
      </c>
      <c r="G73" s="36">
        <v>5963.4666666666672</v>
      </c>
      <c r="H73" s="36">
        <v>6399.8666666666668</v>
      </c>
      <c r="I73" s="36">
        <v>6540.1333333333332</v>
      </c>
      <c r="J73" s="36">
        <v>6618.0666666666666</v>
      </c>
      <c r="K73" s="31">
        <v>6462.2</v>
      </c>
      <c r="L73" s="31">
        <v>6244</v>
      </c>
      <c r="M73" s="31">
        <v>4.83413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786.6</v>
      </c>
      <c r="D74" s="36">
        <v>791.93333333333339</v>
      </c>
      <c r="E74" s="36">
        <v>777.86666666666679</v>
      </c>
      <c r="F74" s="36">
        <v>769.13333333333344</v>
      </c>
      <c r="G74" s="36">
        <v>755.06666666666683</v>
      </c>
      <c r="H74" s="36">
        <v>800.66666666666674</v>
      </c>
      <c r="I74" s="36">
        <v>814.73333333333335</v>
      </c>
      <c r="J74" s="36">
        <v>823.4666666666667</v>
      </c>
      <c r="K74" s="31">
        <v>806</v>
      </c>
      <c r="L74" s="31">
        <v>783.2</v>
      </c>
      <c r="M74" s="31">
        <v>30.238289999999999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3729.6</v>
      </c>
      <c r="D75" s="36">
        <v>3747.0666666666671</v>
      </c>
      <c r="E75" s="36">
        <v>3702.5833333333339</v>
      </c>
      <c r="F75" s="36">
        <v>3675.5666666666671</v>
      </c>
      <c r="G75" s="36">
        <v>3631.0833333333339</v>
      </c>
      <c r="H75" s="36">
        <v>3774.0833333333339</v>
      </c>
      <c r="I75" s="36">
        <v>3818.5666666666666</v>
      </c>
      <c r="J75" s="36">
        <v>3845.5833333333339</v>
      </c>
      <c r="K75" s="31">
        <v>3791.55</v>
      </c>
      <c r="L75" s="31">
        <v>3720.05</v>
      </c>
      <c r="M75" s="31">
        <v>2.16052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6094.45</v>
      </c>
      <c r="D76" s="36">
        <v>6074.5166666666673</v>
      </c>
      <c r="E76" s="36">
        <v>6011.0333333333347</v>
      </c>
      <c r="F76" s="36">
        <v>5927.6166666666677</v>
      </c>
      <c r="G76" s="36">
        <v>5864.133333333335</v>
      </c>
      <c r="H76" s="36">
        <v>6157.9333333333343</v>
      </c>
      <c r="I76" s="36">
        <v>6221.4166666666661</v>
      </c>
      <c r="J76" s="36">
        <v>6304.8333333333339</v>
      </c>
      <c r="K76" s="31">
        <v>6138</v>
      </c>
      <c r="L76" s="31">
        <v>5991.1</v>
      </c>
      <c r="M76" s="31">
        <v>4.2529700000000004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3889.95</v>
      </c>
      <c r="D77" s="36">
        <v>3881.7833333333333</v>
      </c>
      <c r="E77" s="36">
        <v>3845.1666666666665</v>
      </c>
      <c r="F77" s="36">
        <v>3800.3833333333332</v>
      </c>
      <c r="G77" s="36">
        <v>3763.7666666666664</v>
      </c>
      <c r="H77" s="36">
        <v>3926.5666666666666</v>
      </c>
      <c r="I77" s="36">
        <v>3963.1833333333334</v>
      </c>
      <c r="J77" s="36">
        <v>4007.9666666666667</v>
      </c>
      <c r="K77" s="31">
        <v>3918.4</v>
      </c>
      <c r="L77" s="31">
        <v>3837</v>
      </c>
      <c r="M77" s="31">
        <v>5.9218099999999998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2967.85</v>
      </c>
      <c r="D78" s="36">
        <v>2963.9500000000003</v>
      </c>
      <c r="E78" s="36">
        <v>2932.9000000000005</v>
      </c>
      <c r="F78" s="36">
        <v>2897.9500000000003</v>
      </c>
      <c r="G78" s="36">
        <v>2866.9000000000005</v>
      </c>
      <c r="H78" s="36">
        <v>2998.9000000000005</v>
      </c>
      <c r="I78" s="36">
        <v>3029.9500000000007</v>
      </c>
      <c r="J78" s="36">
        <v>3064.9000000000005</v>
      </c>
      <c r="K78" s="31">
        <v>2995</v>
      </c>
      <c r="L78" s="31">
        <v>2929</v>
      </c>
      <c r="M78" s="31">
        <v>1.24224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147.25</v>
      </c>
      <c r="D79" s="36">
        <v>146.30000000000001</v>
      </c>
      <c r="E79" s="36">
        <v>145.00000000000003</v>
      </c>
      <c r="F79" s="36">
        <v>142.75000000000003</v>
      </c>
      <c r="G79" s="36">
        <v>141.45000000000005</v>
      </c>
      <c r="H79" s="36">
        <v>148.55000000000001</v>
      </c>
      <c r="I79" s="36">
        <v>149.84999999999997</v>
      </c>
      <c r="J79" s="36">
        <v>152.1</v>
      </c>
      <c r="K79" s="31">
        <v>147.6</v>
      </c>
      <c r="L79" s="31">
        <v>144.05000000000001</v>
      </c>
      <c r="M79" s="31">
        <v>159.73650000000001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3609.25</v>
      </c>
      <c r="D80" s="36">
        <v>3580.4</v>
      </c>
      <c r="E80" s="36">
        <v>3498.8500000000004</v>
      </c>
      <c r="F80" s="36">
        <v>3388.4500000000003</v>
      </c>
      <c r="G80" s="36">
        <v>3306.9000000000005</v>
      </c>
      <c r="H80" s="36">
        <v>3690.8</v>
      </c>
      <c r="I80" s="36">
        <v>3772.3500000000004</v>
      </c>
      <c r="J80" s="36">
        <v>3882.75</v>
      </c>
      <c r="K80" s="31">
        <v>3661.95</v>
      </c>
      <c r="L80" s="31">
        <v>3470</v>
      </c>
      <c r="M80" s="31">
        <v>0.89756000000000002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435.3</v>
      </c>
      <c r="D81" s="36">
        <v>436.58333333333331</v>
      </c>
      <c r="E81" s="36">
        <v>428.46666666666664</v>
      </c>
      <c r="F81" s="36">
        <v>421.63333333333333</v>
      </c>
      <c r="G81" s="36">
        <v>413.51666666666665</v>
      </c>
      <c r="H81" s="36">
        <v>443.41666666666663</v>
      </c>
      <c r="I81" s="36">
        <v>451.5333333333333</v>
      </c>
      <c r="J81" s="36">
        <v>458.36666666666662</v>
      </c>
      <c r="K81" s="31">
        <v>444.7</v>
      </c>
      <c r="L81" s="31">
        <v>429.75</v>
      </c>
      <c r="M81" s="31">
        <v>14.95004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181.6</v>
      </c>
      <c r="D82" s="36">
        <v>182.01666666666665</v>
      </c>
      <c r="E82" s="36">
        <v>177.5333333333333</v>
      </c>
      <c r="F82" s="36">
        <v>173.46666666666664</v>
      </c>
      <c r="G82" s="36">
        <v>168.98333333333329</v>
      </c>
      <c r="H82" s="36">
        <v>186.08333333333331</v>
      </c>
      <c r="I82" s="36">
        <v>190.56666666666666</v>
      </c>
      <c r="J82" s="36">
        <v>194.63333333333333</v>
      </c>
      <c r="K82" s="31">
        <v>186.5</v>
      </c>
      <c r="L82" s="31">
        <v>177.95</v>
      </c>
      <c r="M82" s="31">
        <v>575.0548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2018</v>
      </c>
      <c r="D83" s="36">
        <v>2020.8333333333333</v>
      </c>
      <c r="E83" s="36">
        <v>1999.7166666666665</v>
      </c>
      <c r="F83" s="36">
        <v>1981.4333333333332</v>
      </c>
      <c r="G83" s="36">
        <v>1960.3166666666664</v>
      </c>
      <c r="H83" s="36">
        <v>2039.1166666666666</v>
      </c>
      <c r="I83" s="36">
        <v>2060.2333333333336</v>
      </c>
      <c r="J83" s="36">
        <v>2078.5166666666664</v>
      </c>
      <c r="K83" s="31">
        <v>2041.95</v>
      </c>
      <c r="L83" s="31">
        <v>2002.55</v>
      </c>
      <c r="M83" s="31">
        <v>2.5838399999999999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1218.45</v>
      </c>
      <c r="D84" s="36">
        <v>1223.3499999999999</v>
      </c>
      <c r="E84" s="36">
        <v>1203.6999999999998</v>
      </c>
      <c r="F84" s="36">
        <v>1188.9499999999998</v>
      </c>
      <c r="G84" s="36">
        <v>1169.2999999999997</v>
      </c>
      <c r="H84" s="36">
        <v>1238.0999999999999</v>
      </c>
      <c r="I84" s="36">
        <v>1257.75</v>
      </c>
      <c r="J84" s="36">
        <v>1272.5</v>
      </c>
      <c r="K84" s="31">
        <v>1243</v>
      </c>
      <c r="L84" s="31">
        <v>1208.5999999999999</v>
      </c>
      <c r="M84" s="31">
        <v>22.903379999999999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2322.85</v>
      </c>
      <c r="D85" s="36">
        <v>2343.1666666666665</v>
      </c>
      <c r="E85" s="36">
        <v>2295.7833333333328</v>
      </c>
      <c r="F85" s="36">
        <v>2268.7166666666662</v>
      </c>
      <c r="G85" s="36">
        <v>2221.3333333333326</v>
      </c>
      <c r="H85" s="36">
        <v>2370.2333333333331</v>
      </c>
      <c r="I85" s="36">
        <v>2417.6166666666672</v>
      </c>
      <c r="J85" s="36">
        <v>2444.6833333333334</v>
      </c>
      <c r="K85" s="31">
        <v>2390.5500000000002</v>
      </c>
      <c r="L85" s="31">
        <v>2316.1</v>
      </c>
      <c r="M85" s="31">
        <v>7.4328799999999999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2089.75</v>
      </c>
      <c r="D86" s="36">
        <v>2106.0166666666669</v>
      </c>
      <c r="E86" s="36">
        <v>2064.7333333333336</v>
      </c>
      <c r="F86" s="36">
        <v>2039.7166666666667</v>
      </c>
      <c r="G86" s="36">
        <v>1998.4333333333334</v>
      </c>
      <c r="H86" s="36">
        <v>2131.0333333333338</v>
      </c>
      <c r="I86" s="36">
        <v>2172.3166666666675</v>
      </c>
      <c r="J86" s="36">
        <v>2197.3333333333339</v>
      </c>
      <c r="K86" s="31">
        <v>2147.3000000000002</v>
      </c>
      <c r="L86" s="31">
        <v>2081</v>
      </c>
      <c r="M86" s="31">
        <v>9.4971700000000006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596.75</v>
      </c>
      <c r="D87" s="36">
        <v>598.25</v>
      </c>
      <c r="E87" s="36">
        <v>589.5</v>
      </c>
      <c r="F87" s="36">
        <v>582.25</v>
      </c>
      <c r="G87" s="36">
        <v>573.5</v>
      </c>
      <c r="H87" s="36">
        <v>605.5</v>
      </c>
      <c r="I87" s="36">
        <v>614.25</v>
      </c>
      <c r="J87" s="36">
        <v>621.5</v>
      </c>
      <c r="K87" s="31">
        <v>607</v>
      </c>
      <c r="L87" s="31">
        <v>591</v>
      </c>
      <c r="M87" s="31">
        <v>8.2361299999999993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2932.5</v>
      </c>
      <c r="D88" s="36">
        <v>2950.0666666666671</v>
      </c>
      <c r="E88" s="36">
        <v>2895.1333333333341</v>
      </c>
      <c r="F88" s="36">
        <v>2857.7666666666669</v>
      </c>
      <c r="G88" s="36">
        <v>2802.8333333333339</v>
      </c>
      <c r="H88" s="36">
        <v>2987.4333333333343</v>
      </c>
      <c r="I88" s="36">
        <v>3042.3666666666677</v>
      </c>
      <c r="J88" s="36">
        <v>3079.7333333333345</v>
      </c>
      <c r="K88" s="31">
        <v>3005</v>
      </c>
      <c r="L88" s="31">
        <v>2912.7</v>
      </c>
      <c r="M88" s="31">
        <v>9.3655799999999996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1339.75</v>
      </c>
      <c r="D89" s="36">
        <v>1344.0666666666668</v>
      </c>
      <c r="E89" s="36">
        <v>1330.3333333333337</v>
      </c>
      <c r="F89" s="36">
        <v>1320.916666666667</v>
      </c>
      <c r="G89" s="36">
        <v>1307.1833333333338</v>
      </c>
      <c r="H89" s="36">
        <v>1353.4833333333336</v>
      </c>
      <c r="I89" s="36">
        <v>1367.2166666666667</v>
      </c>
      <c r="J89" s="36">
        <v>1376.6333333333334</v>
      </c>
      <c r="K89" s="31">
        <v>1357.8</v>
      </c>
      <c r="L89" s="31">
        <v>1334.65</v>
      </c>
      <c r="M89" s="31">
        <v>16.595109999999998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1555.35</v>
      </c>
      <c r="D90" s="36">
        <v>1565.1000000000001</v>
      </c>
      <c r="E90" s="36">
        <v>1541.7000000000003</v>
      </c>
      <c r="F90" s="36">
        <v>1528.0500000000002</v>
      </c>
      <c r="G90" s="36">
        <v>1504.6500000000003</v>
      </c>
      <c r="H90" s="36">
        <v>1578.7500000000002</v>
      </c>
      <c r="I90" s="36">
        <v>1602.1500000000003</v>
      </c>
      <c r="J90" s="36">
        <v>1615.8000000000002</v>
      </c>
      <c r="K90" s="31">
        <v>1588.5</v>
      </c>
      <c r="L90" s="31">
        <v>1551.45</v>
      </c>
      <c r="M90" s="31">
        <v>14.528639999999999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3558.15</v>
      </c>
      <c r="D91" s="36">
        <v>3559.1</v>
      </c>
      <c r="E91" s="36">
        <v>3512.2</v>
      </c>
      <c r="F91" s="36">
        <v>3466.25</v>
      </c>
      <c r="G91" s="36">
        <v>3419.35</v>
      </c>
      <c r="H91" s="36">
        <v>3605.0499999999997</v>
      </c>
      <c r="I91" s="36">
        <v>3651.9500000000003</v>
      </c>
      <c r="J91" s="36">
        <v>3697.8999999999996</v>
      </c>
      <c r="K91" s="31">
        <v>3606</v>
      </c>
      <c r="L91" s="31">
        <v>3513.15</v>
      </c>
      <c r="M91" s="31">
        <v>5.6215599999999997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1444.85</v>
      </c>
      <c r="D92" s="36">
        <v>1443.6000000000001</v>
      </c>
      <c r="E92" s="36">
        <v>1435.3000000000002</v>
      </c>
      <c r="F92" s="36">
        <v>1425.75</v>
      </c>
      <c r="G92" s="36">
        <v>1417.45</v>
      </c>
      <c r="H92" s="36">
        <v>1453.1500000000003</v>
      </c>
      <c r="I92" s="36">
        <v>1461.45</v>
      </c>
      <c r="J92" s="36">
        <v>1471.0000000000005</v>
      </c>
      <c r="K92" s="31">
        <v>1451.9</v>
      </c>
      <c r="L92" s="31">
        <v>1434.05</v>
      </c>
      <c r="M92" s="31">
        <v>193.02522999999999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563.35</v>
      </c>
      <c r="D93" s="36">
        <v>568.95000000000005</v>
      </c>
      <c r="E93" s="36">
        <v>555.95000000000005</v>
      </c>
      <c r="F93" s="36">
        <v>548.54999999999995</v>
      </c>
      <c r="G93" s="36">
        <v>535.54999999999995</v>
      </c>
      <c r="H93" s="36">
        <v>576.35000000000014</v>
      </c>
      <c r="I93" s="36">
        <v>589.35000000000014</v>
      </c>
      <c r="J93" s="36">
        <v>596.75000000000023</v>
      </c>
      <c r="K93" s="31">
        <v>581.95000000000005</v>
      </c>
      <c r="L93" s="31">
        <v>561.54999999999995</v>
      </c>
      <c r="M93" s="31">
        <v>37.502940000000002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4746.6499999999996</v>
      </c>
      <c r="D94" s="36">
        <v>4740.333333333333</v>
      </c>
      <c r="E94" s="36">
        <v>4706.3166666666657</v>
      </c>
      <c r="F94" s="36">
        <v>4665.9833333333327</v>
      </c>
      <c r="G94" s="36">
        <v>4631.9666666666653</v>
      </c>
      <c r="H94" s="36">
        <v>4780.6666666666661</v>
      </c>
      <c r="I94" s="36">
        <v>4814.6833333333343</v>
      </c>
      <c r="J94" s="36">
        <v>4855.0166666666664</v>
      </c>
      <c r="K94" s="31">
        <v>4774.3500000000004</v>
      </c>
      <c r="L94" s="31">
        <v>4700</v>
      </c>
      <c r="M94" s="31">
        <v>4.2596600000000002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579.9</v>
      </c>
      <c r="D95" s="36">
        <v>582.2833333333333</v>
      </c>
      <c r="E95" s="36">
        <v>573.66666666666663</v>
      </c>
      <c r="F95" s="36">
        <v>567.43333333333328</v>
      </c>
      <c r="G95" s="36">
        <v>558.81666666666661</v>
      </c>
      <c r="H95" s="36">
        <v>588.51666666666665</v>
      </c>
      <c r="I95" s="36">
        <v>597.13333333333344</v>
      </c>
      <c r="J95" s="36">
        <v>603.36666666666667</v>
      </c>
      <c r="K95" s="31">
        <v>590.9</v>
      </c>
      <c r="L95" s="31">
        <v>576.04999999999995</v>
      </c>
      <c r="M95" s="31">
        <v>48.011180000000003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508.4</v>
      </c>
      <c r="D96" s="36">
        <v>505.25</v>
      </c>
      <c r="E96" s="36">
        <v>493.15</v>
      </c>
      <c r="F96" s="36">
        <v>477.9</v>
      </c>
      <c r="G96" s="36">
        <v>465.79999999999995</v>
      </c>
      <c r="H96" s="36">
        <v>520.5</v>
      </c>
      <c r="I96" s="36">
        <v>532.6</v>
      </c>
      <c r="J96" s="36">
        <v>547.85</v>
      </c>
      <c r="K96" s="31">
        <v>517.35</v>
      </c>
      <c r="L96" s="31">
        <v>490</v>
      </c>
      <c r="M96" s="31">
        <v>183.04223999999999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2419.5</v>
      </c>
      <c r="D97" s="36">
        <v>2432.3333333333335</v>
      </c>
      <c r="E97" s="36">
        <v>2399.916666666667</v>
      </c>
      <c r="F97" s="36">
        <v>2380.3333333333335</v>
      </c>
      <c r="G97" s="36">
        <v>2347.916666666667</v>
      </c>
      <c r="H97" s="36">
        <v>2451.916666666667</v>
      </c>
      <c r="I97" s="36">
        <v>2484.3333333333339</v>
      </c>
      <c r="J97" s="36">
        <v>2503.916666666667</v>
      </c>
      <c r="K97" s="31">
        <v>2464.75</v>
      </c>
      <c r="L97" s="31">
        <v>2412.75</v>
      </c>
      <c r="M97" s="31">
        <v>13.154450000000001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315.5</v>
      </c>
      <c r="D98" s="36">
        <v>316.58333333333331</v>
      </c>
      <c r="E98" s="36">
        <v>313.41666666666663</v>
      </c>
      <c r="F98" s="36">
        <v>311.33333333333331</v>
      </c>
      <c r="G98" s="36">
        <v>308.16666666666663</v>
      </c>
      <c r="H98" s="36">
        <v>318.66666666666663</v>
      </c>
      <c r="I98" s="36">
        <v>321.83333333333326</v>
      </c>
      <c r="J98" s="36">
        <v>323.91666666666663</v>
      </c>
      <c r="K98" s="31">
        <v>319.75</v>
      </c>
      <c r="L98" s="31">
        <v>314.5</v>
      </c>
      <c r="M98" s="31">
        <v>8.0207800000000002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38349</v>
      </c>
      <c r="D99" s="36">
        <v>38483</v>
      </c>
      <c r="E99" s="36">
        <v>37866</v>
      </c>
      <c r="F99" s="36">
        <v>37383</v>
      </c>
      <c r="G99" s="36">
        <v>36766</v>
      </c>
      <c r="H99" s="36">
        <v>38966</v>
      </c>
      <c r="I99" s="36">
        <v>39583</v>
      </c>
      <c r="J99" s="36">
        <v>40066</v>
      </c>
      <c r="K99" s="31">
        <v>39100</v>
      </c>
      <c r="L99" s="31">
        <v>38000</v>
      </c>
      <c r="M99" s="31">
        <v>2.418E-2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1023.5</v>
      </c>
      <c r="D100" s="36">
        <v>1020.6833333333333</v>
      </c>
      <c r="E100" s="36">
        <v>1014.9166666666665</v>
      </c>
      <c r="F100" s="36">
        <v>1006.3333333333333</v>
      </c>
      <c r="G100" s="36">
        <v>1000.5666666666665</v>
      </c>
      <c r="H100" s="36">
        <v>1029.2666666666664</v>
      </c>
      <c r="I100" s="36">
        <v>1035.0333333333333</v>
      </c>
      <c r="J100" s="36">
        <v>1043.6166666666666</v>
      </c>
      <c r="K100" s="31">
        <v>1026.45</v>
      </c>
      <c r="L100" s="31">
        <v>1012.1</v>
      </c>
      <c r="M100" s="31">
        <v>129.48429999999999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1518.6</v>
      </c>
      <c r="D101" s="36">
        <v>1513.3</v>
      </c>
      <c r="E101" s="36">
        <v>1505.3</v>
      </c>
      <c r="F101" s="36">
        <v>1492</v>
      </c>
      <c r="G101" s="36">
        <v>1484</v>
      </c>
      <c r="H101" s="36">
        <v>1526.6</v>
      </c>
      <c r="I101" s="36">
        <v>1534.6</v>
      </c>
      <c r="J101" s="36">
        <v>1547.8999999999999</v>
      </c>
      <c r="K101" s="31">
        <v>1521.3</v>
      </c>
      <c r="L101" s="31">
        <v>1500</v>
      </c>
      <c r="M101" s="31">
        <v>3.7961200000000002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504.8</v>
      </c>
      <c r="D102" s="36">
        <v>505.38333333333338</v>
      </c>
      <c r="E102" s="36">
        <v>501.51666666666677</v>
      </c>
      <c r="F102" s="36">
        <v>498.23333333333341</v>
      </c>
      <c r="G102" s="36">
        <v>494.36666666666679</v>
      </c>
      <c r="H102" s="36">
        <v>508.66666666666674</v>
      </c>
      <c r="I102" s="36">
        <v>512.53333333333342</v>
      </c>
      <c r="J102" s="36">
        <v>515.81666666666672</v>
      </c>
      <c r="K102" s="31">
        <v>509.25</v>
      </c>
      <c r="L102" s="31">
        <v>502.1</v>
      </c>
      <c r="M102" s="31">
        <v>10.977309999999999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13.75</v>
      </c>
      <c r="D103" s="36">
        <v>13.866666666666667</v>
      </c>
      <c r="E103" s="36">
        <v>13.533333333333335</v>
      </c>
      <c r="F103" s="36">
        <v>13.316666666666668</v>
      </c>
      <c r="G103" s="36">
        <v>12.983333333333336</v>
      </c>
      <c r="H103" s="36">
        <v>14.083333333333334</v>
      </c>
      <c r="I103" s="36">
        <v>14.416666666666666</v>
      </c>
      <c r="J103" s="36">
        <v>14.633333333333333</v>
      </c>
      <c r="K103" s="31">
        <v>14.2</v>
      </c>
      <c r="L103" s="31">
        <v>13.65</v>
      </c>
      <c r="M103" s="31">
        <v>1892.36646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83.25</v>
      </c>
      <c r="D104" s="36">
        <v>83</v>
      </c>
      <c r="E104" s="36">
        <v>82.2</v>
      </c>
      <c r="F104" s="36">
        <v>81.150000000000006</v>
      </c>
      <c r="G104" s="36">
        <v>80.350000000000009</v>
      </c>
      <c r="H104" s="36">
        <v>84.05</v>
      </c>
      <c r="I104" s="36">
        <v>84.850000000000009</v>
      </c>
      <c r="J104" s="36">
        <v>85.899999999999991</v>
      </c>
      <c r="K104" s="31">
        <v>83.8</v>
      </c>
      <c r="L104" s="31">
        <v>81.95</v>
      </c>
      <c r="M104" s="31">
        <v>383.99804999999998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439.95</v>
      </c>
      <c r="D105" s="36">
        <v>443.58333333333331</v>
      </c>
      <c r="E105" s="36">
        <v>434.66666666666663</v>
      </c>
      <c r="F105" s="36">
        <v>429.38333333333333</v>
      </c>
      <c r="G105" s="36">
        <v>420.46666666666664</v>
      </c>
      <c r="H105" s="36">
        <v>448.86666666666662</v>
      </c>
      <c r="I105" s="36">
        <v>457.78333333333325</v>
      </c>
      <c r="J105" s="36">
        <v>463.06666666666661</v>
      </c>
      <c r="K105" s="31">
        <v>452.5</v>
      </c>
      <c r="L105" s="31">
        <v>438.3</v>
      </c>
      <c r="M105" s="31">
        <v>29.833939999999998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509.1</v>
      </c>
      <c r="D106" s="36">
        <v>507.63333333333338</v>
      </c>
      <c r="E106" s="36">
        <v>501.81666666666672</v>
      </c>
      <c r="F106" s="36">
        <v>494.53333333333336</v>
      </c>
      <c r="G106" s="36">
        <v>488.7166666666667</v>
      </c>
      <c r="H106" s="36">
        <v>514.91666666666674</v>
      </c>
      <c r="I106" s="36">
        <v>520.73333333333346</v>
      </c>
      <c r="J106" s="36">
        <v>528.01666666666677</v>
      </c>
      <c r="K106" s="31">
        <v>513.45000000000005</v>
      </c>
      <c r="L106" s="31">
        <v>500.35</v>
      </c>
      <c r="M106" s="31">
        <v>48.453389999999999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560.20000000000005</v>
      </c>
      <c r="D107" s="36">
        <v>552.46666666666658</v>
      </c>
      <c r="E107" s="36">
        <v>536.53333333333319</v>
      </c>
      <c r="F107" s="36">
        <v>512.86666666666656</v>
      </c>
      <c r="G107" s="36">
        <v>496.93333333333317</v>
      </c>
      <c r="H107" s="36">
        <v>576.13333333333321</v>
      </c>
      <c r="I107" s="36">
        <v>592.06666666666661</v>
      </c>
      <c r="J107" s="36">
        <v>615.73333333333323</v>
      </c>
      <c r="K107" s="31">
        <v>568.4</v>
      </c>
      <c r="L107" s="31">
        <v>528.79999999999995</v>
      </c>
      <c r="M107" s="31">
        <v>47.276620000000001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3171.15</v>
      </c>
      <c r="D108" s="36">
        <v>3208.5666666666671</v>
      </c>
      <c r="E108" s="36">
        <v>3117.1333333333341</v>
      </c>
      <c r="F108" s="36">
        <v>3063.1166666666672</v>
      </c>
      <c r="G108" s="36">
        <v>2971.6833333333343</v>
      </c>
      <c r="H108" s="36">
        <v>3262.5833333333339</v>
      </c>
      <c r="I108" s="36">
        <v>3354.0166666666673</v>
      </c>
      <c r="J108" s="36">
        <v>3408.0333333333338</v>
      </c>
      <c r="K108" s="31">
        <v>3300</v>
      </c>
      <c r="L108" s="31">
        <v>3154.55</v>
      </c>
      <c r="M108" s="31">
        <v>34.301740000000002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1537.8</v>
      </c>
      <c r="D109" s="36">
        <v>1536.5333333333335</v>
      </c>
      <c r="E109" s="36">
        <v>1523.0666666666671</v>
      </c>
      <c r="F109" s="36">
        <v>1508.3333333333335</v>
      </c>
      <c r="G109" s="36">
        <v>1494.866666666667</v>
      </c>
      <c r="H109" s="36">
        <v>1551.2666666666671</v>
      </c>
      <c r="I109" s="36">
        <v>1564.7333333333338</v>
      </c>
      <c r="J109" s="36">
        <v>1579.4666666666672</v>
      </c>
      <c r="K109" s="31">
        <v>1550</v>
      </c>
      <c r="L109" s="31">
        <v>1521.8</v>
      </c>
      <c r="M109" s="31">
        <v>26.24023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214.5</v>
      </c>
      <c r="D110" s="36">
        <v>215.28333333333333</v>
      </c>
      <c r="E110" s="36">
        <v>212.36666666666667</v>
      </c>
      <c r="F110" s="36">
        <v>210.23333333333335</v>
      </c>
      <c r="G110" s="36">
        <v>207.31666666666669</v>
      </c>
      <c r="H110" s="36">
        <v>217.41666666666666</v>
      </c>
      <c r="I110" s="36">
        <v>220.33333333333334</v>
      </c>
      <c r="J110" s="36">
        <v>222.46666666666664</v>
      </c>
      <c r="K110" s="31">
        <v>218.2</v>
      </c>
      <c r="L110" s="31">
        <v>213.15</v>
      </c>
      <c r="M110" s="31">
        <v>126.88736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1687.2</v>
      </c>
      <c r="D111" s="36">
        <v>1689.9333333333332</v>
      </c>
      <c r="E111" s="36">
        <v>1679.1166666666663</v>
      </c>
      <c r="F111" s="36">
        <v>1671.0333333333331</v>
      </c>
      <c r="G111" s="36">
        <v>1660.2166666666662</v>
      </c>
      <c r="H111" s="36">
        <v>1698.0166666666664</v>
      </c>
      <c r="I111" s="36">
        <v>1708.8333333333335</v>
      </c>
      <c r="J111" s="36">
        <v>1716.9166666666665</v>
      </c>
      <c r="K111" s="31">
        <v>1700.75</v>
      </c>
      <c r="L111" s="31">
        <v>1681.85</v>
      </c>
      <c r="M111" s="31">
        <v>36.341349999999998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173.95</v>
      </c>
      <c r="D112" s="36">
        <v>171.94999999999996</v>
      </c>
      <c r="E112" s="36">
        <v>166.69999999999993</v>
      </c>
      <c r="F112" s="36">
        <v>159.44999999999996</v>
      </c>
      <c r="G112" s="36">
        <v>154.19999999999993</v>
      </c>
      <c r="H112" s="36">
        <v>179.19999999999993</v>
      </c>
      <c r="I112" s="36">
        <v>184.45</v>
      </c>
      <c r="J112" s="36">
        <v>191.69999999999993</v>
      </c>
      <c r="K112" s="31">
        <v>177.2</v>
      </c>
      <c r="L112" s="31">
        <v>164.7</v>
      </c>
      <c r="M112" s="31">
        <v>1010.43319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1134.3499999999999</v>
      </c>
      <c r="D113" s="36">
        <v>1128.0166666666667</v>
      </c>
      <c r="E113" s="36">
        <v>1109.5333333333333</v>
      </c>
      <c r="F113" s="36">
        <v>1084.7166666666667</v>
      </c>
      <c r="G113" s="36">
        <v>1066.2333333333333</v>
      </c>
      <c r="H113" s="36">
        <v>1152.8333333333333</v>
      </c>
      <c r="I113" s="36">
        <v>1171.3166666666664</v>
      </c>
      <c r="J113" s="36">
        <v>1196.1333333333332</v>
      </c>
      <c r="K113" s="31">
        <v>1146.5</v>
      </c>
      <c r="L113" s="31">
        <v>1103.2</v>
      </c>
      <c r="M113" s="31">
        <v>4.6380400000000002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946.65</v>
      </c>
      <c r="D114" s="36">
        <v>953.5333333333333</v>
      </c>
      <c r="E114" s="36">
        <v>934.26666666666665</v>
      </c>
      <c r="F114" s="36">
        <v>921.88333333333333</v>
      </c>
      <c r="G114" s="36">
        <v>902.61666666666667</v>
      </c>
      <c r="H114" s="36">
        <v>965.91666666666663</v>
      </c>
      <c r="I114" s="36">
        <v>985.18333333333328</v>
      </c>
      <c r="J114" s="36">
        <v>997.56666666666661</v>
      </c>
      <c r="K114" s="31">
        <v>972.8</v>
      </c>
      <c r="L114" s="31">
        <v>941.15</v>
      </c>
      <c r="M114" s="31">
        <v>32.60389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160.55000000000001</v>
      </c>
      <c r="D115" s="36">
        <v>163.58333333333334</v>
      </c>
      <c r="E115" s="36">
        <v>156.9666666666667</v>
      </c>
      <c r="F115" s="36">
        <v>153.38333333333335</v>
      </c>
      <c r="G115" s="36">
        <v>146.76666666666671</v>
      </c>
      <c r="H115" s="36">
        <v>167.16666666666669</v>
      </c>
      <c r="I115" s="36">
        <v>173.7833333333333</v>
      </c>
      <c r="J115" s="36">
        <v>177.36666666666667</v>
      </c>
      <c r="K115" s="31">
        <v>170.2</v>
      </c>
      <c r="L115" s="31">
        <v>160</v>
      </c>
      <c r="M115" s="31">
        <v>689.87315999999998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438.05</v>
      </c>
      <c r="D116" s="36">
        <v>439.41666666666669</v>
      </c>
      <c r="E116" s="36">
        <v>435.18333333333339</v>
      </c>
      <c r="F116" s="36">
        <v>432.31666666666672</v>
      </c>
      <c r="G116" s="36">
        <v>428.08333333333343</v>
      </c>
      <c r="H116" s="36">
        <v>442.28333333333336</v>
      </c>
      <c r="I116" s="36">
        <v>446.51666666666659</v>
      </c>
      <c r="J116" s="36">
        <v>449.38333333333333</v>
      </c>
      <c r="K116" s="31">
        <v>443.65</v>
      </c>
      <c r="L116" s="31">
        <v>436.55</v>
      </c>
      <c r="M116" s="31">
        <v>120.41897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763.1</v>
      </c>
      <c r="D117" s="36">
        <v>767.68333333333339</v>
      </c>
      <c r="E117" s="36">
        <v>753.46666666666681</v>
      </c>
      <c r="F117" s="36">
        <v>743.83333333333337</v>
      </c>
      <c r="G117" s="36">
        <v>729.61666666666679</v>
      </c>
      <c r="H117" s="36">
        <v>777.31666666666683</v>
      </c>
      <c r="I117" s="36">
        <v>791.53333333333353</v>
      </c>
      <c r="J117" s="36">
        <v>801.16666666666686</v>
      </c>
      <c r="K117" s="31">
        <v>781.9</v>
      </c>
      <c r="L117" s="31">
        <v>758.05</v>
      </c>
      <c r="M117" s="31">
        <v>32.91771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492.9</v>
      </c>
      <c r="D118" s="36">
        <v>495.21666666666664</v>
      </c>
      <c r="E118" s="36">
        <v>483.48333333333329</v>
      </c>
      <c r="F118" s="36">
        <v>474.06666666666666</v>
      </c>
      <c r="G118" s="36">
        <v>462.33333333333331</v>
      </c>
      <c r="H118" s="36">
        <v>504.63333333333327</v>
      </c>
      <c r="I118" s="36">
        <v>516.36666666666656</v>
      </c>
      <c r="J118" s="36">
        <v>525.7833333333333</v>
      </c>
      <c r="K118" s="31">
        <v>506.95</v>
      </c>
      <c r="L118" s="31">
        <v>485.8</v>
      </c>
      <c r="M118" s="31">
        <v>29.215589999999999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814.65</v>
      </c>
      <c r="D119" s="36">
        <v>819.88333333333333</v>
      </c>
      <c r="E119" s="36">
        <v>805.76666666666665</v>
      </c>
      <c r="F119" s="36">
        <v>796.88333333333333</v>
      </c>
      <c r="G119" s="36">
        <v>782.76666666666665</v>
      </c>
      <c r="H119" s="36">
        <v>828.76666666666665</v>
      </c>
      <c r="I119" s="36">
        <v>842.88333333333321</v>
      </c>
      <c r="J119" s="36">
        <v>851.76666666666665</v>
      </c>
      <c r="K119" s="31">
        <v>834</v>
      </c>
      <c r="L119" s="31">
        <v>811</v>
      </c>
      <c r="M119" s="31">
        <v>20.561070000000001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484.85</v>
      </c>
      <c r="D120" s="36">
        <v>490.68333333333334</v>
      </c>
      <c r="E120" s="36">
        <v>477.9666666666667</v>
      </c>
      <c r="F120" s="36">
        <v>471.08333333333337</v>
      </c>
      <c r="G120" s="36">
        <v>458.36666666666673</v>
      </c>
      <c r="H120" s="36">
        <v>497.56666666666666</v>
      </c>
      <c r="I120" s="36">
        <v>510.28333333333325</v>
      </c>
      <c r="J120" s="36">
        <v>517.16666666666663</v>
      </c>
      <c r="K120" s="31">
        <v>503.4</v>
      </c>
      <c r="L120" s="31">
        <v>483.8</v>
      </c>
      <c r="M120" s="31">
        <v>61.243400000000001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1808.35</v>
      </c>
      <c r="D121" s="36">
        <v>1811.4333333333334</v>
      </c>
      <c r="E121" s="36">
        <v>1795.9166666666667</v>
      </c>
      <c r="F121" s="36">
        <v>1783.4833333333333</v>
      </c>
      <c r="G121" s="36">
        <v>1767.9666666666667</v>
      </c>
      <c r="H121" s="36">
        <v>1823.8666666666668</v>
      </c>
      <c r="I121" s="36">
        <v>1839.3833333333332</v>
      </c>
      <c r="J121" s="36">
        <v>1851.8166666666668</v>
      </c>
      <c r="K121" s="31">
        <v>1826.95</v>
      </c>
      <c r="L121" s="31">
        <v>1799</v>
      </c>
      <c r="M121" s="31">
        <v>34.608060000000002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173.15</v>
      </c>
      <c r="D122" s="36">
        <v>174.86666666666665</v>
      </c>
      <c r="E122" s="36">
        <v>170.73333333333329</v>
      </c>
      <c r="F122" s="36">
        <v>168.31666666666663</v>
      </c>
      <c r="G122" s="36">
        <v>164.18333333333328</v>
      </c>
      <c r="H122" s="36">
        <v>177.2833333333333</v>
      </c>
      <c r="I122" s="36">
        <v>181.41666666666669</v>
      </c>
      <c r="J122" s="36">
        <v>183.83333333333331</v>
      </c>
      <c r="K122" s="31">
        <v>179</v>
      </c>
      <c r="L122" s="31">
        <v>172.45</v>
      </c>
      <c r="M122" s="31">
        <v>109.54846999999999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2421.25</v>
      </c>
      <c r="D123" s="36">
        <v>2441.6333333333337</v>
      </c>
      <c r="E123" s="36">
        <v>2390.4166666666674</v>
      </c>
      <c r="F123" s="36">
        <v>2359.5833333333339</v>
      </c>
      <c r="G123" s="36">
        <v>2308.3666666666677</v>
      </c>
      <c r="H123" s="36">
        <v>2472.4666666666672</v>
      </c>
      <c r="I123" s="36">
        <v>2523.6833333333334</v>
      </c>
      <c r="J123" s="36">
        <v>2554.5166666666669</v>
      </c>
      <c r="K123" s="31">
        <v>2492.85</v>
      </c>
      <c r="L123" s="31">
        <v>2410.8000000000002</v>
      </c>
      <c r="M123" s="31">
        <v>5.99526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386.8</v>
      </c>
      <c r="D124" s="36">
        <v>389.2</v>
      </c>
      <c r="E124" s="36">
        <v>382.59999999999997</v>
      </c>
      <c r="F124" s="36">
        <v>378.4</v>
      </c>
      <c r="G124" s="36">
        <v>371.79999999999995</v>
      </c>
      <c r="H124" s="36">
        <v>393.4</v>
      </c>
      <c r="I124" s="36">
        <v>400</v>
      </c>
      <c r="J124" s="36">
        <v>404.2</v>
      </c>
      <c r="K124" s="31">
        <v>395.8</v>
      </c>
      <c r="L124" s="31">
        <v>385</v>
      </c>
      <c r="M124" s="31">
        <v>8.7300199999999997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640.4</v>
      </c>
      <c r="D125" s="36">
        <v>640.73333333333335</v>
      </c>
      <c r="E125" s="36">
        <v>625.7166666666667</v>
      </c>
      <c r="F125" s="36">
        <v>611.0333333333333</v>
      </c>
      <c r="G125" s="36">
        <v>596.01666666666665</v>
      </c>
      <c r="H125" s="36">
        <v>655.41666666666674</v>
      </c>
      <c r="I125" s="36">
        <v>670.43333333333339</v>
      </c>
      <c r="J125" s="36">
        <v>685.11666666666679</v>
      </c>
      <c r="K125" s="31">
        <v>655.75</v>
      </c>
      <c r="L125" s="31">
        <v>626.04999999999995</v>
      </c>
      <c r="M125" s="31">
        <v>45.284039999999997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998.85</v>
      </c>
      <c r="D126" s="36">
        <v>993.94999999999993</v>
      </c>
      <c r="E126" s="36">
        <v>959.89999999999986</v>
      </c>
      <c r="F126" s="36">
        <v>920.94999999999993</v>
      </c>
      <c r="G126" s="36">
        <v>886.89999999999986</v>
      </c>
      <c r="H126" s="36">
        <v>1032.8999999999999</v>
      </c>
      <c r="I126" s="36">
        <v>1066.9499999999998</v>
      </c>
      <c r="J126" s="36">
        <v>1105.8999999999999</v>
      </c>
      <c r="K126" s="31">
        <v>1028</v>
      </c>
      <c r="L126" s="31">
        <v>955</v>
      </c>
      <c r="M126" s="31">
        <v>172.19409999999999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3341.75</v>
      </c>
      <c r="D127" s="36">
        <v>3356.0499999999997</v>
      </c>
      <c r="E127" s="36">
        <v>3304.1499999999996</v>
      </c>
      <c r="F127" s="36">
        <v>3266.5499999999997</v>
      </c>
      <c r="G127" s="36">
        <v>3214.6499999999996</v>
      </c>
      <c r="H127" s="36">
        <v>3393.6499999999996</v>
      </c>
      <c r="I127" s="36">
        <v>3445.55</v>
      </c>
      <c r="J127" s="36">
        <v>3483.1499999999996</v>
      </c>
      <c r="K127" s="31">
        <v>3407.95</v>
      </c>
      <c r="L127" s="31">
        <v>3318.45</v>
      </c>
      <c r="M127" s="31">
        <v>29.542380000000001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5438.45</v>
      </c>
      <c r="D128" s="36">
        <v>5468.0333333333328</v>
      </c>
      <c r="E128" s="36">
        <v>5396.0666666666657</v>
      </c>
      <c r="F128" s="36">
        <v>5353.6833333333325</v>
      </c>
      <c r="G128" s="36">
        <v>5281.7166666666653</v>
      </c>
      <c r="H128" s="36">
        <v>5510.4166666666661</v>
      </c>
      <c r="I128" s="36">
        <v>5582.3833333333332</v>
      </c>
      <c r="J128" s="36">
        <v>5624.7666666666664</v>
      </c>
      <c r="K128" s="31">
        <v>5540</v>
      </c>
      <c r="L128" s="31">
        <v>5425.65</v>
      </c>
      <c r="M128" s="31">
        <v>3.01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5461.25</v>
      </c>
      <c r="D129" s="36">
        <v>5495.7</v>
      </c>
      <c r="E129" s="36">
        <v>5403.4</v>
      </c>
      <c r="F129" s="36">
        <v>5345.55</v>
      </c>
      <c r="G129" s="36">
        <v>5253.25</v>
      </c>
      <c r="H129" s="36">
        <v>5553.5499999999993</v>
      </c>
      <c r="I129" s="36">
        <v>5645.85</v>
      </c>
      <c r="J129" s="36">
        <v>5703.6999999999989</v>
      </c>
      <c r="K129" s="31">
        <v>5588</v>
      </c>
      <c r="L129" s="31">
        <v>5437.85</v>
      </c>
      <c r="M129" s="31">
        <v>0.69903999999999999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1573.15</v>
      </c>
      <c r="D130" s="36">
        <v>1551.8833333333332</v>
      </c>
      <c r="E130" s="36">
        <v>1519.3666666666663</v>
      </c>
      <c r="F130" s="36">
        <v>1465.583333333333</v>
      </c>
      <c r="G130" s="36">
        <v>1433.0666666666662</v>
      </c>
      <c r="H130" s="36">
        <v>1605.6666666666665</v>
      </c>
      <c r="I130" s="36">
        <v>1638.1833333333334</v>
      </c>
      <c r="J130" s="36">
        <v>1691.9666666666667</v>
      </c>
      <c r="K130" s="31">
        <v>1584.4</v>
      </c>
      <c r="L130" s="31">
        <v>1498.1</v>
      </c>
      <c r="M130" s="31">
        <v>14.845929999999999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1703.55</v>
      </c>
      <c r="D131" s="36">
        <v>1693.8333333333333</v>
      </c>
      <c r="E131" s="36">
        <v>1674.8166666666666</v>
      </c>
      <c r="F131" s="36">
        <v>1646.0833333333333</v>
      </c>
      <c r="G131" s="36">
        <v>1627.0666666666666</v>
      </c>
      <c r="H131" s="36">
        <v>1722.5666666666666</v>
      </c>
      <c r="I131" s="36">
        <v>1741.5833333333335</v>
      </c>
      <c r="J131" s="36">
        <v>1770.3166666666666</v>
      </c>
      <c r="K131" s="31">
        <v>1712.85</v>
      </c>
      <c r="L131" s="31">
        <v>1665.1</v>
      </c>
      <c r="M131" s="31">
        <v>35.25423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286.7</v>
      </c>
      <c r="D132" s="36">
        <v>287.11666666666662</v>
      </c>
      <c r="E132" s="36">
        <v>284.28333333333325</v>
      </c>
      <c r="F132" s="36">
        <v>281.86666666666662</v>
      </c>
      <c r="G132" s="36">
        <v>279.03333333333325</v>
      </c>
      <c r="H132" s="36">
        <v>289.53333333333325</v>
      </c>
      <c r="I132" s="36">
        <v>292.36666666666662</v>
      </c>
      <c r="J132" s="36">
        <v>294.78333333333325</v>
      </c>
      <c r="K132" s="31">
        <v>289.95</v>
      </c>
      <c r="L132" s="31">
        <v>284.7</v>
      </c>
      <c r="M132" s="31">
        <v>25.29158</v>
      </c>
      <c r="N132" s="1"/>
      <c r="O132" s="1"/>
    </row>
    <row r="133" spans="1:15" ht="12.75" customHeight="1">
      <c r="A133" s="51">
        <v>124</v>
      </c>
      <c r="B133" s="53" t="s">
        <v>859</v>
      </c>
      <c r="C133" s="31">
        <v>2057.4499999999998</v>
      </c>
      <c r="D133" s="36">
        <v>2053.15</v>
      </c>
      <c r="E133" s="36">
        <v>2031.3000000000002</v>
      </c>
      <c r="F133" s="36">
        <v>2005.15</v>
      </c>
      <c r="G133" s="36">
        <v>1983.3000000000002</v>
      </c>
      <c r="H133" s="36">
        <v>2079.3000000000002</v>
      </c>
      <c r="I133" s="36">
        <v>2101.1499999999996</v>
      </c>
      <c r="J133" s="36">
        <v>2127.3000000000002</v>
      </c>
      <c r="K133" s="31">
        <v>2075</v>
      </c>
      <c r="L133" s="31">
        <v>2027</v>
      </c>
      <c r="M133" s="31">
        <v>1.8117700000000001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523.20000000000005</v>
      </c>
      <c r="D134" s="36">
        <v>526.66666666666674</v>
      </c>
      <c r="E134" s="36">
        <v>518.98333333333346</v>
      </c>
      <c r="F134" s="36">
        <v>514.76666666666677</v>
      </c>
      <c r="G134" s="36">
        <v>507.08333333333348</v>
      </c>
      <c r="H134" s="36">
        <v>530.88333333333344</v>
      </c>
      <c r="I134" s="36">
        <v>538.56666666666683</v>
      </c>
      <c r="J134" s="36">
        <v>542.78333333333342</v>
      </c>
      <c r="K134" s="31">
        <v>534.35</v>
      </c>
      <c r="L134" s="31">
        <v>522.45000000000005</v>
      </c>
      <c r="M134" s="31">
        <v>7.60304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10428.549999999999</v>
      </c>
      <c r="D135" s="36">
        <v>10529.5</v>
      </c>
      <c r="E135" s="36">
        <v>10299.049999999999</v>
      </c>
      <c r="F135" s="36">
        <v>10169.549999999999</v>
      </c>
      <c r="G135" s="36">
        <v>9939.0999999999985</v>
      </c>
      <c r="H135" s="36">
        <v>10659</v>
      </c>
      <c r="I135" s="36">
        <v>10889.45</v>
      </c>
      <c r="J135" s="36">
        <v>11018.95</v>
      </c>
      <c r="K135" s="31">
        <v>10759.95</v>
      </c>
      <c r="L135" s="31">
        <v>10400</v>
      </c>
      <c r="M135" s="31">
        <v>3.6510500000000001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789.55</v>
      </c>
      <c r="D136" s="36">
        <v>786.61666666666667</v>
      </c>
      <c r="E136" s="36">
        <v>778.93333333333339</v>
      </c>
      <c r="F136" s="36">
        <v>768.31666666666672</v>
      </c>
      <c r="G136" s="36">
        <v>760.63333333333344</v>
      </c>
      <c r="H136" s="36">
        <v>797.23333333333335</v>
      </c>
      <c r="I136" s="36">
        <v>804.91666666666652</v>
      </c>
      <c r="J136" s="36">
        <v>815.5333333333333</v>
      </c>
      <c r="K136" s="31">
        <v>794.3</v>
      </c>
      <c r="L136" s="31">
        <v>776</v>
      </c>
      <c r="M136" s="31">
        <v>14.28938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1062.9000000000001</v>
      </c>
      <c r="D137" s="36">
        <v>1071.9333333333334</v>
      </c>
      <c r="E137" s="36">
        <v>1049.9166666666667</v>
      </c>
      <c r="F137" s="36">
        <v>1036.9333333333334</v>
      </c>
      <c r="G137" s="36">
        <v>1014.9166666666667</v>
      </c>
      <c r="H137" s="36">
        <v>1084.9166666666667</v>
      </c>
      <c r="I137" s="36">
        <v>1106.9333333333332</v>
      </c>
      <c r="J137" s="36">
        <v>1119.9166666666667</v>
      </c>
      <c r="K137" s="31">
        <v>1093.95</v>
      </c>
      <c r="L137" s="31">
        <v>1058.95</v>
      </c>
      <c r="M137" s="31">
        <v>9.9359800000000007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871.2</v>
      </c>
      <c r="D138" s="36">
        <v>879.30000000000007</v>
      </c>
      <c r="E138" s="36">
        <v>858.60000000000014</v>
      </c>
      <c r="F138" s="36">
        <v>846.00000000000011</v>
      </c>
      <c r="G138" s="36">
        <v>825.30000000000018</v>
      </c>
      <c r="H138" s="36">
        <v>891.90000000000009</v>
      </c>
      <c r="I138" s="36">
        <v>912.60000000000014</v>
      </c>
      <c r="J138" s="36">
        <v>925.2</v>
      </c>
      <c r="K138" s="31">
        <v>900</v>
      </c>
      <c r="L138" s="31">
        <v>866.7</v>
      </c>
      <c r="M138" s="31">
        <v>5.7020799999999996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117.05</v>
      </c>
      <c r="D139" s="36">
        <v>117.38333333333333</v>
      </c>
      <c r="E139" s="36">
        <v>115.56666666666665</v>
      </c>
      <c r="F139" s="36">
        <v>114.08333333333333</v>
      </c>
      <c r="G139" s="36">
        <v>112.26666666666665</v>
      </c>
      <c r="H139" s="36">
        <v>118.86666666666665</v>
      </c>
      <c r="I139" s="36">
        <v>120.68333333333331</v>
      </c>
      <c r="J139" s="36">
        <v>122.16666666666664</v>
      </c>
      <c r="K139" s="31">
        <v>119.2</v>
      </c>
      <c r="L139" s="31">
        <v>115.9</v>
      </c>
      <c r="M139" s="31">
        <v>100.91989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2500.65</v>
      </c>
      <c r="D140" s="36">
        <v>2517.5666666666666</v>
      </c>
      <c r="E140" s="36">
        <v>2475.1333333333332</v>
      </c>
      <c r="F140" s="36">
        <v>2449.6166666666668</v>
      </c>
      <c r="G140" s="36">
        <v>2407.1833333333334</v>
      </c>
      <c r="H140" s="36">
        <v>2543.083333333333</v>
      </c>
      <c r="I140" s="36">
        <v>2585.5166666666664</v>
      </c>
      <c r="J140" s="36">
        <v>2611.0333333333328</v>
      </c>
      <c r="K140" s="31">
        <v>2560</v>
      </c>
      <c r="L140" s="31">
        <v>2492.0500000000002</v>
      </c>
      <c r="M140" s="31">
        <v>8.1497799999999998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141645.75</v>
      </c>
      <c r="D141" s="36">
        <v>142010.46666666665</v>
      </c>
      <c r="E141" s="36">
        <v>140046.58333333328</v>
      </c>
      <c r="F141" s="36">
        <v>138447.41666666663</v>
      </c>
      <c r="G141" s="36">
        <v>136483.53333333327</v>
      </c>
      <c r="H141" s="36">
        <v>143609.6333333333</v>
      </c>
      <c r="I141" s="36">
        <v>145573.51666666666</v>
      </c>
      <c r="J141" s="36">
        <v>147172.68333333332</v>
      </c>
      <c r="K141" s="31">
        <v>143974.35</v>
      </c>
      <c r="L141" s="31">
        <v>140411.29999999999</v>
      </c>
      <c r="M141" s="31">
        <v>0.19822000000000001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70.95</v>
      </c>
      <c r="D142" s="36">
        <v>71.366666666666674</v>
      </c>
      <c r="E142" s="36">
        <v>68.883333333333354</v>
      </c>
      <c r="F142" s="36">
        <v>66.816666666666677</v>
      </c>
      <c r="G142" s="36">
        <v>64.333333333333357</v>
      </c>
      <c r="H142" s="36">
        <v>73.433333333333351</v>
      </c>
      <c r="I142" s="36">
        <v>75.916666666666671</v>
      </c>
      <c r="J142" s="36">
        <v>77.983333333333348</v>
      </c>
      <c r="K142" s="31">
        <v>73.849999999999994</v>
      </c>
      <c r="L142" s="31">
        <v>69.3</v>
      </c>
      <c r="M142" s="31">
        <v>269.21460000000002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1364.4</v>
      </c>
      <c r="D143" s="36">
        <v>1370.7166666666665</v>
      </c>
      <c r="E143" s="36">
        <v>1353.083333333333</v>
      </c>
      <c r="F143" s="36">
        <v>1341.7666666666667</v>
      </c>
      <c r="G143" s="36">
        <v>1324.1333333333332</v>
      </c>
      <c r="H143" s="36">
        <v>1382.0333333333328</v>
      </c>
      <c r="I143" s="36">
        <v>1399.6666666666665</v>
      </c>
      <c r="J143" s="36">
        <v>1410.9833333333327</v>
      </c>
      <c r="K143" s="31">
        <v>1388.35</v>
      </c>
      <c r="L143" s="31">
        <v>1359.4</v>
      </c>
      <c r="M143" s="31">
        <v>3.8750100000000001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5183.45</v>
      </c>
      <c r="D144" s="36">
        <v>5204.6333333333332</v>
      </c>
      <c r="E144" s="36">
        <v>5120.0666666666666</v>
      </c>
      <c r="F144" s="36">
        <v>5056.6833333333334</v>
      </c>
      <c r="G144" s="36">
        <v>4972.1166666666668</v>
      </c>
      <c r="H144" s="36">
        <v>5268.0166666666664</v>
      </c>
      <c r="I144" s="36">
        <v>5352.5833333333321</v>
      </c>
      <c r="J144" s="36">
        <v>5415.9666666666662</v>
      </c>
      <c r="K144" s="31">
        <v>5289.2</v>
      </c>
      <c r="L144" s="31">
        <v>5141.25</v>
      </c>
      <c r="M144" s="31">
        <v>4.0572499999999998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3235.15</v>
      </c>
      <c r="D145" s="36">
        <v>3260.8833333333332</v>
      </c>
      <c r="E145" s="36">
        <v>3191.7666666666664</v>
      </c>
      <c r="F145" s="36">
        <v>3148.3833333333332</v>
      </c>
      <c r="G145" s="36">
        <v>3079.2666666666664</v>
      </c>
      <c r="H145" s="36">
        <v>3304.2666666666664</v>
      </c>
      <c r="I145" s="36">
        <v>3373.3833333333332</v>
      </c>
      <c r="J145" s="36">
        <v>3416.7666666666664</v>
      </c>
      <c r="K145" s="31">
        <v>3330</v>
      </c>
      <c r="L145" s="31">
        <v>3217.5</v>
      </c>
      <c r="M145" s="31">
        <v>1.8976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2462.6999999999998</v>
      </c>
      <c r="D146" s="36">
        <v>2474.7999999999997</v>
      </c>
      <c r="E146" s="36">
        <v>2444.5999999999995</v>
      </c>
      <c r="F146" s="36">
        <v>2426.4999999999995</v>
      </c>
      <c r="G146" s="36">
        <v>2396.2999999999993</v>
      </c>
      <c r="H146" s="36">
        <v>2492.8999999999996</v>
      </c>
      <c r="I146" s="36">
        <v>2523.0999999999995</v>
      </c>
      <c r="J146" s="36">
        <v>2541.1999999999998</v>
      </c>
      <c r="K146" s="31">
        <v>2505</v>
      </c>
      <c r="L146" s="31">
        <v>2456.6999999999998</v>
      </c>
      <c r="M146" s="31">
        <v>5.3297699999999999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103.65</v>
      </c>
      <c r="D147" s="36">
        <v>106.01666666666667</v>
      </c>
      <c r="E147" s="36">
        <v>96.183333333333337</v>
      </c>
      <c r="F147" s="36">
        <v>88.716666666666669</v>
      </c>
      <c r="G147" s="36">
        <v>78.88333333333334</v>
      </c>
      <c r="H147" s="36">
        <v>113.48333333333333</v>
      </c>
      <c r="I147" s="36">
        <v>123.31666666666668</v>
      </c>
      <c r="J147" s="36">
        <v>130.78333333333333</v>
      </c>
      <c r="K147" s="31">
        <v>115.85</v>
      </c>
      <c r="L147" s="31">
        <v>98.55</v>
      </c>
      <c r="M147" s="31">
        <v>6247.6291899999997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241.45</v>
      </c>
      <c r="D148" s="36">
        <v>241.88333333333333</v>
      </c>
      <c r="E148" s="36">
        <v>236.76666666666665</v>
      </c>
      <c r="F148" s="36">
        <v>232.08333333333331</v>
      </c>
      <c r="G148" s="36">
        <v>226.96666666666664</v>
      </c>
      <c r="H148" s="36">
        <v>246.56666666666666</v>
      </c>
      <c r="I148" s="36">
        <v>251.68333333333334</v>
      </c>
      <c r="J148" s="36">
        <v>256.36666666666667</v>
      </c>
      <c r="K148" s="31">
        <v>247</v>
      </c>
      <c r="L148" s="31">
        <v>237.2</v>
      </c>
      <c r="M148" s="31">
        <v>315.33886000000001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336.1</v>
      </c>
      <c r="D149" s="36">
        <v>336.73333333333335</v>
      </c>
      <c r="E149" s="36">
        <v>332.41666666666669</v>
      </c>
      <c r="F149" s="36">
        <v>328.73333333333335</v>
      </c>
      <c r="G149" s="36">
        <v>324.41666666666669</v>
      </c>
      <c r="H149" s="36">
        <v>340.41666666666669</v>
      </c>
      <c r="I149" s="36">
        <v>344.73333333333329</v>
      </c>
      <c r="J149" s="36">
        <v>348.41666666666669</v>
      </c>
      <c r="K149" s="31">
        <v>341.05</v>
      </c>
      <c r="L149" s="31">
        <v>333.05</v>
      </c>
      <c r="M149" s="31">
        <v>196.51481999999999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161.4</v>
      </c>
      <c r="D150" s="36">
        <v>161.36666666666667</v>
      </c>
      <c r="E150" s="36">
        <v>159.53333333333336</v>
      </c>
      <c r="F150" s="36">
        <v>157.66666666666669</v>
      </c>
      <c r="G150" s="36">
        <v>155.83333333333337</v>
      </c>
      <c r="H150" s="36">
        <v>163.23333333333335</v>
      </c>
      <c r="I150" s="36">
        <v>165.06666666666666</v>
      </c>
      <c r="J150" s="36">
        <v>166.93333333333334</v>
      </c>
      <c r="K150" s="31">
        <v>163.19999999999999</v>
      </c>
      <c r="L150" s="31">
        <v>159.5</v>
      </c>
      <c r="M150" s="31">
        <v>55.753959999999999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1297.55</v>
      </c>
      <c r="D151" s="36">
        <v>1293.3333333333333</v>
      </c>
      <c r="E151" s="36">
        <v>1277.8166666666666</v>
      </c>
      <c r="F151" s="36">
        <v>1258.0833333333333</v>
      </c>
      <c r="G151" s="36">
        <v>1242.5666666666666</v>
      </c>
      <c r="H151" s="36">
        <v>1313.0666666666666</v>
      </c>
      <c r="I151" s="36">
        <v>1328.5833333333335</v>
      </c>
      <c r="J151" s="36">
        <v>1348.3166666666666</v>
      </c>
      <c r="K151" s="31">
        <v>1308.8499999999999</v>
      </c>
      <c r="L151" s="31">
        <v>1273.5999999999999</v>
      </c>
      <c r="M151" s="31">
        <v>9.7310599999999994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6616.6</v>
      </c>
      <c r="D152" s="36">
        <v>6668.1166666666659</v>
      </c>
      <c r="E152" s="36">
        <v>6516.2333333333318</v>
      </c>
      <c r="F152" s="36">
        <v>6415.8666666666659</v>
      </c>
      <c r="G152" s="36">
        <v>6263.9833333333318</v>
      </c>
      <c r="H152" s="36">
        <v>6768.4833333333318</v>
      </c>
      <c r="I152" s="36">
        <v>6920.366666666665</v>
      </c>
      <c r="J152" s="36">
        <v>7020.7333333333318</v>
      </c>
      <c r="K152" s="31">
        <v>6820</v>
      </c>
      <c r="L152" s="31">
        <v>6567.75</v>
      </c>
      <c r="M152" s="31">
        <v>2.32016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459.5</v>
      </c>
      <c r="D153" s="36">
        <v>454.58333333333331</v>
      </c>
      <c r="E153" s="36">
        <v>444.96666666666664</v>
      </c>
      <c r="F153" s="36">
        <v>430.43333333333334</v>
      </c>
      <c r="G153" s="36">
        <v>420.81666666666666</v>
      </c>
      <c r="H153" s="36">
        <v>469.11666666666662</v>
      </c>
      <c r="I153" s="36">
        <v>478.73333333333329</v>
      </c>
      <c r="J153" s="36">
        <v>493.26666666666659</v>
      </c>
      <c r="K153" s="31">
        <v>464.2</v>
      </c>
      <c r="L153" s="31">
        <v>440.05</v>
      </c>
      <c r="M153" s="31">
        <v>63.110349999999997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262.95</v>
      </c>
      <c r="D154" s="36">
        <v>262.03333333333336</v>
      </c>
      <c r="E154" s="36">
        <v>256.01666666666671</v>
      </c>
      <c r="F154" s="36">
        <v>249.08333333333334</v>
      </c>
      <c r="G154" s="36">
        <v>243.06666666666669</v>
      </c>
      <c r="H154" s="36">
        <v>268.9666666666667</v>
      </c>
      <c r="I154" s="36">
        <v>274.98333333333335</v>
      </c>
      <c r="J154" s="36">
        <v>281.91666666666674</v>
      </c>
      <c r="K154" s="31">
        <v>268.05</v>
      </c>
      <c r="L154" s="31">
        <v>255.1</v>
      </c>
      <c r="M154" s="31">
        <v>340.01868000000002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36761.9</v>
      </c>
      <c r="D155" s="36">
        <v>36912.283333333333</v>
      </c>
      <c r="E155" s="36">
        <v>36450.616666666669</v>
      </c>
      <c r="F155" s="36">
        <v>36139.333333333336</v>
      </c>
      <c r="G155" s="36">
        <v>35677.666666666672</v>
      </c>
      <c r="H155" s="36">
        <v>37223.566666666666</v>
      </c>
      <c r="I155" s="36">
        <v>37685.233333333337</v>
      </c>
      <c r="J155" s="36">
        <v>37996.516666666663</v>
      </c>
      <c r="K155" s="31">
        <v>37373.949999999997</v>
      </c>
      <c r="L155" s="31">
        <v>36601</v>
      </c>
      <c r="M155" s="31">
        <v>0.28954000000000002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1521.3</v>
      </c>
      <c r="D156" s="36">
        <v>1532.1000000000001</v>
      </c>
      <c r="E156" s="36">
        <v>1504.2000000000003</v>
      </c>
      <c r="F156" s="36">
        <v>1487.1000000000001</v>
      </c>
      <c r="G156" s="36">
        <v>1459.2000000000003</v>
      </c>
      <c r="H156" s="36">
        <v>1549.2000000000003</v>
      </c>
      <c r="I156" s="36">
        <v>1577.1000000000004</v>
      </c>
      <c r="J156" s="36">
        <v>1594.2000000000003</v>
      </c>
      <c r="K156" s="31">
        <v>1560</v>
      </c>
      <c r="L156" s="31">
        <v>1515</v>
      </c>
      <c r="M156" s="31">
        <v>5.4320599999999999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438.5</v>
      </c>
      <c r="D157" s="36">
        <v>438.5</v>
      </c>
      <c r="E157" s="36">
        <v>438.5</v>
      </c>
      <c r="F157" s="36">
        <v>438.5</v>
      </c>
      <c r="G157" s="36">
        <v>438.5</v>
      </c>
      <c r="H157" s="36">
        <v>438.5</v>
      </c>
      <c r="I157" s="36">
        <v>438.5</v>
      </c>
      <c r="J157" s="36">
        <v>438.5</v>
      </c>
      <c r="K157" s="31">
        <v>438.5</v>
      </c>
      <c r="L157" s="31">
        <v>438.5</v>
      </c>
      <c r="M157" s="31">
        <v>73.858090000000004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896.9</v>
      </c>
      <c r="D158" s="36">
        <v>904.81666666666661</v>
      </c>
      <c r="E158" s="36">
        <v>884.63333333333321</v>
      </c>
      <c r="F158" s="36">
        <v>872.36666666666656</v>
      </c>
      <c r="G158" s="36">
        <v>852.18333333333317</v>
      </c>
      <c r="H158" s="36">
        <v>917.08333333333326</v>
      </c>
      <c r="I158" s="36">
        <v>937.26666666666665</v>
      </c>
      <c r="J158" s="36">
        <v>949.5333333333333</v>
      </c>
      <c r="K158" s="31">
        <v>925</v>
      </c>
      <c r="L158" s="31">
        <v>892.55</v>
      </c>
      <c r="M158" s="31">
        <v>7.3103100000000003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8553.6</v>
      </c>
      <c r="D159" s="36">
        <v>8525.1833333333343</v>
      </c>
      <c r="E159" s="36">
        <v>8459.3166666666693</v>
      </c>
      <c r="F159" s="36">
        <v>8365.0333333333347</v>
      </c>
      <c r="G159" s="36">
        <v>8299.1666666666697</v>
      </c>
      <c r="H159" s="36">
        <v>8619.466666666669</v>
      </c>
      <c r="I159" s="36">
        <v>8685.3333333333339</v>
      </c>
      <c r="J159" s="36">
        <v>8779.6166666666686</v>
      </c>
      <c r="K159" s="31">
        <v>8591.0499999999993</v>
      </c>
      <c r="L159" s="31">
        <v>8430.9</v>
      </c>
      <c r="M159" s="31">
        <v>2.9837500000000001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273.35000000000002</v>
      </c>
      <c r="D160" s="36">
        <v>273.7</v>
      </c>
      <c r="E160" s="36">
        <v>268</v>
      </c>
      <c r="F160" s="36">
        <v>262.65000000000003</v>
      </c>
      <c r="G160" s="36">
        <v>256.95000000000005</v>
      </c>
      <c r="H160" s="36">
        <v>279.04999999999995</v>
      </c>
      <c r="I160" s="36">
        <v>284.74999999999989</v>
      </c>
      <c r="J160" s="36">
        <v>290.09999999999991</v>
      </c>
      <c r="K160" s="31">
        <v>279.39999999999998</v>
      </c>
      <c r="L160" s="31">
        <v>268.35000000000002</v>
      </c>
      <c r="M160" s="31">
        <v>122.31784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458.15</v>
      </c>
      <c r="D161" s="36">
        <v>456.81666666666666</v>
      </c>
      <c r="E161" s="36">
        <v>449.13333333333333</v>
      </c>
      <c r="F161" s="36">
        <v>440.11666666666667</v>
      </c>
      <c r="G161" s="36">
        <v>432.43333333333334</v>
      </c>
      <c r="H161" s="36">
        <v>465.83333333333331</v>
      </c>
      <c r="I161" s="36">
        <v>473.51666666666659</v>
      </c>
      <c r="J161" s="36">
        <v>482.5333333333333</v>
      </c>
      <c r="K161" s="31">
        <v>464.5</v>
      </c>
      <c r="L161" s="31">
        <v>447.8</v>
      </c>
      <c r="M161" s="31">
        <v>159.32525999999999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16739.25</v>
      </c>
      <c r="D162" s="36">
        <v>16818.433333333334</v>
      </c>
      <c r="E162" s="36">
        <v>16643.216666666667</v>
      </c>
      <c r="F162" s="36">
        <v>16547.183333333334</v>
      </c>
      <c r="G162" s="36">
        <v>16371.966666666667</v>
      </c>
      <c r="H162" s="36">
        <v>16914.466666666667</v>
      </c>
      <c r="I162" s="36">
        <v>17089.683333333334</v>
      </c>
      <c r="J162" s="36">
        <v>17185.716666666667</v>
      </c>
      <c r="K162" s="31">
        <v>16993.650000000001</v>
      </c>
      <c r="L162" s="31">
        <v>16722.400000000001</v>
      </c>
      <c r="M162" s="31">
        <v>5.1479999999999998E-2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2554.1999999999998</v>
      </c>
      <c r="D163" s="36">
        <v>2543.7833333333333</v>
      </c>
      <c r="E163" s="36">
        <v>2521.5666666666666</v>
      </c>
      <c r="F163" s="36">
        <v>2488.9333333333334</v>
      </c>
      <c r="G163" s="36">
        <v>2466.7166666666667</v>
      </c>
      <c r="H163" s="36">
        <v>2576.4166666666665</v>
      </c>
      <c r="I163" s="36">
        <v>2598.6333333333328</v>
      </c>
      <c r="J163" s="36">
        <v>2631.2666666666664</v>
      </c>
      <c r="K163" s="31">
        <v>2566</v>
      </c>
      <c r="L163" s="31">
        <v>2511.15</v>
      </c>
      <c r="M163" s="31">
        <v>22.276689999999999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3281.95</v>
      </c>
      <c r="D164" s="36">
        <v>3311.9333333333329</v>
      </c>
      <c r="E164" s="36">
        <v>3234.016666666666</v>
      </c>
      <c r="F164" s="36">
        <v>3186.083333333333</v>
      </c>
      <c r="G164" s="36">
        <v>3108.1666666666661</v>
      </c>
      <c r="H164" s="36">
        <v>3359.8666666666659</v>
      </c>
      <c r="I164" s="36">
        <v>3437.7833333333328</v>
      </c>
      <c r="J164" s="36">
        <v>3485.7166666666658</v>
      </c>
      <c r="K164" s="31">
        <v>3389.85</v>
      </c>
      <c r="L164" s="31">
        <v>3264</v>
      </c>
      <c r="M164" s="31">
        <v>4.0812799999999996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121.65</v>
      </c>
      <c r="D165" s="36">
        <v>123.08333333333333</v>
      </c>
      <c r="E165" s="36">
        <v>119.36666666666666</v>
      </c>
      <c r="F165" s="36">
        <v>117.08333333333333</v>
      </c>
      <c r="G165" s="36">
        <v>113.36666666666666</v>
      </c>
      <c r="H165" s="36">
        <v>125.36666666666666</v>
      </c>
      <c r="I165" s="36">
        <v>129.08333333333331</v>
      </c>
      <c r="J165" s="36">
        <v>131.36666666666667</v>
      </c>
      <c r="K165" s="31">
        <v>126.8</v>
      </c>
      <c r="L165" s="31">
        <v>120.8</v>
      </c>
      <c r="M165" s="31">
        <v>929.93075999999996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964.7</v>
      </c>
      <c r="D166" s="36">
        <v>969.21666666666658</v>
      </c>
      <c r="E166" s="36">
        <v>951.78333333333319</v>
      </c>
      <c r="F166" s="36">
        <v>938.86666666666656</v>
      </c>
      <c r="G166" s="36">
        <v>921.43333333333317</v>
      </c>
      <c r="H166" s="36">
        <v>982.13333333333321</v>
      </c>
      <c r="I166" s="36">
        <v>999.56666666666661</v>
      </c>
      <c r="J166" s="36">
        <v>1012.4833333333332</v>
      </c>
      <c r="K166" s="31">
        <v>986.65</v>
      </c>
      <c r="L166" s="31">
        <v>956.3</v>
      </c>
      <c r="M166" s="31">
        <v>17.14997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4385.25</v>
      </c>
      <c r="D167" s="36">
        <v>4387.1166666666668</v>
      </c>
      <c r="E167" s="36">
        <v>4344.2333333333336</v>
      </c>
      <c r="F167" s="36">
        <v>4303.2166666666672</v>
      </c>
      <c r="G167" s="36">
        <v>4260.3333333333339</v>
      </c>
      <c r="H167" s="36">
        <v>4428.1333333333332</v>
      </c>
      <c r="I167" s="36">
        <v>4471.0166666666664</v>
      </c>
      <c r="J167" s="36">
        <v>4512.0333333333328</v>
      </c>
      <c r="K167" s="31">
        <v>4430</v>
      </c>
      <c r="L167" s="31">
        <v>4346.1000000000004</v>
      </c>
      <c r="M167" s="31">
        <v>5.4258300000000004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480.1</v>
      </c>
      <c r="D168" s="36">
        <v>479.8</v>
      </c>
      <c r="E168" s="36">
        <v>471.8</v>
      </c>
      <c r="F168" s="36">
        <v>463.5</v>
      </c>
      <c r="G168" s="36">
        <v>455.5</v>
      </c>
      <c r="H168" s="36">
        <v>488.1</v>
      </c>
      <c r="I168" s="36">
        <v>496.1</v>
      </c>
      <c r="J168" s="36">
        <v>504.40000000000003</v>
      </c>
      <c r="K168" s="31">
        <v>487.8</v>
      </c>
      <c r="L168" s="31">
        <v>471.5</v>
      </c>
      <c r="M168" s="31">
        <v>19.070340000000002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282.89999999999998</v>
      </c>
      <c r="D169" s="36">
        <v>282.39999999999998</v>
      </c>
      <c r="E169" s="36">
        <v>275.39999999999998</v>
      </c>
      <c r="F169" s="36">
        <v>267.89999999999998</v>
      </c>
      <c r="G169" s="36">
        <v>260.89999999999998</v>
      </c>
      <c r="H169" s="36">
        <v>289.89999999999998</v>
      </c>
      <c r="I169" s="36">
        <v>296.89999999999998</v>
      </c>
      <c r="J169" s="36">
        <v>304.39999999999998</v>
      </c>
      <c r="K169" s="31">
        <v>289.39999999999998</v>
      </c>
      <c r="L169" s="31">
        <v>274.89999999999998</v>
      </c>
      <c r="M169" s="31">
        <v>274.40926999999999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1200.25</v>
      </c>
      <c r="D170" s="36">
        <v>1197.6499999999999</v>
      </c>
      <c r="E170" s="36">
        <v>1165.5999999999997</v>
      </c>
      <c r="F170" s="36">
        <v>1130.9499999999998</v>
      </c>
      <c r="G170" s="36">
        <v>1098.8999999999996</v>
      </c>
      <c r="H170" s="36">
        <v>1232.2999999999997</v>
      </c>
      <c r="I170" s="36">
        <v>1264.3499999999999</v>
      </c>
      <c r="J170" s="36">
        <v>1298.9999999999998</v>
      </c>
      <c r="K170" s="31">
        <v>1229.7</v>
      </c>
      <c r="L170" s="31">
        <v>1163</v>
      </c>
      <c r="M170" s="31">
        <v>7.8546899999999997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979.25</v>
      </c>
      <c r="D171" s="36">
        <v>983.98333333333323</v>
      </c>
      <c r="E171" s="36">
        <v>970.66666666666652</v>
      </c>
      <c r="F171" s="36">
        <v>962.08333333333326</v>
      </c>
      <c r="G171" s="36">
        <v>948.76666666666654</v>
      </c>
      <c r="H171" s="36">
        <v>992.56666666666649</v>
      </c>
      <c r="I171" s="36">
        <v>1005.8833333333333</v>
      </c>
      <c r="J171" s="36">
        <v>1014.4666666666665</v>
      </c>
      <c r="K171" s="31">
        <v>997.3</v>
      </c>
      <c r="L171" s="31">
        <v>975.4</v>
      </c>
      <c r="M171" s="31">
        <v>1.35632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499.9</v>
      </c>
      <c r="D172" s="36">
        <v>501.84999999999997</v>
      </c>
      <c r="E172" s="36">
        <v>492.84999999999991</v>
      </c>
      <c r="F172" s="36">
        <v>485.79999999999995</v>
      </c>
      <c r="G172" s="36">
        <v>476.7999999999999</v>
      </c>
      <c r="H172" s="36">
        <v>508.89999999999992</v>
      </c>
      <c r="I172" s="36">
        <v>517.90000000000009</v>
      </c>
      <c r="J172" s="36">
        <v>524.94999999999993</v>
      </c>
      <c r="K172" s="31">
        <v>510.85</v>
      </c>
      <c r="L172" s="31">
        <v>494.8</v>
      </c>
      <c r="M172" s="31">
        <v>106.32549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2878.05</v>
      </c>
      <c r="D173" s="36">
        <v>2894.0333333333333</v>
      </c>
      <c r="E173" s="36">
        <v>2847.0666666666666</v>
      </c>
      <c r="F173" s="36">
        <v>2816.0833333333335</v>
      </c>
      <c r="G173" s="36">
        <v>2769.1166666666668</v>
      </c>
      <c r="H173" s="36">
        <v>2925.0166666666664</v>
      </c>
      <c r="I173" s="36">
        <v>2971.9833333333327</v>
      </c>
      <c r="J173" s="36">
        <v>3002.9666666666662</v>
      </c>
      <c r="K173" s="31">
        <v>2941</v>
      </c>
      <c r="L173" s="31">
        <v>2863.05</v>
      </c>
      <c r="M173" s="31">
        <v>44.072159999999997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135.30000000000001</v>
      </c>
      <c r="D174" s="36">
        <v>134.56666666666669</v>
      </c>
      <c r="E174" s="36">
        <v>130.73333333333338</v>
      </c>
      <c r="F174" s="36">
        <v>126.16666666666669</v>
      </c>
      <c r="G174" s="36">
        <v>122.33333333333337</v>
      </c>
      <c r="H174" s="36">
        <v>139.13333333333338</v>
      </c>
      <c r="I174" s="36">
        <v>142.9666666666667</v>
      </c>
      <c r="J174" s="36">
        <v>147.53333333333339</v>
      </c>
      <c r="K174" s="31">
        <v>138.4</v>
      </c>
      <c r="L174" s="31">
        <v>130</v>
      </c>
      <c r="M174" s="31">
        <v>1306.4492499999999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703.15</v>
      </c>
      <c r="D175" s="36">
        <v>706.0333333333333</v>
      </c>
      <c r="E175" s="36">
        <v>697.11666666666656</v>
      </c>
      <c r="F175" s="36">
        <v>691.08333333333326</v>
      </c>
      <c r="G175" s="36">
        <v>682.16666666666652</v>
      </c>
      <c r="H175" s="36">
        <v>712.06666666666661</v>
      </c>
      <c r="I175" s="36">
        <v>720.98333333333335</v>
      </c>
      <c r="J175" s="36">
        <v>727.01666666666665</v>
      </c>
      <c r="K175" s="31">
        <v>714.95</v>
      </c>
      <c r="L175" s="31">
        <v>700</v>
      </c>
      <c r="M175" s="31">
        <v>21.803509999999999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1419.85</v>
      </c>
      <c r="D176" s="36">
        <v>1431.5833333333333</v>
      </c>
      <c r="E176" s="36">
        <v>1403.1666666666665</v>
      </c>
      <c r="F176" s="36">
        <v>1386.4833333333333</v>
      </c>
      <c r="G176" s="36">
        <v>1358.0666666666666</v>
      </c>
      <c r="H176" s="36">
        <v>1448.2666666666664</v>
      </c>
      <c r="I176" s="36">
        <v>1476.6833333333329</v>
      </c>
      <c r="J176" s="36">
        <v>1493.3666666666663</v>
      </c>
      <c r="K176" s="31">
        <v>1460</v>
      </c>
      <c r="L176" s="31">
        <v>1414.9</v>
      </c>
      <c r="M176" s="31">
        <v>10.10779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642.95000000000005</v>
      </c>
      <c r="D177" s="36">
        <v>645.5</v>
      </c>
      <c r="E177" s="36">
        <v>636.20000000000005</v>
      </c>
      <c r="F177" s="36">
        <v>629.45000000000005</v>
      </c>
      <c r="G177" s="36">
        <v>620.15000000000009</v>
      </c>
      <c r="H177" s="36">
        <v>652.25</v>
      </c>
      <c r="I177" s="36">
        <v>661.55</v>
      </c>
      <c r="J177" s="36">
        <v>668.3</v>
      </c>
      <c r="K177" s="31">
        <v>654.79999999999995</v>
      </c>
      <c r="L177" s="31">
        <v>638.75</v>
      </c>
      <c r="M177" s="31">
        <v>283.39524999999998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26954.799999999999</v>
      </c>
      <c r="D178" s="36">
        <v>27551.350000000002</v>
      </c>
      <c r="E178" s="36">
        <v>26102.650000000005</v>
      </c>
      <c r="F178" s="36">
        <v>25250.500000000004</v>
      </c>
      <c r="G178" s="36">
        <v>23801.800000000007</v>
      </c>
      <c r="H178" s="36">
        <v>28403.500000000004</v>
      </c>
      <c r="I178" s="36">
        <v>29852.2</v>
      </c>
      <c r="J178" s="36">
        <v>30704.350000000002</v>
      </c>
      <c r="K178" s="31">
        <v>29000.05</v>
      </c>
      <c r="L178" s="31">
        <v>26699.200000000001</v>
      </c>
      <c r="M178" s="31">
        <v>0.71596000000000004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2357.1</v>
      </c>
      <c r="D179" s="36">
        <v>2378.9</v>
      </c>
      <c r="E179" s="36">
        <v>2325.4</v>
      </c>
      <c r="F179" s="36">
        <v>2293.6999999999998</v>
      </c>
      <c r="G179" s="36">
        <v>2240.1999999999998</v>
      </c>
      <c r="H179" s="36">
        <v>2410.6000000000004</v>
      </c>
      <c r="I179" s="36">
        <v>2464.1000000000004</v>
      </c>
      <c r="J179" s="36">
        <v>2495.8000000000006</v>
      </c>
      <c r="K179" s="31">
        <v>2432.4</v>
      </c>
      <c r="L179" s="31">
        <v>2347.1999999999998</v>
      </c>
      <c r="M179" s="31">
        <v>3.9868000000000001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4147.95</v>
      </c>
      <c r="D180" s="36">
        <v>4173.9666666666672</v>
      </c>
      <c r="E180" s="36">
        <v>4097.9333333333343</v>
      </c>
      <c r="F180" s="36">
        <v>4047.916666666667</v>
      </c>
      <c r="G180" s="36">
        <v>3971.8833333333341</v>
      </c>
      <c r="H180" s="36">
        <v>4223.9833333333345</v>
      </c>
      <c r="I180" s="36">
        <v>4300.0166666666673</v>
      </c>
      <c r="J180" s="36">
        <v>4350.0333333333347</v>
      </c>
      <c r="K180" s="31">
        <v>4250</v>
      </c>
      <c r="L180" s="31">
        <v>4123.95</v>
      </c>
      <c r="M180" s="31">
        <v>3.07429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639.5</v>
      </c>
      <c r="D181" s="36">
        <v>637.2833333333333</v>
      </c>
      <c r="E181" s="36">
        <v>628.36666666666656</v>
      </c>
      <c r="F181" s="36">
        <v>617.23333333333323</v>
      </c>
      <c r="G181" s="36">
        <v>608.31666666666649</v>
      </c>
      <c r="H181" s="36">
        <v>648.41666666666663</v>
      </c>
      <c r="I181" s="36">
        <v>657.33333333333337</v>
      </c>
      <c r="J181" s="36">
        <v>668.4666666666667</v>
      </c>
      <c r="K181" s="31">
        <v>646.20000000000005</v>
      </c>
      <c r="L181" s="31">
        <v>626.15</v>
      </c>
      <c r="M181" s="31">
        <v>11.41079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2251.1</v>
      </c>
      <c r="D182" s="36">
        <v>2270.4833333333331</v>
      </c>
      <c r="E182" s="36">
        <v>2225.6166666666663</v>
      </c>
      <c r="F182" s="36">
        <v>2200.1333333333332</v>
      </c>
      <c r="G182" s="36">
        <v>2155.2666666666664</v>
      </c>
      <c r="H182" s="36">
        <v>2295.9666666666662</v>
      </c>
      <c r="I182" s="36">
        <v>2340.833333333333</v>
      </c>
      <c r="J182" s="36">
        <v>2366.3166666666662</v>
      </c>
      <c r="K182" s="31">
        <v>2315.35</v>
      </c>
      <c r="L182" s="31">
        <v>2245</v>
      </c>
      <c r="M182" s="31">
        <v>4.2940199999999997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1463.8</v>
      </c>
      <c r="D183" s="36">
        <v>1451.1333333333332</v>
      </c>
      <c r="E183" s="36">
        <v>1436.2666666666664</v>
      </c>
      <c r="F183" s="36">
        <v>1408.7333333333331</v>
      </c>
      <c r="G183" s="36">
        <v>1393.8666666666663</v>
      </c>
      <c r="H183" s="36">
        <v>1478.6666666666665</v>
      </c>
      <c r="I183" s="36">
        <v>1493.5333333333333</v>
      </c>
      <c r="J183" s="36">
        <v>1521.0666666666666</v>
      </c>
      <c r="K183" s="31">
        <v>1466</v>
      </c>
      <c r="L183" s="31">
        <v>1423.6</v>
      </c>
      <c r="M183" s="31">
        <v>34.81964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645</v>
      </c>
      <c r="D184" s="36">
        <v>648.68333333333328</v>
      </c>
      <c r="E184" s="36">
        <v>624.36666666666656</v>
      </c>
      <c r="F184" s="36">
        <v>603.73333333333323</v>
      </c>
      <c r="G184" s="36">
        <v>579.41666666666652</v>
      </c>
      <c r="H184" s="36">
        <v>669.31666666666661</v>
      </c>
      <c r="I184" s="36">
        <v>693.63333333333344</v>
      </c>
      <c r="J184" s="36">
        <v>714.26666666666665</v>
      </c>
      <c r="K184" s="31">
        <v>673</v>
      </c>
      <c r="L184" s="31">
        <v>628.04999999999995</v>
      </c>
      <c r="M184" s="31">
        <v>6.3281799999999997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741.5</v>
      </c>
      <c r="D185" s="36">
        <v>743.9666666666667</v>
      </c>
      <c r="E185" s="36">
        <v>736.73333333333335</v>
      </c>
      <c r="F185" s="36">
        <v>731.9666666666667</v>
      </c>
      <c r="G185" s="36">
        <v>724.73333333333335</v>
      </c>
      <c r="H185" s="36">
        <v>748.73333333333335</v>
      </c>
      <c r="I185" s="36">
        <v>755.9666666666667</v>
      </c>
      <c r="J185" s="36">
        <v>760.73333333333335</v>
      </c>
      <c r="K185" s="31">
        <v>751.2</v>
      </c>
      <c r="L185" s="31">
        <v>739.2</v>
      </c>
      <c r="M185" s="31">
        <v>6.9560700000000004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979.25</v>
      </c>
      <c r="D186" s="36">
        <v>986.06666666666661</v>
      </c>
      <c r="E186" s="36">
        <v>969.18333333333317</v>
      </c>
      <c r="F186" s="36">
        <v>959.11666666666656</v>
      </c>
      <c r="G186" s="36">
        <v>942.23333333333312</v>
      </c>
      <c r="H186" s="36">
        <v>996.13333333333321</v>
      </c>
      <c r="I186" s="36">
        <v>1013.0166666666667</v>
      </c>
      <c r="J186" s="36">
        <v>1023.0833333333333</v>
      </c>
      <c r="K186" s="31">
        <v>1002.95</v>
      </c>
      <c r="L186" s="31">
        <v>976</v>
      </c>
      <c r="M186" s="31">
        <v>21.543990000000001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1683.15</v>
      </c>
      <c r="D187" s="36">
        <v>1690.75</v>
      </c>
      <c r="E187" s="36">
        <v>1669.2</v>
      </c>
      <c r="F187" s="36">
        <v>1655.25</v>
      </c>
      <c r="G187" s="36">
        <v>1633.7</v>
      </c>
      <c r="H187" s="36">
        <v>1704.7</v>
      </c>
      <c r="I187" s="36">
        <v>1726.2500000000002</v>
      </c>
      <c r="J187" s="36">
        <v>1740.2</v>
      </c>
      <c r="K187" s="31">
        <v>1712.3</v>
      </c>
      <c r="L187" s="31">
        <v>1676.8</v>
      </c>
      <c r="M187" s="31">
        <v>4.1013099999999998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1150.75</v>
      </c>
      <c r="D188" s="36">
        <v>1158.0166666666667</v>
      </c>
      <c r="E188" s="36">
        <v>1139.0333333333333</v>
      </c>
      <c r="F188" s="36">
        <v>1127.3166666666666</v>
      </c>
      <c r="G188" s="36">
        <v>1108.3333333333333</v>
      </c>
      <c r="H188" s="36">
        <v>1169.7333333333333</v>
      </c>
      <c r="I188" s="36">
        <v>1188.7166666666665</v>
      </c>
      <c r="J188" s="36">
        <v>1200.4333333333334</v>
      </c>
      <c r="K188" s="31">
        <v>1177</v>
      </c>
      <c r="L188" s="31">
        <v>1146.3</v>
      </c>
      <c r="M188" s="31">
        <v>12.66268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7601</v>
      </c>
      <c r="D189" s="36">
        <v>7641.0999999999995</v>
      </c>
      <c r="E189" s="36">
        <v>7543.1999999999989</v>
      </c>
      <c r="F189" s="36">
        <v>7485.4</v>
      </c>
      <c r="G189" s="36">
        <v>7387.4999999999991</v>
      </c>
      <c r="H189" s="36">
        <v>7698.8999999999987</v>
      </c>
      <c r="I189" s="36">
        <v>7796.7999999999984</v>
      </c>
      <c r="J189" s="36">
        <v>7854.5999999999985</v>
      </c>
      <c r="K189" s="31">
        <v>7739</v>
      </c>
      <c r="L189" s="31">
        <v>7583.3</v>
      </c>
      <c r="M189" s="31">
        <v>0.82525999999999999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926.8</v>
      </c>
      <c r="D190" s="36">
        <v>930.7166666666667</v>
      </c>
      <c r="E190" s="36">
        <v>911.43333333333339</v>
      </c>
      <c r="F190" s="36">
        <v>896.06666666666672</v>
      </c>
      <c r="G190" s="36">
        <v>876.78333333333342</v>
      </c>
      <c r="H190" s="36">
        <v>946.08333333333337</v>
      </c>
      <c r="I190" s="36">
        <v>965.36666666666667</v>
      </c>
      <c r="J190" s="36">
        <v>980.73333333333335</v>
      </c>
      <c r="K190" s="31">
        <v>950</v>
      </c>
      <c r="L190" s="31">
        <v>915.35</v>
      </c>
      <c r="M190" s="31">
        <v>386.86871000000002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394</v>
      </c>
      <c r="D191" s="36">
        <v>395.56666666666666</v>
      </c>
      <c r="E191" s="36">
        <v>388.63333333333333</v>
      </c>
      <c r="F191" s="36">
        <v>383.26666666666665</v>
      </c>
      <c r="G191" s="36">
        <v>376.33333333333331</v>
      </c>
      <c r="H191" s="36">
        <v>400.93333333333334</v>
      </c>
      <c r="I191" s="36">
        <v>407.86666666666662</v>
      </c>
      <c r="J191" s="36">
        <v>413.23333333333335</v>
      </c>
      <c r="K191" s="31">
        <v>402.5</v>
      </c>
      <c r="L191" s="31">
        <v>390.2</v>
      </c>
      <c r="M191" s="31">
        <v>221.88677999999999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141.55000000000001</v>
      </c>
      <c r="D192" s="36">
        <v>141.41666666666666</v>
      </c>
      <c r="E192" s="36">
        <v>139.48333333333332</v>
      </c>
      <c r="F192" s="36">
        <v>137.41666666666666</v>
      </c>
      <c r="G192" s="36">
        <v>135.48333333333332</v>
      </c>
      <c r="H192" s="36">
        <v>143.48333333333332</v>
      </c>
      <c r="I192" s="36">
        <v>145.41666666666666</v>
      </c>
      <c r="J192" s="36">
        <v>147.48333333333332</v>
      </c>
      <c r="K192" s="31">
        <v>143.35</v>
      </c>
      <c r="L192" s="31">
        <v>139.35</v>
      </c>
      <c r="M192" s="31">
        <v>807.37626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3973.3</v>
      </c>
      <c r="D193" s="36">
        <v>3985.7999999999997</v>
      </c>
      <c r="E193" s="36">
        <v>3949.5999999999995</v>
      </c>
      <c r="F193" s="36">
        <v>3925.8999999999996</v>
      </c>
      <c r="G193" s="36">
        <v>3889.6999999999994</v>
      </c>
      <c r="H193" s="36">
        <v>4009.4999999999995</v>
      </c>
      <c r="I193" s="36">
        <v>4045.6999999999994</v>
      </c>
      <c r="J193" s="36">
        <v>4069.3999999999996</v>
      </c>
      <c r="K193" s="31">
        <v>4022</v>
      </c>
      <c r="L193" s="31">
        <v>3962.1</v>
      </c>
      <c r="M193" s="31">
        <v>16.915230000000001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1332.75</v>
      </c>
      <c r="D194" s="36">
        <v>1337.95</v>
      </c>
      <c r="E194" s="36">
        <v>1322.8000000000002</v>
      </c>
      <c r="F194" s="36">
        <v>1312.8500000000001</v>
      </c>
      <c r="G194" s="36">
        <v>1297.7000000000003</v>
      </c>
      <c r="H194" s="36">
        <v>1347.9</v>
      </c>
      <c r="I194" s="36">
        <v>1363.0500000000002</v>
      </c>
      <c r="J194" s="36">
        <v>1373</v>
      </c>
      <c r="K194" s="31">
        <v>1353.1</v>
      </c>
      <c r="L194" s="31">
        <v>1328</v>
      </c>
      <c r="M194" s="31">
        <v>9.5391899999999996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3608.05</v>
      </c>
      <c r="D195" s="36">
        <v>3631.0166666666664</v>
      </c>
      <c r="E195" s="36">
        <v>3557.0333333333328</v>
      </c>
      <c r="F195" s="36">
        <v>3506.0166666666664</v>
      </c>
      <c r="G195" s="36">
        <v>3432.0333333333328</v>
      </c>
      <c r="H195" s="36">
        <v>3682.0333333333328</v>
      </c>
      <c r="I195" s="36">
        <v>3756.0166666666664</v>
      </c>
      <c r="J195" s="36">
        <v>3807.0333333333328</v>
      </c>
      <c r="K195" s="31">
        <v>3705</v>
      </c>
      <c r="L195" s="31">
        <v>3580</v>
      </c>
      <c r="M195" s="31">
        <v>3.3889499999999999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3552.05</v>
      </c>
      <c r="D196" s="36">
        <v>3570.5333333333333</v>
      </c>
      <c r="E196" s="36">
        <v>3516.4166666666665</v>
      </c>
      <c r="F196" s="36">
        <v>3480.7833333333333</v>
      </c>
      <c r="G196" s="36">
        <v>3426.6666666666665</v>
      </c>
      <c r="H196" s="36">
        <v>3606.1666666666665</v>
      </c>
      <c r="I196" s="36">
        <v>3660.2833333333333</v>
      </c>
      <c r="J196" s="36">
        <v>3695.9166666666665</v>
      </c>
      <c r="K196" s="31">
        <v>3624.65</v>
      </c>
      <c r="L196" s="31">
        <v>3534.9</v>
      </c>
      <c r="M196" s="31">
        <v>17.716139999999999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2643.7</v>
      </c>
      <c r="D197" s="36">
        <v>2622.9166666666665</v>
      </c>
      <c r="E197" s="36">
        <v>2560.833333333333</v>
      </c>
      <c r="F197" s="36">
        <v>2477.9666666666667</v>
      </c>
      <c r="G197" s="36">
        <v>2415.8833333333332</v>
      </c>
      <c r="H197" s="36">
        <v>2705.7833333333328</v>
      </c>
      <c r="I197" s="36">
        <v>2767.8666666666659</v>
      </c>
      <c r="J197" s="36">
        <v>2850.7333333333327</v>
      </c>
      <c r="K197" s="31">
        <v>2685</v>
      </c>
      <c r="L197" s="31">
        <v>2540.0500000000002</v>
      </c>
      <c r="M197" s="31">
        <v>5.8873699999999998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1121.05</v>
      </c>
      <c r="D198" s="36">
        <v>1106.4833333333333</v>
      </c>
      <c r="E198" s="36">
        <v>1083.6166666666668</v>
      </c>
      <c r="F198" s="36">
        <v>1046.1833333333334</v>
      </c>
      <c r="G198" s="36">
        <v>1023.3166666666668</v>
      </c>
      <c r="H198" s="36">
        <v>1143.9166666666667</v>
      </c>
      <c r="I198" s="36">
        <v>1166.7833333333331</v>
      </c>
      <c r="J198" s="36">
        <v>1204.2166666666667</v>
      </c>
      <c r="K198" s="31">
        <v>1129.3499999999999</v>
      </c>
      <c r="L198" s="31">
        <v>1069.05</v>
      </c>
      <c r="M198" s="31">
        <v>9.1443200000000004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3027.15</v>
      </c>
      <c r="D199" s="36">
        <v>3071.2833333333328</v>
      </c>
      <c r="E199" s="36">
        <v>2962.5666666666657</v>
      </c>
      <c r="F199" s="36">
        <v>2897.9833333333327</v>
      </c>
      <c r="G199" s="36">
        <v>2789.2666666666655</v>
      </c>
      <c r="H199" s="36">
        <v>3135.8666666666659</v>
      </c>
      <c r="I199" s="36">
        <v>3244.583333333333</v>
      </c>
      <c r="J199" s="36">
        <v>3309.1666666666661</v>
      </c>
      <c r="K199" s="31">
        <v>3180</v>
      </c>
      <c r="L199" s="31">
        <v>3006.7</v>
      </c>
      <c r="M199" s="31">
        <v>8.0854400000000002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46</v>
      </c>
      <c r="D200" s="36">
        <v>46.466666666666669</v>
      </c>
      <c r="E200" s="36">
        <v>45.13333333333334</v>
      </c>
      <c r="F200" s="36">
        <v>44.266666666666673</v>
      </c>
      <c r="G200" s="36">
        <v>42.933333333333344</v>
      </c>
      <c r="H200" s="36">
        <v>47.333333333333336</v>
      </c>
      <c r="I200" s="36">
        <v>48.666666666666664</v>
      </c>
      <c r="J200" s="36">
        <v>49.533333333333331</v>
      </c>
      <c r="K200" s="31">
        <v>47.8</v>
      </c>
      <c r="L200" s="31">
        <v>45.6</v>
      </c>
      <c r="M200" s="31">
        <v>225.71261000000001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92.75</v>
      </c>
      <c r="D201" s="36">
        <v>93.716666666666654</v>
      </c>
      <c r="E201" s="36">
        <v>90.433333333333309</v>
      </c>
      <c r="F201" s="36">
        <v>88.11666666666666</v>
      </c>
      <c r="G201" s="36">
        <v>84.833333333333314</v>
      </c>
      <c r="H201" s="36">
        <v>96.033333333333303</v>
      </c>
      <c r="I201" s="36">
        <v>99.316666666666634</v>
      </c>
      <c r="J201" s="36">
        <v>101.6333333333333</v>
      </c>
      <c r="K201" s="31">
        <v>97</v>
      </c>
      <c r="L201" s="31">
        <v>91.4</v>
      </c>
      <c r="M201" s="31">
        <v>189.33299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2024.15</v>
      </c>
      <c r="D202" s="36">
        <v>2037.3333333333333</v>
      </c>
      <c r="E202" s="36">
        <v>1997.0166666666664</v>
      </c>
      <c r="F202" s="36">
        <v>1969.8833333333332</v>
      </c>
      <c r="G202" s="36">
        <v>1929.5666666666664</v>
      </c>
      <c r="H202" s="36">
        <v>2064.4666666666662</v>
      </c>
      <c r="I202" s="36">
        <v>2104.7833333333338</v>
      </c>
      <c r="J202" s="36">
        <v>2131.9166666666665</v>
      </c>
      <c r="K202" s="31">
        <v>2077.65</v>
      </c>
      <c r="L202" s="31">
        <v>2010.2</v>
      </c>
      <c r="M202" s="31">
        <v>8.2987699999999993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1776.7</v>
      </c>
      <c r="D203" s="36">
        <v>1803.4166666666667</v>
      </c>
      <c r="E203" s="36">
        <v>1744.0333333333335</v>
      </c>
      <c r="F203" s="36">
        <v>1711.3666666666668</v>
      </c>
      <c r="G203" s="36">
        <v>1651.9833333333336</v>
      </c>
      <c r="H203" s="36">
        <v>1836.0833333333335</v>
      </c>
      <c r="I203" s="36">
        <v>1895.4666666666667</v>
      </c>
      <c r="J203" s="36">
        <v>1928.1333333333334</v>
      </c>
      <c r="K203" s="31">
        <v>1862.8</v>
      </c>
      <c r="L203" s="31">
        <v>1770.75</v>
      </c>
      <c r="M203" s="31">
        <v>2.9281000000000001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9916.35</v>
      </c>
      <c r="D204" s="36">
        <v>9974.3666666666668</v>
      </c>
      <c r="E204" s="36">
        <v>9820.4333333333343</v>
      </c>
      <c r="F204" s="36">
        <v>9724.5166666666682</v>
      </c>
      <c r="G204" s="36">
        <v>9570.5833333333358</v>
      </c>
      <c r="H204" s="36">
        <v>10070.283333333333</v>
      </c>
      <c r="I204" s="36">
        <v>10224.216666666664</v>
      </c>
      <c r="J204" s="36">
        <v>10320.133333333331</v>
      </c>
      <c r="K204" s="31">
        <v>10128.299999999999</v>
      </c>
      <c r="L204" s="31">
        <v>9878.4500000000007</v>
      </c>
      <c r="M204" s="31">
        <v>1.62473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146.75</v>
      </c>
      <c r="D205" s="36">
        <v>149.30000000000001</v>
      </c>
      <c r="E205" s="36">
        <v>143.25000000000003</v>
      </c>
      <c r="F205" s="36">
        <v>139.75000000000003</v>
      </c>
      <c r="G205" s="36">
        <v>133.70000000000005</v>
      </c>
      <c r="H205" s="36">
        <v>152.80000000000001</v>
      </c>
      <c r="I205" s="36">
        <v>158.84999999999997</v>
      </c>
      <c r="J205" s="36">
        <v>162.35</v>
      </c>
      <c r="K205" s="31">
        <v>155.35</v>
      </c>
      <c r="L205" s="31">
        <v>145.80000000000001</v>
      </c>
      <c r="M205" s="31">
        <v>358.58580000000001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474</v>
      </c>
      <c r="D206" s="36">
        <v>489.68333333333334</v>
      </c>
      <c r="E206" s="36">
        <v>454.36666666666667</v>
      </c>
      <c r="F206" s="36">
        <v>434.73333333333335</v>
      </c>
      <c r="G206" s="36">
        <v>399.41666666666669</v>
      </c>
      <c r="H206" s="36">
        <v>509.31666666666666</v>
      </c>
      <c r="I206" s="36">
        <v>544.63333333333344</v>
      </c>
      <c r="J206" s="36">
        <v>564.26666666666665</v>
      </c>
      <c r="K206" s="31">
        <v>525</v>
      </c>
      <c r="L206" s="31">
        <v>470.05</v>
      </c>
      <c r="M206" s="31">
        <v>230.96693999999999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1302.5</v>
      </c>
      <c r="D207" s="36">
        <v>1294.1666666666667</v>
      </c>
      <c r="E207" s="36">
        <v>1268.3333333333335</v>
      </c>
      <c r="F207" s="36">
        <v>1234.1666666666667</v>
      </c>
      <c r="G207" s="36">
        <v>1208.3333333333335</v>
      </c>
      <c r="H207" s="36">
        <v>1328.3333333333335</v>
      </c>
      <c r="I207" s="36">
        <v>1354.166666666667</v>
      </c>
      <c r="J207" s="36">
        <v>1388.3333333333335</v>
      </c>
      <c r="K207" s="31">
        <v>1320</v>
      </c>
      <c r="L207" s="31">
        <v>1260</v>
      </c>
      <c r="M207" s="31">
        <v>42.028120000000001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273.60000000000002</v>
      </c>
      <c r="D208" s="36">
        <v>275</v>
      </c>
      <c r="E208" s="36">
        <v>270.14999999999998</v>
      </c>
      <c r="F208" s="36">
        <v>266.7</v>
      </c>
      <c r="G208" s="36">
        <v>261.84999999999997</v>
      </c>
      <c r="H208" s="36">
        <v>278.45</v>
      </c>
      <c r="I208" s="36">
        <v>283.3</v>
      </c>
      <c r="J208" s="36">
        <v>286.75</v>
      </c>
      <c r="K208" s="31">
        <v>279.85000000000002</v>
      </c>
      <c r="L208" s="31">
        <v>271.55</v>
      </c>
      <c r="M208" s="31">
        <v>106.19392999999999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1023.1</v>
      </c>
      <c r="D209" s="36">
        <v>1032.0666666666668</v>
      </c>
      <c r="E209" s="36">
        <v>1004.1833333333336</v>
      </c>
      <c r="F209" s="36">
        <v>985.26666666666677</v>
      </c>
      <c r="G209" s="36">
        <v>957.38333333333355</v>
      </c>
      <c r="H209" s="36">
        <v>1050.9833333333336</v>
      </c>
      <c r="I209" s="36">
        <v>1078.8666666666668</v>
      </c>
      <c r="J209" s="36">
        <v>1097.7833333333338</v>
      </c>
      <c r="K209" s="31">
        <v>1059.95</v>
      </c>
      <c r="L209" s="31">
        <v>1013.15</v>
      </c>
      <c r="M209" s="31">
        <v>17.507639999999999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1354.5</v>
      </c>
      <c r="D210" s="36">
        <v>1353.2333333333333</v>
      </c>
      <c r="E210" s="36">
        <v>1336.3166666666666</v>
      </c>
      <c r="F210" s="36">
        <v>1318.1333333333332</v>
      </c>
      <c r="G210" s="36">
        <v>1301.2166666666665</v>
      </c>
      <c r="H210" s="36">
        <v>1371.4166666666667</v>
      </c>
      <c r="I210" s="36">
        <v>1388.3333333333333</v>
      </c>
      <c r="J210" s="36">
        <v>1406.5166666666669</v>
      </c>
      <c r="K210" s="31">
        <v>1370.15</v>
      </c>
      <c r="L210" s="31">
        <v>1335.05</v>
      </c>
      <c r="M210" s="31">
        <v>0.71645999999999999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482.35</v>
      </c>
      <c r="D211" s="36">
        <v>483.66666666666669</v>
      </c>
      <c r="E211" s="36">
        <v>477.83333333333337</v>
      </c>
      <c r="F211" s="36">
        <v>473.31666666666666</v>
      </c>
      <c r="G211" s="36">
        <v>467.48333333333335</v>
      </c>
      <c r="H211" s="36">
        <v>488.18333333333339</v>
      </c>
      <c r="I211" s="36">
        <v>494.01666666666677</v>
      </c>
      <c r="J211" s="36">
        <v>498.53333333333342</v>
      </c>
      <c r="K211" s="31">
        <v>489.5</v>
      </c>
      <c r="L211" s="31">
        <v>479.15</v>
      </c>
      <c r="M211" s="31">
        <v>57.833019999999998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22.8</v>
      </c>
      <c r="D212" s="36">
        <v>23.066666666666666</v>
      </c>
      <c r="E212" s="36">
        <v>22.333333333333332</v>
      </c>
      <c r="F212" s="36">
        <v>21.866666666666667</v>
      </c>
      <c r="G212" s="36">
        <v>21.133333333333333</v>
      </c>
      <c r="H212" s="36">
        <v>23.533333333333331</v>
      </c>
      <c r="I212" s="36">
        <v>24.266666666666666</v>
      </c>
      <c r="J212" s="36">
        <v>24.733333333333331</v>
      </c>
      <c r="K212" s="31">
        <v>23.8</v>
      </c>
      <c r="L212" s="31">
        <v>22.6</v>
      </c>
      <c r="M212" s="31">
        <v>2252.9717099999998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178</v>
      </c>
      <c r="D213" s="36">
        <v>178.30000000000004</v>
      </c>
      <c r="E213" s="36">
        <v>175.00000000000009</v>
      </c>
      <c r="F213" s="36">
        <v>172.00000000000006</v>
      </c>
      <c r="G213" s="36">
        <v>168.7000000000001</v>
      </c>
      <c r="H213" s="36">
        <v>181.30000000000007</v>
      </c>
      <c r="I213" s="36">
        <v>184.60000000000002</v>
      </c>
      <c r="J213" s="36">
        <v>187.60000000000005</v>
      </c>
      <c r="K213" s="31">
        <v>181.6</v>
      </c>
      <c r="L213" s="31">
        <v>175.3</v>
      </c>
      <c r="M213" s="31">
        <v>264.73588999999998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140.25</v>
      </c>
      <c r="D214" s="36">
        <v>141.29999999999998</v>
      </c>
      <c r="E214" s="36">
        <v>137.19999999999996</v>
      </c>
      <c r="F214" s="36">
        <v>134.14999999999998</v>
      </c>
      <c r="G214" s="36">
        <v>130.04999999999995</v>
      </c>
      <c r="H214" s="36">
        <v>144.34999999999997</v>
      </c>
      <c r="I214" s="36">
        <v>148.44999999999999</v>
      </c>
      <c r="J214" s="36">
        <v>151.49999999999997</v>
      </c>
      <c r="K214" s="31">
        <v>145.4</v>
      </c>
      <c r="L214" s="31">
        <v>138.25</v>
      </c>
      <c r="M214" s="31">
        <v>541.89688000000001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760.9</v>
      </c>
      <c r="D215" s="36">
        <v>764.31666666666661</v>
      </c>
      <c r="E215" s="36">
        <v>750.68333333333317</v>
      </c>
      <c r="F215" s="36">
        <v>740.46666666666658</v>
      </c>
      <c r="G215" s="36">
        <v>726.83333333333314</v>
      </c>
      <c r="H215" s="36">
        <v>774.53333333333319</v>
      </c>
      <c r="I215" s="36">
        <v>788.16666666666663</v>
      </c>
      <c r="J215" s="36">
        <v>798.38333333333321</v>
      </c>
      <c r="K215" s="31">
        <v>777.95</v>
      </c>
      <c r="L215" s="31">
        <v>754.1</v>
      </c>
      <c r="M215" s="31">
        <v>11.607810000000001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28"/>
      <c r="B1" s="329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45328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2" t="s">
        <v>16</v>
      </c>
      <c r="B9" s="324" t="s">
        <v>18</v>
      </c>
      <c r="C9" s="327" t="s">
        <v>20</v>
      </c>
      <c r="D9" s="327" t="s">
        <v>21</v>
      </c>
      <c r="E9" s="319" t="s">
        <v>22</v>
      </c>
      <c r="F9" s="320"/>
      <c r="G9" s="321"/>
      <c r="H9" s="319" t="s">
        <v>23</v>
      </c>
      <c r="I9" s="320"/>
      <c r="J9" s="321"/>
      <c r="K9" s="26"/>
      <c r="L9" s="27"/>
      <c r="M9" s="48"/>
      <c r="N9" s="1"/>
      <c r="O9" s="1"/>
    </row>
    <row r="10" spans="1:15" ht="42.75" customHeight="1">
      <c r="A10" s="323"/>
      <c r="B10" s="326"/>
      <c r="C10" s="326"/>
      <c r="D10" s="32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615.5</v>
      </c>
      <c r="D11" s="36">
        <v>611.35</v>
      </c>
      <c r="E11" s="36">
        <v>601.40000000000009</v>
      </c>
      <c r="F11" s="36">
        <v>587.30000000000007</v>
      </c>
      <c r="G11" s="36">
        <v>577.35000000000014</v>
      </c>
      <c r="H11" s="36">
        <v>625.45000000000005</v>
      </c>
      <c r="I11" s="36">
        <v>635.40000000000009</v>
      </c>
      <c r="J11" s="36">
        <v>649.5</v>
      </c>
      <c r="K11" s="31">
        <v>621.29999999999995</v>
      </c>
      <c r="L11" s="31">
        <v>597.25</v>
      </c>
      <c r="M11" s="31">
        <v>3.8131300000000001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32380.95</v>
      </c>
      <c r="D12" s="36">
        <v>32518.983333333334</v>
      </c>
      <c r="E12" s="36">
        <v>32062.966666666667</v>
      </c>
      <c r="F12" s="36">
        <v>31744.983333333334</v>
      </c>
      <c r="G12" s="36">
        <v>31288.966666666667</v>
      </c>
      <c r="H12" s="36">
        <v>32836.966666666667</v>
      </c>
      <c r="I12" s="36">
        <v>33292.983333333337</v>
      </c>
      <c r="J12" s="36">
        <v>33610.966666666667</v>
      </c>
      <c r="K12" s="31">
        <v>32975</v>
      </c>
      <c r="L12" s="31">
        <v>32201</v>
      </c>
      <c r="M12" s="31">
        <v>6.8699999999999997E-2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520.54999999999995</v>
      </c>
      <c r="D13" s="36">
        <v>516.73333333333323</v>
      </c>
      <c r="E13" s="36">
        <v>511.46666666666647</v>
      </c>
      <c r="F13" s="36">
        <v>502.38333333333321</v>
      </c>
      <c r="G13" s="36">
        <v>497.11666666666645</v>
      </c>
      <c r="H13" s="36">
        <v>525.81666666666649</v>
      </c>
      <c r="I13" s="36">
        <v>531.08333333333314</v>
      </c>
      <c r="J13" s="36">
        <v>540.16666666666652</v>
      </c>
      <c r="K13" s="31">
        <v>522</v>
      </c>
      <c r="L13" s="31">
        <v>507.65</v>
      </c>
      <c r="M13" s="31">
        <v>2.3111999999999999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643.79999999999995</v>
      </c>
      <c r="D14" s="36">
        <v>644.79999999999995</v>
      </c>
      <c r="E14" s="36">
        <v>638.04999999999995</v>
      </c>
      <c r="F14" s="36">
        <v>632.29999999999995</v>
      </c>
      <c r="G14" s="36">
        <v>625.54999999999995</v>
      </c>
      <c r="H14" s="36">
        <v>650.54999999999995</v>
      </c>
      <c r="I14" s="36">
        <v>657.3</v>
      </c>
      <c r="J14" s="36">
        <v>663.05</v>
      </c>
      <c r="K14" s="31">
        <v>651.54999999999995</v>
      </c>
      <c r="L14" s="31">
        <v>639.04999999999995</v>
      </c>
      <c r="M14" s="31">
        <v>11.9847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1438.5</v>
      </c>
      <c r="D15" s="36">
        <v>1454.9666666666665</v>
      </c>
      <c r="E15" s="36">
        <v>1417.9833333333329</v>
      </c>
      <c r="F15" s="36">
        <v>1397.4666666666665</v>
      </c>
      <c r="G15" s="36">
        <v>1360.4833333333329</v>
      </c>
      <c r="H15" s="36">
        <v>1475.4833333333329</v>
      </c>
      <c r="I15" s="36">
        <v>1512.4666666666665</v>
      </c>
      <c r="J15" s="36">
        <v>1532.9833333333329</v>
      </c>
      <c r="K15" s="31">
        <v>1491.95</v>
      </c>
      <c r="L15" s="31">
        <v>1434.45</v>
      </c>
      <c r="M15" s="31">
        <v>2.0565000000000002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4368.2</v>
      </c>
      <c r="D16" s="36">
        <v>4416.8166666666666</v>
      </c>
      <c r="E16" s="36">
        <v>4295.1333333333332</v>
      </c>
      <c r="F16" s="36">
        <v>4222.0666666666666</v>
      </c>
      <c r="G16" s="36">
        <v>4100.3833333333332</v>
      </c>
      <c r="H16" s="36">
        <v>4489.8833333333332</v>
      </c>
      <c r="I16" s="36">
        <v>4611.5666666666657</v>
      </c>
      <c r="J16" s="36">
        <v>4684.6333333333332</v>
      </c>
      <c r="K16" s="31">
        <v>4538.5</v>
      </c>
      <c r="L16" s="31">
        <v>4343.75</v>
      </c>
      <c r="M16" s="31">
        <v>2.9096099999999998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28069.5</v>
      </c>
      <c r="D17" s="36">
        <v>28031.966666666664</v>
      </c>
      <c r="E17" s="36">
        <v>27738.933333333327</v>
      </c>
      <c r="F17" s="36">
        <v>27408.366666666665</v>
      </c>
      <c r="G17" s="36">
        <v>27115.333333333328</v>
      </c>
      <c r="H17" s="36">
        <v>28362.533333333326</v>
      </c>
      <c r="I17" s="36">
        <v>28655.566666666658</v>
      </c>
      <c r="J17" s="36">
        <v>28986.133333333324</v>
      </c>
      <c r="K17" s="31">
        <v>28325</v>
      </c>
      <c r="L17" s="31">
        <v>27701.4</v>
      </c>
      <c r="M17" s="31">
        <v>0.30098000000000003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2486.1999999999998</v>
      </c>
      <c r="D18" s="36">
        <v>2493.1166666666668</v>
      </c>
      <c r="E18" s="36">
        <v>2462.7333333333336</v>
      </c>
      <c r="F18" s="36">
        <v>2439.2666666666669</v>
      </c>
      <c r="G18" s="36">
        <v>2408.8833333333337</v>
      </c>
      <c r="H18" s="36">
        <v>2516.5833333333335</v>
      </c>
      <c r="I18" s="36">
        <v>2546.9666666666667</v>
      </c>
      <c r="J18" s="36">
        <v>2570.4333333333334</v>
      </c>
      <c r="K18" s="31">
        <v>2523.5</v>
      </c>
      <c r="L18" s="31">
        <v>2469.65</v>
      </c>
      <c r="M18" s="31">
        <v>2.3440599999999998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3173.45</v>
      </c>
      <c r="D19" s="36">
        <v>3184.7666666666664</v>
      </c>
      <c r="E19" s="36">
        <v>3140.1333333333328</v>
      </c>
      <c r="F19" s="36">
        <v>3106.8166666666662</v>
      </c>
      <c r="G19" s="36">
        <v>3062.1833333333325</v>
      </c>
      <c r="H19" s="36">
        <v>3218.083333333333</v>
      </c>
      <c r="I19" s="36">
        <v>3262.7166666666662</v>
      </c>
      <c r="J19" s="36">
        <v>3296.0333333333333</v>
      </c>
      <c r="K19" s="31">
        <v>3229.4</v>
      </c>
      <c r="L19" s="31">
        <v>3151.45</v>
      </c>
      <c r="M19" s="31">
        <v>21.911950000000001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1668.65</v>
      </c>
      <c r="D20" s="36">
        <v>1672.75</v>
      </c>
      <c r="E20" s="36">
        <v>1647.5</v>
      </c>
      <c r="F20" s="36">
        <v>1626.35</v>
      </c>
      <c r="G20" s="36">
        <v>1601.1</v>
      </c>
      <c r="H20" s="36">
        <v>1693.9</v>
      </c>
      <c r="I20" s="36">
        <v>1719.15</v>
      </c>
      <c r="J20" s="36">
        <v>1740.3000000000002</v>
      </c>
      <c r="K20" s="31">
        <v>1698</v>
      </c>
      <c r="L20" s="31">
        <v>1651.6</v>
      </c>
      <c r="M20" s="31">
        <v>10.70961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1258.55</v>
      </c>
      <c r="D21" s="36">
        <v>1266.2166666666667</v>
      </c>
      <c r="E21" s="36">
        <v>1241.1833333333334</v>
      </c>
      <c r="F21" s="36">
        <v>1223.8166666666666</v>
      </c>
      <c r="G21" s="36">
        <v>1198.7833333333333</v>
      </c>
      <c r="H21" s="36">
        <v>1283.5833333333335</v>
      </c>
      <c r="I21" s="36">
        <v>1308.6166666666668</v>
      </c>
      <c r="J21" s="36">
        <v>1325.9833333333336</v>
      </c>
      <c r="K21" s="31">
        <v>1291.25</v>
      </c>
      <c r="L21" s="31">
        <v>1248.8499999999999</v>
      </c>
      <c r="M21" s="31">
        <v>56.11298</v>
      </c>
      <c r="N21" s="1"/>
      <c r="O21" s="1"/>
    </row>
    <row r="22" spans="1:15" ht="12" customHeight="1">
      <c r="A22" s="33">
        <v>12</v>
      </c>
      <c r="B22" s="53" t="s">
        <v>840</v>
      </c>
      <c r="C22" s="31">
        <v>546.29999999999995</v>
      </c>
      <c r="D22" s="36">
        <v>552.1</v>
      </c>
      <c r="E22" s="36">
        <v>539.20000000000005</v>
      </c>
      <c r="F22" s="36">
        <v>532.1</v>
      </c>
      <c r="G22" s="36">
        <v>519.20000000000005</v>
      </c>
      <c r="H22" s="36">
        <v>559.20000000000005</v>
      </c>
      <c r="I22" s="36">
        <v>572.09999999999991</v>
      </c>
      <c r="J22" s="36">
        <v>579.20000000000005</v>
      </c>
      <c r="K22" s="31">
        <v>565</v>
      </c>
      <c r="L22" s="31">
        <v>545</v>
      </c>
      <c r="M22" s="31">
        <v>15.76938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989.05</v>
      </c>
      <c r="D23" s="36">
        <v>993.68333333333339</v>
      </c>
      <c r="E23" s="36">
        <v>980.36666666666679</v>
      </c>
      <c r="F23" s="36">
        <v>971.68333333333339</v>
      </c>
      <c r="G23" s="36">
        <v>958.36666666666679</v>
      </c>
      <c r="H23" s="36">
        <v>1002.3666666666668</v>
      </c>
      <c r="I23" s="36">
        <v>1015.6833333333334</v>
      </c>
      <c r="J23" s="36">
        <v>1024.3666666666668</v>
      </c>
      <c r="K23" s="31">
        <v>1007</v>
      </c>
      <c r="L23" s="31">
        <v>985</v>
      </c>
      <c r="M23" s="31">
        <v>24.82752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343.35</v>
      </c>
      <c r="D24" s="36">
        <v>346.89999999999992</v>
      </c>
      <c r="E24" s="36">
        <v>338.84999999999985</v>
      </c>
      <c r="F24" s="36">
        <v>334.34999999999991</v>
      </c>
      <c r="G24" s="36">
        <v>326.29999999999984</v>
      </c>
      <c r="H24" s="36">
        <v>351.39999999999986</v>
      </c>
      <c r="I24" s="36">
        <v>359.44999999999993</v>
      </c>
      <c r="J24" s="36">
        <v>363.94999999999987</v>
      </c>
      <c r="K24" s="31">
        <v>354.95</v>
      </c>
      <c r="L24" s="31">
        <v>342.4</v>
      </c>
      <c r="M24" s="31">
        <v>18.34038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178.2</v>
      </c>
      <c r="D25" s="36">
        <v>180.03333333333333</v>
      </c>
      <c r="E25" s="36">
        <v>175.66666666666666</v>
      </c>
      <c r="F25" s="36">
        <v>173.13333333333333</v>
      </c>
      <c r="G25" s="36">
        <v>168.76666666666665</v>
      </c>
      <c r="H25" s="36">
        <v>182.56666666666666</v>
      </c>
      <c r="I25" s="36">
        <v>186.93333333333334</v>
      </c>
      <c r="J25" s="36">
        <v>189.46666666666667</v>
      </c>
      <c r="K25" s="31">
        <v>184.4</v>
      </c>
      <c r="L25" s="31">
        <v>177.5</v>
      </c>
      <c r="M25" s="31">
        <v>64.565070000000006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248.05</v>
      </c>
      <c r="D26" s="36">
        <v>249.15</v>
      </c>
      <c r="E26" s="36">
        <v>244.4</v>
      </c>
      <c r="F26" s="36">
        <v>240.75</v>
      </c>
      <c r="G26" s="36">
        <v>236</v>
      </c>
      <c r="H26" s="36">
        <v>252.8</v>
      </c>
      <c r="I26" s="36">
        <v>257.55</v>
      </c>
      <c r="J26" s="36">
        <v>261.20000000000005</v>
      </c>
      <c r="K26" s="31">
        <v>253.9</v>
      </c>
      <c r="L26" s="31">
        <v>245.5</v>
      </c>
      <c r="M26" s="31">
        <v>44.776000000000003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395.85</v>
      </c>
      <c r="D27" s="36">
        <v>389.66666666666669</v>
      </c>
      <c r="E27" s="36">
        <v>380.68333333333339</v>
      </c>
      <c r="F27" s="36">
        <v>365.51666666666671</v>
      </c>
      <c r="G27" s="36">
        <v>356.53333333333342</v>
      </c>
      <c r="H27" s="36">
        <v>404.83333333333337</v>
      </c>
      <c r="I27" s="36">
        <v>413.81666666666661</v>
      </c>
      <c r="J27" s="36">
        <v>428.98333333333335</v>
      </c>
      <c r="K27" s="31">
        <v>398.65</v>
      </c>
      <c r="L27" s="31">
        <v>374.5</v>
      </c>
      <c r="M27" s="31">
        <v>10.09994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837.45</v>
      </c>
      <c r="D28" s="36">
        <v>845.15</v>
      </c>
      <c r="E28" s="36">
        <v>826.3</v>
      </c>
      <c r="F28" s="36">
        <v>815.15</v>
      </c>
      <c r="G28" s="36">
        <v>796.3</v>
      </c>
      <c r="H28" s="36">
        <v>856.3</v>
      </c>
      <c r="I28" s="36">
        <v>875.15000000000009</v>
      </c>
      <c r="J28" s="36">
        <v>886.3</v>
      </c>
      <c r="K28" s="31">
        <v>864</v>
      </c>
      <c r="L28" s="31">
        <v>834</v>
      </c>
      <c r="M28" s="31">
        <v>0.74428000000000005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1195</v>
      </c>
      <c r="D29" s="36">
        <v>1216.6666666666667</v>
      </c>
      <c r="E29" s="36">
        <v>1163.3333333333335</v>
      </c>
      <c r="F29" s="36">
        <v>1131.6666666666667</v>
      </c>
      <c r="G29" s="36">
        <v>1078.3333333333335</v>
      </c>
      <c r="H29" s="36">
        <v>1248.3333333333335</v>
      </c>
      <c r="I29" s="36">
        <v>1301.666666666667</v>
      </c>
      <c r="J29" s="36">
        <v>1333.3333333333335</v>
      </c>
      <c r="K29" s="31">
        <v>1270</v>
      </c>
      <c r="L29" s="31">
        <v>1185</v>
      </c>
      <c r="M29" s="31">
        <v>6.2445599999999999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4323.2</v>
      </c>
      <c r="D30" s="36">
        <v>4358.0666666666666</v>
      </c>
      <c r="E30" s="36">
        <v>4237.1333333333332</v>
      </c>
      <c r="F30" s="36">
        <v>4151.0666666666666</v>
      </c>
      <c r="G30" s="36">
        <v>4030.1333333333332</v>
      </c>
      <c r="H30" s="36">
        <v>4444.1333333333332</v>
      </c>
      <c r="I30" s="36">
        <v>4565.0666666666657</v>
      </c>
      <c r="J30" s="36">
        <v>4651.1333333333332</v>
      </c>
      <c r="K30" s="31">
        <v>4479</v>
      </c>
      <c r="L30" s="31">
        <v>4272</v>
      </c>
      <c r="M30" s="31">
        <v>1.0426800000000001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2165.35</v>
      </c>
      <c r="D31" s="36">
        <v>2165.2166666666667</v>
      </c>
      <c r="E31" s="36">
        <v>2146.1833333333334</v>
      </c>
      <c r="F31" s="36">
        <v>2127.0166666666669</v>
      </c>
      <c r="G31" s="36">
        <v>2107.9833333333336</v>
      </c>
      <c r="H31" s="36">
        <v>2184.3833333333332</v>
      </c>
      <c r="I31" s="36">
        <v>2203.416666666667</v>
      </c>
      <c r="J31" s="36">
        <v>2222.583333333333</v>
      </c>
      <c r="K31" s="31">
        <v>2184.25</v>
      </c>
      <c r="L31" s="31">
        <v>2146.0500000000002</v>
      </c>
      <c r="M31" s="31">
        <v>1.2914399999999999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965.1</v>
      </c>
      <c r="D32" s="36">
        <v>986.03333333333342</v>
      </c>
      <c r="E32" s="36">
        <v>934.11666666666679</v>
      </c>
      <c r="F32" s="36">
        <v>903.13333333333333</v>
      </c>
      <c r="G32" s="36">
        <v>851.2166666666667</v>
      </c>
      <c r="H32" s="36">
        <v>1017.0166666666669</v>
      </c>
      <c r="I32" s="36">
        <v>1068.9333333333336</v>
      </c>
      <c r="J32" s="36">
        <v>1099.916666666667</v>
      </c>
      <c r="K32" s="31">
        <v>1037.95</v>
      </c>
      <c r="L32" s="31">
        <v>955.05</v>
      </c>
      <c r="M32" s="31">
        <v>7.7637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4924.05</v>
      </c>
      <c r="D33" s="36">
        <v>4980.8833333333341</v>
      </c>
      <c r="E33" s="36">
        <v>4813.1666666666679</v>
      </c>
      <c r="F33" s="36">
        <v>4702.2833333333338</v>
      </c>
      <c r="G33" s="36">
        <v>4534.5666666666675</v>
      </c>
      <c r="H33" s="36">
        <v>5091.7666666666682</v>
      </c>
      <c r="I33" s="36">
        <v>5259.4833333333336</v>
      </c>
      <c r="J33" s="36">
        <v>5370.3666666666686</v>
      </c>
      <c r="K33" s="31">
        <v>5148.6000000000004</v>
      </c>
      <c r="L33" s="31">
        <v>4870</v>
      </c>
      <c r="M33" s="31">
        <v>3.0575399999999999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2221.1</v>
      </c>
      <c r="D34" s="36">
        <v>2251.0333333333333</v>
      </c>
      <c r="E34" s="36">
        <v>2180.0666666666666</v>
      </c>
      <c r="F34" s="36">
        <v>2139.0333333333333</v>
      </c>
      <c r="G34" s="36">
        <v>2068.0666666666666</v>
      </c>
      <c r="H34" s="36">
        <v>2292.0666666666666</v>
      </c>
      <c r="I34" s="36">
        <v>2363.0333333333328</v>
      </c>
      <c r="J34" s="36">
        <v>2404.0666666666666</v>
      </c>
      <c r="K34" s="31">
        <v>2322</v>
      </c>
      <c r="L34" s="31">
        <v>2210</v>
      </c>
      <c r="M34" s="31">
        <v>0.79410999999999998</v>
      </c>
      <c r="N34" s="1"/>
      <c r="O34" s="1"/>
    </row>
    <row r="35" spans="1:15" ht="12.75" customHeight="1">
      <c r="A35" s="33">
        <v>25</v>
      </c>
      <c r="B35" s="53" t="s">
        <v>873</v>
      </c>
      <c r="C35" s="31">
        <v>890.8</v>
      </c>
      <c r="D35" s="36">
        <v>897.46666666666658</v>
      </c>
      <c r="E35" s="36">
        <v>879.38333333333321</v>
      </c>
      <c r="F35" s="36">
        <v>867.96666666666658</v>
      </c>
      <c r="G35" s="36">
        <v>849.88333333333321</v>
      </c>
      <c r="H35" s="36">
        <v>908.88333333333321</v>
      </c>
      <c r="I35" s="36">
        <v>926.96666666666647</v>
      </c>
      <c r="J35" s="36">
        <v>938.38333333333321</v>
      </c>
      <c r="K35" s="31">
        <v>915.55</v>
      </c>
      <c r="L35" s="31">
        <v>886.05</v>
      </c>
      <c r="M35" s="31">
        <v>6.3501799999999999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4370.95</v>
      </c>
      <c r="D36" s="36">
        <v>4409.6333333333332</v>
      </c>
      <c r="E36" s="36">
        <v>4309.3166666666666</v>
      </c>
      <c r="F36" s="36">
        <v>4247.6833333333334</v>
      </c>
      <c r="G36" s="36">
        <v>4147.3666666666668</v>
      </c>
      <c r="H36" s="36">
        <v>4471.2666666666664</v>
      </c>
      <c r="I36" s="36">
        <v>4571.5833333333321</v>
      </c>
      <c r="J36" s="36">
        <v>4633.2166666666662</v>
      </c>
      <c r="K36" s="31">
        <v>4509.95</v>
      </c>
      <c r="L36" s="31">
        <v>4348</v>
      </c>
      <c r="M36" s="31">
        <v>2.2364000000000002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555</v>
      </c>
      <c r="D37" s="36">
        <v>556.38333333333333</v>
      </c>
      <c r="E37" s="36">
        <v>549.61666666666667</v>
      </c>
      <c r="F37" s="36">
        <v>544.23333333333335</v>
      </c>
      <c r="G37" s="36">
        <v>537.4666666666667</v>
      </c>
      <c r="H37" s="36">
        <v>561.76666666666665</v>
      </c>
      <c r="I37" s="36">
        <v>568.5333333333333</v>
      </c>
      <c r="J37" s="36">
        <v>573.91666666666663</v>
      </c>
      <c r="K37" s="31">
        <v>563.15</v>
      </c>
      <c r="L37" s="31">
        <v>551</v>
      </c>
      <c r="M37" s="31">
        <v>23.666409999999999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3212.55</v>
      </c>
      <c r="D38" s="36">
        <v>3253.0333333333333</v>
      </c>
      <c r="E38" s="36">
        <v>3151.5166666666664</v>
      </c>
      <c r="F38" s="36">
        <v>3090.4833333333331</v>
      </c>
      <c r="G38" s="36">
        <v>2988.9666666666662</v>
      </c>
      <c r="H38" s="36">
        <v>3314.0666666666666</v>
      </c>
      <c r="I38" s="36">
        <v>3415.5833333333339</v>
      </c>
      <c r="J38" s="36">
        <v>3476.6166666666668</v>
      </c>
      <c r="K38" s="31">
        <v>3354.55</v>
      </c>
      <c r="L38" s="31">
        <v>3192</v>
      </c>
      <c r="M38" s="31">
        <v>2.4413200000000002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915.35</v>
      </c>
      <c r="D39" s="36">
        <v>923.69999999999993</v>
      </c>
      <c r="E39" s="36">
        <v>894.49999999999989</v>
      </c>
      <c r="F39" s="36">
        <v>873.65</v>
      </c>
      <c r="G39" s="36">
        <v>844.44999999999993</v>
      </c>
      <c r="H39" s="36">
        <v>944.54999999999984</v>
      </c>
      <c r="I39" s="36">
        <v>973.74999999999989</v>
      </c>
      <c r="J39" s="36">
        <v>994.5999999999998</v>
      </c>
      <c r="K39" s="31">
        <v>952.9</v>
      </c>
      <c r="L39" s="31">
        <v>902.85</v>
      </c>
      <c r="M39" s="31">
        <v>0.96962999999999999</v>
      </c>
      <c r="N39" s="1"/>
      <c r="O39" s="1"/>
    </row>
    <row r="40" spans="1:15" ht="12.75" customHeight="1">
      <c r="A40" s="33">
        <v>30</v>
      </c>
      <c r="B40" s="53" t="s">
        <v>842</v>
      </c>
      <c r="C40" s="31">
        <v>6056</v>
      </c>
      <c r="D40" s="36">
        <v>6143.333333333333</v>
      </c>
      <c r="E40" s="36">
        <v>5946.6666666666661</v>
      </c>
      <c r="F40" s="36">
        <v>5837.333333333333</v>
      </c>
      <c r="G40" s="36">
        <v>5640.6666666666661</v>
      </c>
      <c r="H40" s="36">
        <v>6252.6666666666661</v>
      </c>
      <c r="I40" s="36">
        <v>6449.3333333333321</v>
      </c>
      <c r="J40" s="36">
        <v>6558.6666666666661</v>
      </c>
      <c r="K40" s="31">
        <v>6340</v>
      </c>
      <c r="L40" s="31">
        <v>6034</v>
      </c>
      <c r="M40" s="31">
        <v>1.1595500000000001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1435.6</v>
      </c>
      <c r="D41" s="36">
        <v>1449.8666666666668</v>
      </c>
      <c r="E41" s="36">
        <v>1405.7333333333336</v>
      </c>
      <c r="F41" s="36">
        <v>1375.8666666666668</v>
      </c>
      <c r="G41" s="36">
        <v>1331.7333333333336</v>
      </c>
      <c r="H41" s="36">
        <v>1479.7333333333336</v>
      </c>
      <c r="I41" s="36">
        <v>1523.8666666666668</v>
      </c>
      <c r="J41" s="36">
        <v>1553.7333333333336</v>
      </c>
      <c r="K41" s="31">
        <v>1494</v>
      </c>
      <c r="L41" s="31">
        <v>1420</v>
      </c>
      <c r="M41" s="31">
        <v>14.133789999999999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6234.5</v>
      </c>
      <c r="D42" s="36">
        <v>6263.4333333333334</v>
      </c>
      <c r="E42" s="36">
        <v>6180.2666666666664</v>
      </c>
      <c r="F42" s="36">
        <v>6126.0333333333328</v>
      </c>
      <c r="G42" s="36">
        <v>6042.8666666666659</v>
      </c>
      <c r="H42" s="36">
        <v>6317.666666666667</v>
      </c>
      <c r="I42" s="36">
        <v>6400.833333333333</v>
      </c>
      <c r="J42" s="36">
        <v>6455.0666666666675</v>
      </c>
      <c r="K42" s="31">
        <v>6346.6</v>
      </c>
      <c r="L42" s="31">
        <v>6209.2</v>
      </c>
      <c r="M42" s="31">
        <v>1.47909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545.5</v>
      </c>
      <c r="D43" s="36">
        <v>545.85</v>
      </c>
      <c r="E43" s="36">
        <v>539.35</v>
      </c>
      <c r="F43" s="36">
        <v>533.20000000000005</v>
      </c>
      <c r="G43" s="36">
        <v>526.70000000000005</v>
      </c>
      <c r="H43" s="36">
        <v>552</v>
      </c>
      <c r="I43" s="36">
        <v>558.5</v>
      </c>
      <c r="J43" s="36">
        <v>564.65</v>
      </c>
      <c r="K43" s="31">
        <v>552.35</v>
      </c>
      <c r="L43" s="31">
        <v>539.70000000000005</v>
      </c>
      <c r="M43" s="31">
        <v>13.30649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371.7</v>
      </c>
      <c r="D44" s="36">
        <v>369.68333333333334</v>
      </c>
      <c r="E44" s="36">
        <v>364.01666666666665</v>
      </c>
      <c r="F44" s="36">
        <v>356.33333333333331</v>
      </c>
      <c r="G44" s="36">
        <v>350.66666666666663</v>
      </c>
      <c r="H44" s="36">
        <v>377.36666666666667</v>
      </c>
      <c r="I44" s="36">
        <v>383.0333333333333</v>
      </c>
      <c r="J44" s="36">
        <v>390.7166666666667</v>
      </c>
      <c r="K44" s="31">
        <v>375.35</v>
      </c>
      <c r="L44" s="31">
        <v>362</v>
      </c>
      <c r="M44" s="31">
        <v>4.1721000000000004</v>
      </c>
      <c r="N44" s="1"/>
      <c r="O44" s="1"/>
    </row>
    <row r="45" spans="1:15" ht="12.75" customHeight="1">
      <c r="A45" s="33">
        <v>35</v>
      </c>
      <c r="B45" s="53" t="s">
        <v>841</v>
      </c>
      <c r="C45" s="31">
        <v>627.45000000000005</v>
      </c>
      <c r="D45" s="36">
        <v>631.48333333333335</v>
      </c>
      <c r="E45" s="36">
        <v>618.9666666666667</v>
      </c>
      <c r="F45" s="36">
        <v>610.48333333333335</v>
      </c>
      <c r="G45" s="36">
        <v>597.9666666666667</v>
      </c>
      <c r="H45" s="36">
        <v>639.9666666666667</v>
      </c>
      <c r="I45" s="36">
        <v>652.48333333333335</v>
      </c>
      <c r="J45" s="36">
        <v>660.9666666666667</v>
      </c>
      <c r="K45" s="31">
        <v>644</v>
      </c>
      <c r="L45" s="31">
        <v>623</v>
      </c>
      <c r="M45" s="31">
        <v>5.2487700000000004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536.4</v>
      </c>
      <c r="D46" s="36">
        <v>533.23333333333335</v>
      </c>
      <c r="E46" s="36">
        <v>523.9666666666667</v>
      </c>
      <c r="F46" s="36">
        <v>511.5333333333333</v>
      </c>
      <c r="G46" s="36">
        <v>502.26666666666665</v>
      </c>
      <c r="H46" s="36">
        <v>545.66666666666674</v>
      </c>
      <c r="I46" s="36">
        <v>554.93333333333339</v>
      </c>
      <c r="J46" s="36">
        <v>567.36666666666679</v>
      </c>
      <c r="K46" s="31">
        <v>542.5</v>
      </c>
      <c r="L46" s="31">
        <v>520.79999999999995</v>
      </c>
      <c r="M46" s="31">
        <v>2.57179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179.25</v>
      </c>
      <c r="D47" s="36">
        <v>178.1</v>
      </c>
      <c r="E47" s="36">
        <v>174.29999999999998</v>
      </c>
      <c r="F47" s="36">
        <v>169.35</v>
      </c>
      <c r="G47" s="36">
        <v>165.54999999999998</v>
      </c>
      <c r="H47" s="36">
        <v>183.04999999999998</v>
      </c>
      <c r="I47" s="36">
        <v>186.85</v>
      </c>
      <c r="J47" s="36">
        <v>191.79999999999998</v>
      </c>
      <c r="K47" s="31">
        <v>181.9</v>
      </c>
      <c r="L47" s="31">
        <v>173.15</v>
      </c>
      <c r="M47" s="31">
        <v>569.70803999999998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2917.35</v>
      </c>
      <c r="D48" s="36">
        <v>2931.4500000000003</v>
      </c>
      <c r="E48" s="36">
        <v>2897.9000000000005</v>
      </c>
      <c r="F48" s="36">
        <v>2878.4500000000003</v>
      </c>
      <c r="G48" s="36">
        <v>2844.9000000000005</v>
      </c>
      <c r="H48" s="36">
        <v>2950.9000000000005</v>
      </c>
      <c r="I48" s="36">
        <v>2984.4500000000007</v>
      </c>
      <c r="J48" s="36">
        <v>3003.9000000000005</v>
      </c>
      <c r="K48" s="31">
        <v>2965</v>
      </c>
      <c r="L48" s="31">
        <v>2912</v>
      </c>
      <c r="M48" s="31">
        <v>9.2343499999999992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425.2</v>
      </c>
      <c r="D49" s="36">
        <v>426.45</v>
      </c>
      <c r="E49" s="36">
        <v>421.45</v>
      </c>
      <c r="F49" s="36">
        <v>417.7</v>
      </c>
      <c r="G49" s="36">
        <v>412.7</v>
      </c>
      <c r="H49" s="36">
        <v>430.2</v>
      </c>
      <c r="I49" s="36">
        <v>435.2</v>
      </c>
      <c r="J49" s="36">
        <v>438.95</v>
      </c>
      <c r="K49" s="31">
        <v>431.45</v>
      </c>
      <c r="L49" s="31">
        <v>422.7</v>
      </c>
      <c r="M49" s="31">
        <v>3.6539799999999998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1874.8</v>
      </c>
      <c r="D50" s="36">
        <v>1884.8833333333332</v>
      </c>
      <c r="E50" s="36">
        <v>1849.9166666666665</v>
      </c>
      <c r="F50" s="36">
        <v>1825.0333333333333</v>
      </c>
      <c r="G50" s="36">
        <v>1790.0666666666666</v>
      </c>
      <c r="H50" s="36">
        <v>1909.7666666666664</v>
      </c>
      <c r="I50" s="36">
        <v>1944.7333333333331</v>
      </c>
      <c r="J50" s="36">
        <v>1969.6166666666663</v>
      </c>
      <c r="K50" s="31">
        <v>1919.85</v>
      </c>
      <c r="L50" s="31">
        <v>1860</v>
      </c>
      <c r="M50" s="31">
        <v>8.1420300000000001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6288.45</v>
      </c>
      <c r="D51" s="36">
        <v>6327.8666666666659</v>
      </c>
      <c r="E51" s="36">
        <v>6220.5833333333321</v>
      </c>
      <c r="F51" s="36">
        <v>6152.7166666666662</v>
      </c>
      <c r="G51" s="36">
        <v>6045.4333333333325</v>
      </c>
      <c r="H51" s="36">
        <v>6395.7333333333318</v>
      </c>
      <c r="I51" s="36">
        <v>6503.0166666666664</v>
      </c>
      <c r="J51" s="36">
        <v>6570.8833333333314</v>
      </c>
      <c r="K51" s="31">
        <v>6435.15</v>
      </c>
      <c r="L51" s="31">
        <v>6260</v>
      </c>
      <c r="M51" s="31">
        <v>0.30386999999999997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622.6</v>
      </c>
      <c r="D52" s="36">
        <v>623.1</v>
      </c>
      <c r="E52" s="36">
        <v>616.20000000000005</v>
      </c>
      <c r="F52" s="36">
        <v>609.80000000000007</v>
      </c>
      <c r="G52" s="36">
        <v>602.90000000000009</v>
      </c>
      <c r="H52" s="36">
        <v>629.5</v>
      </c>
      <c r="I52" s="36">
        <v>636.39999999999986</v>
      </c>
      <c r="J52" s="36">
        <v>642.79999999999995</v>
      </c>
      <c r="K52" s="31">
        <v>630</v>
      </c>
      <c r="L52" s="31">
        <v>616.70000000000005</v>
      </c>
      <c r="M52" s="31">
        <v>56.78989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1018.25</v>
      </c>
      <c r="D53" s="36">
        <v>1033.9666666666667</v>
      </c>
      <c r="E53" s="36">
        <v>993.63333333333344</v>
      </c>
      <c r="F53" s="36">
        <v>969.01666666666677</v>
      </c>
      <c r="G53" s="36">
        <v>928.68333333333351</v>
      </c>
      <c r="H53" s="36">
        <v>1058.5833333333335</v>
      </c>
      <c r="I53" s="36">
        <v>1098.9166666666665</v>
      </c>
      <c r="J53" s="36">
        <v>1123.5333333333333</v>
      </c>
      <c r="K53" s="31">
        <v>1074.3</v>
      </c>
      <c r="L53" s="31">
        <v>1009.35</v>
      </c>
      <c r="M53" s="31">
        <v>91.985979999999998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552.65</v>
      </c>
      <c r="D54" s="36">
        <v>547.56666666666672</v>
      </c>
      <c r="E54" s="36">
        <v>537.13333333333344</v>
      </c>
      <c r="F54" s="36">
        <v>521.61666666666667</v>
      </c>
      <c r="G54" s="36">
        <v>511.18333333333339</v>
      </c>
      <c r="H54" s="36">
        <v>563.08333333333348</v>
      </c>
      <c r="I54" s="36">
        <v>573.51666666666665</v>
      </c>
      <c r="J54" s="36">
        <v>589.03333333333353</v>
      </c>
      <c r="K54" s="31">
        <v>558</v>
      </c>
      <c r="L54" s="31">
        <v>532.04999999999995</v>
      </c>
      <c r="M54" s="31">
        <v>7.2672999999999996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3729.6</v>
      </c>
      <c r="D55" s="36">
        <v>3747.0666666666671</v>
      </c>
      <c r="E55" s="36">
        <v>3702.5833333333339</v>
      </c>
      <c r="F55" s="36">
        <v>3675.5666666666671</v>
      </c>
      <c r="G55" s="36">
        <v>3631.0833333333339</v>
      </c>
      <c r="H55" s="36">
        <v>3774.0833333333339</v>
      </c>
      <c r="I55" s="36">
        <v>3818.5666666666666</v>
      </c>
      <c r="J55" s="36">
        <v>3845.5833333333339</v>
      </c>
      <c r="K55" s="31">
        <v>3791.55</v>
      </c>
      <c r="L55" s="31">
        <v>3720.05</v>
      </c>
      <c r="M55" s="31">
        <v>2.16052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1061.5</v>
      </c>
      <c r="D56" s="36">
        <v>1066.3333333333333</v>
      </c>
      <c r="E56" s="36">
        <v>1053.1666666666665</v>
      </c>
      <c r="F56" s="36">
        <v>1044.8333333333333</v>
      </c>
      <c r="G56" s="36">
        <v>1031.6666666666665</v>
      </c>
      <c r="H56" s="36">
        <v>1074.6666666666665</v>
      </c>
      <c r="I56" s="36">
        <v>1087.833333333333</v>
      </c>
      <c r="J56" s="36">
        <v>1096.1666666666665</v>
      </c>
      <c r="K56" s="31">
        <v>1079.5</v>
      </c>
      <c r="L56" s="31">
        <v>1058</v>
      </c>
      <c r="M56" s="31">
        <v>125.69454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7658.25</v>
      </c>
      <c r="D57" s="36">
        <v>7709.916666666667</v>
      </c>
      <c r="E57" s="36">
        <v>7581.8333333333339</v>
      </c>
      <c r="F57" s="36">
        <v>7505.416666666667</v>
      </c>
      <c r="G57" s="36">
        <v>7377.3333333333339</v>
      </c>
      <c r="H57" s="36">
        <v>7786.3333333333339</v>
      </c>
      <c r="I57" s="36">
        <v>7914.4166666666679</v>
      </c>
      <c r="J57" s="36">
        <v>7990.8333333333339</v>
      </c>
      <c r="K57" s="31">
        <v>7838</v>
      </c>
      <c r="L57" s="31">
        <v>7633.5</v>
      </c>
      <c r="M57" s="31">
        <v>2.5240100000000001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6608.2</v>
      </c>
      <c r="D58" s="36">
        <v>6701.0666666666666</v>
      </c>
      <c r="E58" s="36">
        <v>6507.1333333333332</v>
      </c>
      <c r="F58" s="36">
        <v>6406.0666666666666</v>
      </c>
      <c r="G58" s="36">
        <v>6212.1333333333332</v>
      </c>
      <c r="H58" s="36">
        <v>6802.1333333333332</v>
      </c>
      <c r="I58" s="36">
        <v>6996.0666666666657</v>
      </c>
      <c r="J58" s="36">
        <v>7097.1333333333332</v>
      </c>
      <c r="K58" s="31">
        <v>6895</v>
      </c>
      <c r="L58" s="31">
        <v>6600</v>
      </c>
      <c r="M58" s="31">
        <v>17.712219999999999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1614.9</v>
      </c>
      <c r="D59" s="36">
        <v>1627.7833333333335</v>
      </c>
      <c r="E59" s="36">
        <v>1595.666666666667</v>
      </c>
      <c r="F59" s="36">
        <v>1576.4333333333334</v>
      </c>
      <c r="G59" s="36">
        <v>1544.3166666666668</v>
      </c>
      <c r="H59" s="36">
        <v>1647.0166666666671</v>
      </c>
      <c r="I59" s="36">
        <v>1679.1333333333334</v>
      </c>
      <c r="J59" s="36">
        <v>1698.3666666666672</v>
      </c>
      <c r="K59" s="31">
        <v>1659.9</v>
      </c>
      <c r="L59" s="31">
        <v>1608.55</v>
      </c>
      <c r="M59" s="31">
        <v>25.785350000000001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8330.35</v>
      </c>
      <c r="D60" s="36">
        <v>8386.0833333333339</v>
      </c>
      <c r="E60" s="36">
        <v>8252.1666666666679</v>
      </c>
      <c r="F60" s="36">
        <v>8173.9833333333336</v>
      </c>
      <c r="G60" s="36">
        <v>8040.0666666666675</v>
      </c>
      <c r="H60" s="36">
        <v>8464.2666666666682</v>
      </c>
      <c r="I60" s="36">
        <v>8598.1833333333361</v>
      </c>
      <c r="J60" s="36">
        <v>8676.3666666666686</v>
      </c>
      <c r="K60" s="31">
        <v>8520</v>
      </c>
      <c r="L60" s="31">
        <v>8307.9</v>
      </c>
      <c r="M60" s="31">
        <v>0.18948999999999999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2252.1</v>
      </c>
      <c r="D61" s="36">
        <v>2269.1</v>
      </c>
      <c r="E61" s="36">
        <v>2213.85</v>
      </c>
      <c r="F61" s="36">
        <v>2175.6</v>
      </c>
      <c r="G61" s="36">
        <v>2120.35</v>
      </c>
      <c r="H61" s="36">
        <v>2307.35</v>
      </c>
      <c r="I61" s="36">
        <v>2362.6</v>
      </c>
      <c r="J61" s="36">
        <v>2400.85</v>
      </c>
      <c r="K61" s="31">
        <v>2324.35</v>
      </c>
      <c r="L61" s="31">
        <v>2230.85</v>
      </c>
      <c r="M61" s="31">
        <v>0.81023000000000001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2410.6</v>
      </c>
      <c r="D62" s="36">
        <v>2430.8666666666668</v>
      </c>
      <c r="E62" s="36">
        <v>2379.7333333333336</v>
      </c>
      <c r="F62" s="36">
        <v>2348.8666666666668</v>
      </c>
      <c r="G62" s="36">
        <v>2297.7333333333336</v>
      </c>
      <c r="H62" s="36">
        <v>2461.7333333333336</v>
      </c>
      <c r="I62" s="36">
        <v>2512.8666666666668</v>
      </c>
      <c r="J62" s="36">
        <v>2543.7333333333336</v>
      </c>
      <c r="K62" s="31">
        <v>2482</v>
      </c>
      <c r="L62" s="31">
        <v>2400</v>
      </c>
      <c r="M62" s="31">
        <v>4.1499199999999998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397.65</v>
      </c>
      <c r="D63" s="36">
        <v>398.25</v>
      </c>
      <c r="E63" s="36">
        <v>391.65</v>
      </c>
      <c r="F63" s="36">
        <v>385.65</v>
      </c>
      <c r="G63" s="36">
        <v>379.04999999999995</v>
      </c>
      <c r="H63" s="36">
        <v>404.25</v>
      </c>
      <c r="I63" s="36">
        <v>410.85</v>
      </c>
      <c r="J63" s="36">
        <v>416.85</v>
      </c>
      <c r="K63" s="31">
        <v>404.85</v>
      </c>
      <c r="L63" s="31">
        <v>392.25</v>
      </c>
      <c r="M63" s="31">
        <v>27.185369999999999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222.65</v>
      </c>
      <c r="D64" s="36">
        <v>224.51666666666665</v>
      </c>
      <c r="E64" s="36">
        <v>220.1333333333333</v>
      </c>
      <c r="F64" s="36">
        <v>217.61666666666665</v>
      </c>
      <c r="G64" s="36">
        <v>213.23333333333329</v>
      </c>
      <c r="H64" s="36">
        <v>227.0333333333333</v>
      </c>
      <c r="I64" s="36">
        <v>231.41666666666663</v>
      </c>
      <c r="J64" s="36">
        <v>233.93333333333331</v>
      </c>
      <c r="K64" s="31">
        <v>228.9</v>
      </c>
      <c r="L64" s="31">
        <v>222</v>
      </c>
      <c r="M64" s="31">
        <v>123.35899000000001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257.45</v>
      </c>
      <c r="D65" s="36">
        <v>258.56666666666666</v>
      </c>
      <c r="E65" s="36">
        <v>254.63333333333333</v>
      </c>
      <c r="F65" s="36">
        <v>251.81666666666666</v>
      </c>
      <c r="G65" s="36">
        <v>247.88333333333333</v>
      </c>
      <c r="H65" s="36">
        <v>261.38333333333333</v>
      </c>
      <c r="I65" s="36">
        <v>265.31666666666661</v>
      </c>
      <c r="J65" s="36">
        <v>268.13333333333333</v>
      </c>
      <c r="K65" s="31">
        <v>262.5</v>
      </c>
      <c r="L65" s="31">
        <v>255.75</v>
      </c>
      <c r="M65" s="31">
        <v>212.83536000000001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138.6</v>
      </c>
      <c r="D66" s="36">
        <v>141.06666666666666</v>
      </c>
      <c r="E66" s="36">
        <v>135.03333333333333</v>
      </c>
      <c r="F66" s="36">
        <v>131.46666666666667</v>
      </c>
      <c r="G66" s="36">
        <v>125.43333333333334</v>
      </c>
      <c r="H66" s="36">
        <v>144.63333333333333</v>
      </c>
      <c r="I66" s="36">
        <v>150.66666666666663</v>
      </c>
      <c r="J66" s="36">
        <v>154.23333333333332</v>
      </c>
      <c r="K66" s="31">
        <v>147.1</v>
      </c>
      <c r="L66" s="31">
        <v>137.5</v>
      </c>
      <c r="M66" s="31">
        <v>722.23880999999994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60.05</v>
      </c>
      <c r="D67" s="36">
        <v>60.416666666666664</v>
      </c>
      <c r="E67" s="36">
        <v>57.033333333333331</v>
      </c>
      <c r="F67" s="36">
        <v>54.016666666666666</v>
      </c>
      <c r="G67" s="36">
        <v>50.633333333333333</v>
      </c>
      <c r="H67" s="36">
        <v>63.43333333333333</v>
      </c>
      <c r="I67" s="36">
        <v>66.816666666666663</v>
      </c>
      <c r="J67" s="36">
        <v>69.833333333333329</v>
      </c>
      <c r="K67" s="31">
        <v>63.8</v>
      </c>
      <c r="L67" s="31">
        <v>57.4</v>
      </c>
      <c r="M67" s="31">
        <v>1846.7818500000001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3144.85</v>
      </c>
      <c r="D68" s="36">
        <v>3166.9500000000003</v>
      </c>
      <c r="E68" s="36">
        <v>2983.9000000000005</v>
      </c>
      <c r="F68" s="36">
        <v>2822.9500000000003</v>
      </c>
      <c r="G68" s="36">
        <v>2639.9000000000005</v>
      </c>
      <c r="H68" s="36">
        <v>3327.9000000000005</v>
      </c>
      <c r="I68" s="36">
        <v>3510.9500000000007</v>
      </c>
      <c r="J68" s="36">
        <v>3671.9000000000005</v>
      </c>
      <c r="K68" s="31">
        <v>3350</v>
      </c>
      <c r="L68" s="31">
        <v>3006</v>
      </c>
      <c r="M68" s="31">
        <v>0.37448999999999999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1431.9</v>
      </c>
      <c r="D69" s="36">
        <v>1439.1833333333334</v>
      </c>
      <c r="E69" s="36">
        <v>1417.7166666666667</v>
      </c>
      <c r="F69" s="36">
        <v>1403.5333333333333</v>
      </c>
      <c r="G69" s="36">
        <v>1382.0666666666666</v>
      </c>
      <c r="H69" s="36">
        <v>1453.3666666666668</v>
      </c>
      <c r="I69" s="36">
        <v>1474.8333333333335</v>
      </c>
      <c r="J69" s="36">
        <v>1489.0166666666669</v>
      </c>
      <c r="K69" s="31">
        <v>1460.65</v>
      </c>
      <c r="L69" s="31">
        <v>1425</v>
      </c>
      <c r="M69" s="31">
        <v>3.8176999999999999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5718.05</v>
      </c>
      <c r="D70" s="36">
        <v>5737.3833333333341</v>
      </c>
      <c r="E70" s="36">
        <v>5655.6666666666679</v>
      </c>
      <c r="F70" s="36">
        <v>5593.2833333333338</v>
      </c>
      <c r="G70" s="36">
        <v>5511.5666666666675</v>
      </c>
      <c r="H70" s="36">
        <v>5799.7666666666682</v>
      </c>
      <c r="I70" s="36">
        <v>5881.4833333333336</v>
      </c>
      <c r="J70" s="36">
        <v>5943.8666666666686</v>
      </c>
      <c r="K70" s="31">
        <v>5819.1</v>
      </c>
      <c r="L70" s="31">
        <v>5675</v>
      </c>
      <c r="M70" s="31">
        <v>0.19572000000000001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3725.25</v>
      </c>
      <c r="D71" s="36">
        <v>3759.9166666666665</v>
      </c>
      <c r="E71" s="36">
        <v>3658.4333333333329</v>
      </c>
      <c r="F71" s="36">
        <v>3591.6166666666663</v>
      </c>
      <c r="G71" s="36">
        <v>3490.1333333333328</v>
      </c>
      <c r="H71" s="36">
        <v>3826.7333333333331</v>
      </c>
      <c r="I71" s="36">
        <v>3928.2166666666667</v>
      </c>
      <c r="J71" s="36">
        <v>3995.0333333333333</v>
      </c>
      <c r="K71" s="31">
        <v>3861.4</v>
      </c>
      <c r="L71" s="31">
        <v>3693.1</v>
      </c>
      <c r="M71" s="31">
        <v>3.79094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567.1</v>
      </c>
      <c r="D72" s="36">
        <v>568.86666666666667</v>
      </c>
      <c r="E72" s="36">
        <v>562.83333333333337</v>
      </c>
      <c r="F72" s="36">
        <v>558.56666666666672</v>
      </c>
      <c r="G72" s="36">
        <v>552.53333333333342</v>
      </c>
      <c r="H72" s="36">
        <v>573.13333333333333</v>
      </c>
      <c r="I72" s="36">
        <v>579.16666666666663</v>
      </c>
      <c r="J72" s="36">
        <v>583.43333333333328</v>
      </c>
      <c r="K72" s="31">
        <v>574.9</v>
      </c>
      <c r="L72" s="31">
        <v>564.6</v>
      </c>
      <c r="M72" s="31">
        <v>7.3292799999999998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1761.95</v>
      </c>
      <c r="D73" s="36">
        <v>1774.6499999999999</v>
      </c>
      <c r="E73" s="36">
        <v>1733.3499999999997</v>
      </c>
      <c r="F73" s="36">
        <v>1704.7499999999998</v>
      </c>
      <c r="G73" s="36">
        <v>1663.4499999999996</v>
      </c>
      <c r="H73" s="36">
        <v>1803.2499999999998</v>
      </c>
      <c r="I73" s="36">
        <v>1844.55</v>
      </c>
      <c r="J73" s="36">
        <v>1873.1499999999999</v>
      </c>
      <c r="K73" s="31">
        <v>1815.95</v>
      </c>
      <c r="L73" s="31">
        <v>1746.05</v>
      </c>
      <c r="M73" s="31">
        <v>5.7754700000000003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181.55</v>
      </c>
      <c r="D74" s="36">
        <v>182.45000000000002</v>
      </c>
      <c r="E74" s="36">
        <v>177.90000000000003</v>
      </c>
      <c r="F74" s="36">
        <v>174.25000000000003</v>
      </c>
      <c r="G74" s="36">
        <v>169.70000000000005</v>
      </c>
      <c r="H74" s="36">
        <v>186.10000000000002</v>
      </c>
      <c r="I74" s="36">
        <v>190.65000000000003</v>
      </c>
      <c r="J74" s="36">
        <v>194.3</v>
      </c>
      <c r="K74" s="31">
        <v>187</v>
      </c>
      <c r="L74" s="31">
        <v>178.8</v>
      </c>
      <c r="M74" s="31">
        <v>238.80364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1271.5999999999999</v>
      </c>
      <c r="D75" s="36">
        <v>1258.6666666666667</v>
      </c>
      <c r="E75" s="36">
        <v>1242.4833333333336</v>
      </c>
      <c r="F75" s="36">
        <v>1213.3666666666668</v>
      </c>
      <c r="G75" s="36">
        <v>1197.1833333333336</v>
      </c>
      <c r="H75" s="36">
        <v>1287.7833333333335</v>
      </c>
      <c r="I75" s="36">
        <v>1303.9666666666665</v>
      </c>
      <c r="J75" s="36">
        <v>1333.0833333333335</v>
      </c>
      <c r="K75" s="31">
        <v>1274.8499999999999</v>
      </c>
      <c r="L75" s="31">
        <v>1229.55</v>
      </c>
      <c r="M75" s="31">
        <v>14.190720000000001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235.3</v>
      </c>
      <c r="D76" s="36">
        <v>236.96666666666667</v>
      </c>
      <c r="E76" s="36">
        <v>230.68333333333334</v>
      </c>
      <c r="F76" s="36">
        <v>226.06666666666666</v>
      </c>
      <c r="G76" s="36">
        <v>219.78333333333333</v>
      </c>
      <c r="H76" s="36">
        <v>241.58333333333334</v>
      </c>
      <c r="I76" s="36">
        <v>247.8666666666667</v>
      </c>
      <c r="J76" s="36">
        <v>252.48333333333335</v>
      </c>
      <c r="K76" s="31">
        <v>243.25</v>
      </c>
      <c r="L76" s="31">
        <v>232.35</v>
      </c>
      <c r="M76" s="31">
        <v>322.48057999999997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574.75</v>
      </c>
      <c r="D77" s="36">
        <v>573.5333333333333</v>
      </c>
      <c r="E77" s="36">
        <v>558.26666666666665</v>
      </c>
      <c r="F77" s="36">
        <v>541.7833333333333</v>
      </c>
      <c r="G77" s="36">
        <v>526.51666666666665</v>
      </c>
      <c r="H77" s="36">
        <v>590.01666666666665</v>
      </c>
      <c r="I77" s="36">
        <v>605.2833333333333</v>
      </c>
      <c r="J77" s="36">
        <v>621.76666666666665</v>
      </c>
      <c r="K77" s="31">
        <v>588.79999999999995</v>
      </c>
      <c r="L77" s="31">
        <v>557.04999999999995</v>
      </c>
      <c r="M77" s="31">
        <v>225.12944999999999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1113.55</v>
      </c>
      <c r="D78" s="36">
        <v>1127.7333333333333</v>
      </c>
      <c r="E78" s="36">
        <v>1095.8166666666666</v>
      </c>
      <c r="F78" s="36">
        <v>1078.0833333333333</v>
      </c>
      <c r="G78" s="36">
        <v>1046.1666666666665</v>
      </c>
      <c r="H78" s="36">
        <v>1145.4666666666667</v>
      </c>
      <c r="I78" s="36">
        <v>1177.3833333333332</v>
      </c>
      <c r="J78" s="36">
        <v>1195.1166666666668</v>
      </c>
      <c r="K78" s="31">
        <v>1159.6500000000001</v>
      </c>
      <c r="L78" s="31">
        <v>1110</v>
      </c>
      <c r="M78" s="31">
        <v>78.093310000000002</v>
      </c>
      <c r="N78" s="1"/>
      <c r="O78" s="1"/>
    </row>
    <row r="79" spans="1:15" ht="12.75" customHeight="1">
      <c r="A79" s="33">
        <v>69</v>
      </c>
      <c r="B79" s="53" t="s">
        <v>843</v>
      </c>
      <c r="C79" s="31">
        <v>547.4</v>
      </c>
      <c r="D79" s="36">
        <v>555.30000000000007</v>
      </c>
      <c r="E79" s="36">
        <v>534.70000000000016</v>
      </c>
      <c r="F79" s="36">
        <v>522.00000000000011</v>
      </c>
      <c r="G79" s="36">
        <v>501.4000000000002</v>
      </c>
      <c r="H79" s="36">
        <v>568.00000000000011</v>
      </c>
      <c r="I79" s="36">
        <v>588.6</v>
      </c>
      <c r="J79" s="36">
        <v>601.30000000000007</v>
      </c>
      <c r="K79" s="31">
        <v>575.9</v>
      </c>
      <c r="L79" s="31">
        <v>542.6</v>
      </c>
      <c r="M79" s="31">
        <v>4.0785900000000002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284.64999999999998</v>
      </c>
      <c r="D80" s="36">
        <v>283.16666666666669</v>
      </c>
      <c r="E80" s="36">
        <v>276.83333333333337</v>
      </c>
      <c r="F80" s="36">
        <v>269.01666666666671</v>
      </c>
      <c r="G80" s="36">
        <v>262.68333333333339</v>
      </c>
      <c r="H80" s="36">
        <v>290.98333333333335</v>
      </c>
      <c r="I80" s="36">
        <v>297.31666666666672</v>
      </c>
      <c r="J80" s="36">
        <v>305.13333333333333</v>
      </c>
      <c r="K80" s="31">
        <v>289.5</v>
      </c>
      <c r="L80" s="31">
        <v>275.35000000000002</v>
      </c>
      <c r="M80" s="31">
        <v>103.721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1482.95</v>
      </c>
      <c r="D81" s="36">
        <v>1506.3</v>
      </c>
      <c r="E81" s="36">
        <v>1448.6499999999999</v>
      </c>
      <c r="F81" s="36">
        <v>1414.35</v>
      </c>
      <c r="G81" s="36">
        <v>1356.6999999999998</v>
      </c>
      <c r="H81" s="36">
        <v>1540.6</v>
      </c>
      <c r="I81" s="36">
        <v>1598.25</v>
      </c>
      <c r="J81" s="36">
        <v>1632.55</v>
      </c>
      <c r="K81" s="31">
        <v>1563.95</v>
      </c>
      <c r="L81" s="31">
        <v>1472</v>
      </c>
      <c r="M81" s="31">
        <v>1.38398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834.15</v>
      </c>
      <c r="D82" s="36">
        <v>838.75</v>
      </c>
      <c r="E82" s="36">
        <v>826.5</v>
      </c>
      <c r="F82" s="36">
        <v>818.85</v>
      </c>
      <c r="G82" s="36">
        <v>806.6</v>
      </c>
      <c r="H82" s="36">
        <v>846.4</v>
      </c>
      <c r="I82" s="36">
        <v>858.65</v>
      </c>
      <c r="J82" s="36">
        <v>866.3</v>
      </c>
      <c r="K82" s="31">
        <v>851</v>
      </c>
      <c r="L82" s="31">
        <v>831.1</v>
      </c>
      <c r="M82" s="31">
        <v>11.62903</v>
      </c>
      <c r="N82" s="1"/>
      <c r="O82" s="1"/>
    </row>
    <row r="83" spans="1:15" ht="12.75" customHeight="1">
      <c r="A83" s="33">
        <v>73</v>
      </c>
      <c r="B83" s="53" t="s">
        <v>844</v>
      </c>
      <c r="C83" s="31">
        <v>401.15</v>
      </c>
      <c r="D83" s="36">
        <v>403.93333333333334</v>
      </c>
      <c r="E83" s="36">
        <v>392.26666666666665</v>
      </c>
      <c r="F83" s="36">
        <v>383.38333333333333</v>
      </c>
      <c r="G83" s="36">
        <v>371.71666666666664</v>
      </c>
      <c r="H83" s="36">
        <v>412.81666666666666</v>
      </c>
      <c r="I83" s="36">
        <v>424.48333333333329</v>
      </c>
      <c r="J83" s="36">
        <v>433.36666666666667</v>
      </c>
      <c r="K83" s="31">
        <v>415.6</v>
      </c>
      <c r="L83" s="31">
        <v>395.05</v>
      </c>
      <c r="M83" s="31">
        <v>26.173960000000001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6339.15</v>
      </c>
      <c r="D84" s="36">
        <v>6381.3833333333341</v>
      </c>
      <c r="E84" s="36">
        <v>6282.7666666666682</v>
      </c>
      <c r="F84" s="36">
        <v>6226.3833333333341</v>
      </c>
      <c r="G84" s="36">
        <v>6127.7666666666682</v>
      </c>
      <c r="H84" s="36">
        <v>6437.7666666666682</v>
      </c>
      <c r="I84" s="36">
        <v>6536.383333333335</v>
      </c>
      <c r="J84" s="36">
        <v>6592.7666666666682</v>
      </c>
      <c r="K84" s="31">
        <v>6480</v>
      </c>
      <c r="L84" s="31">
        <v>6325</v>
      </c>
      <c r="M84" s="31">
        <v>9.5560000000000006E-2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1168</v>
      </c>
      <c r="D85" s="36">
        <v>1171.25</v>
      </c>
      <c r="E85" s="36">
        <v>1141.5999999999999</v>
      </c>
      <c r="F85" s="36">
        <v>1115.1999999999998</v>
      </c>
      <c r="G85" s="36">
        <v>1085.5499999999997</v>
      </c>
      <c r="H85" s="36">
        <v>1197.6500000000001</v>
      </c>
      <c r="I85" s="36">
        <v>1227.3000000000002</v>
      </c>
      <c r="J85" s="36">
        <v>1253.7000000000003</v>
      </c>
      <c r="K85" s="31">
        <v>1200.9000000000001</v>
      </c>
      <c r="L85" s="31">
        <v>1144.8499999999999</v>
      </c>
      <c r="M85" s="31">
        <v>2.2285200000000001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1658.85</v>
      </c>
      <c r="D86" s="36">
        <v>1669.0333333333335</v>
      </c>
      <c r="E86" s="36">
        <v>1622.8166666666671</v>
      </c>
      <c r="F86" s="36">
        <v>1586.7833333333335</v>
      </c>
      <c r="G86" s="36">
        <v>1540.5666666666671</v>
      </c>
      <c r="H86" s="36">
        <v>1705.0666666666671</v>
      </c>
      <c r="I86" s="36">
        <v>1751.2833333333338</v>
      </c>
      <c r="J86" s="36">
        <v>1787.3166666666671</v>
      </c>
      <c r="K86" s="31">
        <v>1715.25</v>
      </c>
      <c r="L86" s="31">
        <v>1633</v>
      </c>
      <c r="M86" s="31">
        <v>0.85141999999999995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626.6</v>
      </c>
      <c r="D87" s="36">
        <v>628.85</v>
      </c>
      <c r="E87" s="36">
        <v>607.75</v>
      </c>
      <c r="F87" s="36">
        <v>588.9</v>
      </c>
      <c r="G87" s="36">
        <v>567.79999999999995</v>
      </c>
      <c r="H87" s="36">
        <v>647.70000000000005</v>
      </c>
      <c r="I87" s="36">
        <v>668.80000000000018</v>
      </c>
      <c r="J87" s="36">
        <v>687.65000000000009</v>
      </c>
      <c r="K87" s="31">
        <v>649.95000000000005</v>
      </c>
      <c r="L87" s="31">
        <v>610</v>
      </c>
      <c r="M87" s="31">
        <v>11.058809999999999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24163.1</v>
      </c>
      <c r="D88" s="36">
        <v>24091.366666666669</v>
      </c>
      <c r="E88" s="36">
        <v>23822.733333333337</v>
      </c>
      <c r="F88" s="36">
        <v>23482.366666666669</v>
      </c>
      <c r="G88" s="36">
        <v>23213.733333333337</v>
      </c>
      <c r="H88" s="36">
        <v>24431.733333333337</v>
      </c>
      <c r="I88" s="36">
        <v>24700.366666666669</v>
      </c>
      <c r="J88" s="36">
        <v>25040.733333333337</v>
      </c>
      <c r="K88" s="31">
        <v>24360</v>
      </c>
      <c r="L88" s="31">
        <v>23751</v>
      </c>
      <c r="M88" s="31">
        <v>0.14935999999999999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1038.1500000000001</v>
      </c>
      <c r="D89" s="36">
        <v>1038.4833333333333</v>
      </c>
      <c r="E89" s="36">
        <v>1011.9666666666667</v>
      </c>
      <c r="F89" s="36">
        <v>985.7833333333333</v>
      </c>
      <c r="G89" s="36">
        <v>959.26666666666665</v>
      </c>
      <c r="H89" s="36">
        <v>1064.6666666666667</v>
      </c>
      <c r="I89" s="36">
        <v>1091.1833333333336</v>
      </c>
      <c r="J89" s="36">
        <v>1117.3666666666668</v>
      </c>
      <c r="K89" s="31">
        <v>1065</v>
      </c>
      <c r="L89" s="31">
        <v>1012.3</v>
      </c>
      <c r="M89" s="31">
        <v>1.7744800000000001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19.899999999999999</v>
      </c>
      <c r="D90" s="36">
        <v>20.083333333333332</v>
      </c>
      <c r="E90" s="36">
        <v>19.516666666666666</v>
      </c>
      <c r="F90" s="36">
        <v>19.133333333333333</v>
      </c>
      <c r="G90" s="36">
        <v>18.566666666666666</v>
      </c>
      <c r="H90" s="36">
        <v>20.466666666666665</v>
      </c>
      <c r="I90" s="36">
        <v>21.033333333333335</v>
      </c>
      <c r="J90" s="36">
        <v>21.416666666666664</v>
      </c>
      <c r="K90" s="31">
        <v>20.65</v>
      </c>
      <c r="L90" s="31">
        <v>19.7</v>
      </c>
      <c r="M90" s="31">
        <v>457.50918000000001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5124.5</v>
      </c>
      <c r="D91" s="36">
        <v>5147.583333333333</v>
      </c>
      <c r="E91" s="36">
        <v>5055.4166666666661</v>
      </c>
      <c r="F91" s="36">
        <v>4986.333333333333</v>
      </c>
      <c r="G91" s="36">
        <v>4894.1666666666661</v>
      </c>
      <c r="H91" s="36">
        <v>5216.6666666666661</v>
      </c>
      <c r="I91" s="36">
        <v>5308.8333333333321</v>
      </c>
      <c r="J91" s="36">
        <v>5377.9166666666661</v>
      </c>
      <c r="K91" s="31">
        <v>5239.75</v>
      </c>
      <c r="L91" s="31">
        <v>5078.5</v>
      </c>
      <c r="M91" s="31">
        <v>2.3161999999999998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2561.0500000000002</v>
      </c>
      <c r="D92" s="36">
        <v>2546.6666666666665</v>
      </c>
      <c r="E92" s="36">
        <v>2494.3833333333332</v>
      </c>
      <c r="F92" s="36">
        <v>2427.7166666666667</v>
      </c>
      <c r="G92" s="36">
        <v>2375.4333333333334</v>
      </c>
      <c r="H92" s="36">
        <v>2613.333333333333</v>
      </c>
      <c r="I92" s="36">
        <v>2665.6166666666668</v>
      </c>
      <c r="J92" s="36">
        <v>2732.2833333333328</v>
      </c>
      <c r="K92" s="31">
        <v>2598.9499999999998</v>
      </c>
      <c r="L92" s="31">
        <v>2480</v>
      </c>
      <c r="M92" s="31">
        <v>15.4481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1802.05</v>
      </c>
      <c r="D93" s="36">
        <v>1819.2166666666665</v>
      </c>
      <c r="E93" s="36">
        <v>1772.833333333333</v>
      </c>
      <c r="F93" s="36">
        <v>1743.6166666666666</v>
      </c>
      <c r="G93" s="36">
        <v>1697.2333333333331</v>
      </c>
      <c r="H93" s="36">
        <v>1848.4333333333329</v>
      </c>
      <c r="I93" s="36">
        <v>1894.8166666666666</v>
      </c>
      <c r="J93" s="36">
        <v>1924.0333333333328</v>
      </c>
      <c r="K93" s="31">
        <v>1865.6</v>
      </c>
      <c r="L93" s="31">
        <v>1790</v>
      </c>
      <c r="M93" s="31">
        <v>1.7813099999999999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260.2</v>
      </c>
      <c r="D94" s="36">
        <v>261.66666666666669</v>
      </c>
      <c r="E94" s="36">
        <v>257.88333333333338</v>
      </c>
      <c r="F94" s="36">
        <v>255.56666666666672</v>
      </c>
      <c r="G94" s="36">
        <v>251.78333333333342</v>
      </c>
      <c r="H94" s="36">
        <v>263.98333333333335</v>
      </c>
      <c r="I94" s="36">
        <v>267.76666666666665</v>
      </c>
      <c r="J94" s="36">
        <v>270.08333333333331</v>
      </c>
      <c r="K94" s="31">
        <v>265.45</v>
      </c>
      <c r="L94" s="31">
        <v>259.35000000000002</v>
      </c>
      <c r="M94" s="31">
        <v>6.1040099999999997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801.75</v>
      </c>
      <c r="D95" s="36">
        <v>811.86666666666667</v>
      </c>
      <c r="E95" s="36">
        <v>786.88333333333333</v>
      </c>
      <c r="F95" s="36">
        <v>772.01666666666665</v>
      </c>
      <c r="G95" s="36">
        <v>747.0333333333333</v>
      </c>
      <c r="H95" s="36">
        <v>826.73333333333335</v>
      </c>
      <c r="I95" s="36">
        <v>851.7166666666667</v>
      </c>
      <c r="J95" s="36">
        <v>866.58333333333337</v>
      </c>
      <c r="K95" s="31">
        <v>836.85</v>
      </c>
      <c r="L95" s="31">
        <v>797</v>
      </c>
      <c r="M95" s="31">
        <v>13.186959999999999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520.25</v>
      </c>
      <c r="D96" s="36">
        <v>519.7166666666667</v>
      </c>
      <c r="E96" s="36">
        <v>511.98333333333335</v>
      </c>
      <c r="F96" s="36">
        <v>503.71666666666664</v>
      </c>
      <c r="G96" s="36">
        <v>495.98333333333329</v>
      </c>
      <c r="H96" s="36">
        <v>527.98333333333335</v>
      </c>
      <c r="I96" s="36">
        <v>535.7166666666667</v>
      </c>
      <c r="J96" s="36">
        <v>543.98333333333346</v>
      </c>
      <c r="K96" s="31">
        <v>527.45000000000005</v>
      </c>
      <c r="L96" s="31">
        <v>511.45</v>
      </c>
      <c r="M96" s="31">
        <v>82.281720000000007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929.75</v>
      </c>
      <c r="D97" s="36">
        <v>945.26666666666677</v>
      </c>
      <c r="E97" s="36">
        <v>911.53333333333353</v>
      </c>
      <c r="F97" s="36">
        <v>893.31666666666672</v>
      </c>
      <c r="G97" s="36">
        <v>859.58333333333348</v>
      </c>
      <c r="H97" s="36">
        <v>963.48333333333358</v>
      </c>
      <c r="I97" s="36">
        <v>997.21666666666692</v>
      </c>
      <c r="J97" s="36">
        <v>1015.4333333333336</v>
      </c>
      <c r="K97" s="31">
        <v>979</v>
      </c>
      <c r="L97" s="31">
        <v>927.05</v>
      </c>
      <c r="M97" s="31">
        <v>3.6933400000000001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1083.75</v>
      </c>
      <c r="D98" s="36">
        <v>1093.8500000000001</v>
      </c>
      <c r="E98" s="36">
        <v>1064.9000000000003</v>
      </c>
      <c r="F98" s="36">
        <v>1046.0500000000002</v>
      </c>
      <c r="G98" s="36">
        <v>1017.1000000000004</v>
      </c>
      <c r="H98" s="36">
        <v>1112.7000000000003</v>
      </c>
      <c r="I98" s="36">
        <v>1141.6500000000001</v>
      </c>
      <c r="J98" s="36">
        <v>1160.5000000000002</v>
      </c>
      <c r="K98" s="31">
        <v>1122.8</v>
      </c>
      <c r="L98" s="31">
        <v>1075</v>
      </c>
      <c r="M98" s="31">
        <v>1.43536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198.1</v>
      </c>
      <c r="D99" s="36">
        <v>200.2833333333333</v>
      </c>
      <c r="E99" s="36">
        <v>193.11666666666662</v>
      </c>
      <c r="F99" s="36">
        <v>188.13333333333333</v>
      </c>
      <c r="G99" s="36">
        <v>180.96666666666664</v>
      </c>
      <c r="H99" s="36">
        <v>205.26666666666659</v>
      </c>
      <c r="I99" s="36">
        <v>212.43333333333328</v>
      </c>
      <c r="J99" s="36">
        <v>217.41666666666657</v>
      </c>
      <c r="K99" s="31">
        <v>207.45</v>
      </c>
      <c r="L99" s="31">
        <v>195.3</v>
      </c>
      <c r="M99" s="31">
        <v>93.706959999999995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635.1</v>
      </c>
      <c r="D100" s="36">
        <v>635.91666666666663</v>
      </c>
      <c r="E100" s="36">
        <v>624.7833333333333</v>
      </c>
      <c r="F100" s="36">
        <v>614.4666666666667</v>
      </c>
      <c r="G100" s="36">
        <v>603.33333333333337</v>
      </c>
      <c r="H100" s="36">
        <v>646.23333333333323</v>
      </c>
      <c r="I100" s="36">
        <v>657.36666666666667</v>
      </c>
      <c r="J100" s="36">
        <v>667.68333333333317</v>
      </c>
      <c r="K100" s="31">
        <v>647.04999999999995</v>
      </c>
      <c r="L100" s="31">
        <v>625.6</v>
      </c>
      <c r="M100" s="31">
        <v>2.0601500000000001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2600</v>
      </c>
      <c r="D101" s="36">
        <v>2621.5333333333333</v>
      </c>
      <c r="E101" s="36">
        <v>2560.4666666666667</v>
      </c>
      <c r="F101" s="36">
        <v>2520.9333333333334</v>
      </c>
      <c r="G101" s="36">
        <v>2459.8666666666668</v>
      </c>
      <c r="H101" s="36">
        <v>2661.0666666666666</v>
      </c>
      <c r="I101" s="36">
        <v>2722.1333333333332</v>
      </c>
      <c r="J101" s="36">
        <v>2761.6666666666665</v>
      </c>
      <c r="K101" s="31">
        <v>2682.6</v>
      </c>
      <c r="L101" s="31">
        <v>2582</v>
      </c>
      <c r="M101" s="31">
        <v>1.8912899999999999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64.849999999999994</v>
      </c>
      <c r="D102" s="36">
        <v>65.61666666666666</v>
      </c>
      <c r="E102" s="36">
        <v>60.933333333333323</v>
      </c>
      <c r="F102" s="36">
        <v>57.016666666666666</v>
      </c>
      <c r="G102" s="36">
        <v>52.333333333333329</v>
      </c>
      <c r="H102" s="36">
        <v>69.533333333333317</v>
      </c>
      <c r="I102" s="36">
        <v>74.216666666666654</v>
      </c>
      <c r="J102" s="36">
        <v>78.133333333333312</v>
      </c>
      <c r="K102" s="31">
        <v>70.3</v>
      </c>
      <c r="L102" s="31">
        <v>61.7</v>
      </c>
      <c r="M102" s="31">
        <v>1551.9659999999999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1827.55</v>
      </c>
      <c r="D103" s="36">
        <v>1849.1833333333334</v>
      </c>
      <c r="E103" s="36">
        <v>1786.3666666666668</v>
      </c>
      <c r="F103" s="36">
        <v>1745.1833333333334</v>
      </c>
      <c r="G103" s="36">
        <v>1682.3666666666668</v>
      </c>
      <c r="H103" s="36">
        <v>1890.3666666666668</v>
      </c>
      <c r="I103" s="36">
        <v>1953.1833333333334</v>
      </c>
      <c r="J103" s="36">
        <v>1994.3666666666668</v>
      </c>
      <c r="K103" s="31">
        <v>1912</v>
      </c>
      <c r="L103" s="31">
        <v>1808</v>
      </c>
      <c r="M103" s="31">
        <v>16.208020000000001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748.1</v>
      </c>
      <c r="D104" s="36">
        <v>754.69999999999993</v>
      </c>
      <c r="E104" s="36">
        <v>730.39999999999986</v>
      </c>
      <c r="F104" s="36">
        <v>712.69999999999993</v>
      </c>
      <c r="G104" s="36">
        <v>688.39999999999986</v>
      </c>
      <c r="H104" s="36">
        <v>772.39999999999986</v>
      </c>
      <c r="I104" s="36">
        <v>796.69999999999982</v>
      </c>
      <c r="J104" s="36">
        <v>814.39999999999986</v>
      </c>
      <c r="K104" s="31">
        <v>779</v>
      </c>
      <c r="L104" s="31">
        <v>737</v>
      </c>
      <c r="M104" s="31">
        <v>3.5552299999999999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1481.35</v>
      </c>
      <c r="D105" s="36">
        <v>1512.8500000000001</v>
      </c>
      <c r="E105" s="36">
        <v>1438.7000000000003</v>
      </c>
      <c r="F105" s="36">
        <v>1396.0500000000002</v>
      </c>
      <c r="G105" s="36">
        <v>1321.9000000000003</v>
      </c>
      <c r="H105" s="36">
        <v>1555.5000000000002</v>
      </c>
      <c r="I105" s="36">
        <v>1629.6500000000003</v>
      </c>
      <c r="J105" s="36">
        <v>1672.3000000000002</v>
      </c>
      <c r="K105" s="31">
        <v>1587</v>
      </c>
      <c r="L105" s="31">
        <v>1470.2</v>
      </c>
      <c r="M105" s="31">
        <v>2.6471399999999998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8239.9500000000007</v>
      </c>
      <c r="D106" s="36">
        <v>8225.2166666666672</v>
      </c>
      <c r="E106" s="36">
        <v>8155.7333333333336</v>
      </c>
      <c r="F106" s="36">
        <v>8071.5166666666664</v>
      </c>
      <c r="G106" s="36">
        <v>8002.0333333333328</v>
      </c>
      <c r="H106" s="36">
        <v>8309.4333333333343</v>
      </c>
      <c r="I106" s="36">
        <v>8378.9166666666679</v>
      </c>
      <c r="J106" s="36">
        <v>8463.133333333335</v>
      </c>
      <c r="K106" s="31">
        <v>8294.7000000000007</v>
      </c>
      <c r="L106" s="31">
        <v>8141</v>
      </c>
      <c r="M106" s="31">
        <v>8.0110000000000001E-2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142.44999999999999</v>
      </c>
      <c r="D107" s="36">
        <v>140.85</v>
      </c>
      <c r="E107" s="36">
        <v>137.69999999999999</v>
      </c>
      <c r="F107" s="36">
        <v>132.94999999999999</v>
      </c>
      <c r="G107" s="36">
        <v>129.79999999999998</v>
      </c>
      <c r="H107" s="36">
        <v>145.6</v>
      </c>
      <c r="I107" s="36">
        <v>148.75000000000003</v>
      </c>
      <c r="J107" s="36">
        <v>153.5</v>
      </c>
      <c r="K107" s="31">
        <v>144</v>
      </c>
      <c r="L107" s="31">
        <v>136.1</v>
      </c>
      <c r="M107" s="31">
        <v>128.12540999999999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439.65</v>
      </c>
      <c r="D108" s="36">
        <v>442.58333333333331</v>
      </c>
      <c r="E108" s="36">
        <v>435.16666666666663</v>
      </c>
      <c r="F108" s="36">
        <v>430.68333333333334</v>
      </c>
      <c r="G108" s="36">
        <v>423.26666666666665</v>
      </c>
      <c r="H108" s="36">
        <v>447.06666666666661</v>
      </c>
      <c r="I108" s="36">
        <v>454.48333333333323</v>
      </c>
      <c r="J108" s="36">
        <v>458.96666666666658</v>
      </c>
      <c r="K108" s="31">
        <v>450</v>
      </c>
      <c r="L108" s="31">
        <v>438.1</v>
      </c>
      <c r="M108" s="31">
        <v>29.41526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782.8</v>
      </c>
      <c r="D109" s="36">
        <v>787.56666666666661</v>
      </c>
      <c r="E109" s="36">
        <v>773.23333333333323</v>
      </c>
      <c r="F109" s="36">
        <v>763.66666666666663</v>
      </c>
      <c r="G109" s="36">
        <v>749.33333333333326</v>
      </c>
      <c r="H109" s="36">
        <v>797.13333333333321</v>
      </c>
      <c r="I109" s="36">
        <v>811.4666666666667</v>
      </c>
      <c r="J109" s="36">
        <v>821.03333333333319</v>
      </c>
      <c r="K109" s="31">
        <v>801.9</v>
      </c>
      <c r="L109" s="31">
        <v>778</v>
      </c>
      <c r="M109" s="31">
        <v>2.1842000000000001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347.5</v>
      </c>
      <c r="D110" s="36">
        <v>351.7833333333333</v>
      </c>
      <c r="E110" s="36">
        <v>342.01666666666659</v>
      </c>
      <c r="F110" s="36">
        <v>336.5333333333333</v>
      </c>
      <c r="G110" s="36">
        <v>326.76666666666659</v>
      </c>
      <c r="H110" s="36">
        <v>357.26666666666659</v>
      </c>
      <c r="I110" s="36">
        <v>367.03333333333325</v>
      </c>
      <c r="J110" s="36">
        <v>372.51666666666659</v>
      </c>
      <c r="K110" s="31">
        <v>361.55</v>
      </c>
      <c r="L110" s="31">
        <v>346.3</v>
      </c>
      <c r="M110" s="31">
        <v>11.505879999999999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474.5</v>
      </c>
      <c r="D111" s="36">
        <v>475.18333333333334</v>
      </c>
      <c r="E111" s="36">
        <v>465.36666666666667</v>
      </c>
      <c r="F111" s="36">
        <v>456.23333333333335</v>
      </c>
      <c r="G111" s="36">
        <v>446.41666666666669</v>
      </c>
      <c r="H111" s="36">
        <v>484.31666666666666</v>
      </c>
      <c r="I111" s="36">
        <v>494.13333333333338</v>
      </c>
      <c r="J111" s="36">
        <v>503.26666666666665</v>
      </c>
      <c r="K111" s="31">
        <v>485</v>
      </c>
      <c r="L111" s="31">
        <v>466.05</v>
      </c>
      <c r="M111" s="31">
        <v>0.87480000000000002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1151.3499999999999</v>
      </c>
      <c r="D112" s="36">
        <v>1153.4666666666665</v>
      </c>
      <c r="E112" s="36">
        <v>1128.883333333333</v>
      </c>
      <c r="F112" s="36">
        <v>1106.4166666666665</v>
      </c>
      <c r="G112" s="36">
        <v>1081.833333333333</v>
      </c>
      <c r="H112" s="36">
        <v>1175.9333333333329</v>
      </c>
      <c r="I112" s="36">
        <v>1200.5166666666664</v>
      </c>
      <c r="J112" s="36">
        <v>1222.9833333333329</v>
      </c>
      <c r="K112" s="31">
        <v>1178.05</v>
      </c>
      <c r="L112" s="31">
        <v>1131</v>
      </c>
      <c r="M112" s="31">
        <v>2.8650199999999999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1136.3499999999999</v>
      </c>
      <c r="D113" s="36">
        <v>1146.2666666666667</v>
      </c>
      <c r="E113" s="36">
        <v>1120.7833333333333</v>
      </c>
      <c r="F113" s="36">
        <v>1105.2166666666667</v>
      </c>
      <c r="G113" s="36">
        <v>1079.7333333333333</v>
      </c>
      <c r="H113" s="36">
        <v>1161.8333333333333</v>
      </c>
      <c r="I113" s="36">
        <v>1187.3166666666664</v>
      </c>
      <c r="J113" s="36">
        <v>1202.8833333333332</v>
      </c>
      <c r="K113" s="31">
        <v>1171.75</v>
      </c>
      <c r="L113" s="31">
        <v>1130.7</v>
      </c>
      <c r="M113" s="31">
        <v>15.640330000000001</v>
      </c>
      <c r="N113" s="1"/>
      <c r="O113" s="1"/>
    </row>
    <row r="114" spans="1:15" ht="12.75" customHeight="1">
      <c r="A114" s="33">
        <v>104</v>
      </c>
      <c r="B114" s="53" t="s">
        <v>839</v>
      </c>
      <c r="C114" s="31">
        <v>494.05</v>
      </c>
      <c r="D114" s="36">
        <v>493.61666666666662</v>
      </c>
      <c r="E114" s="36">
        <v>484.43333333333322</v>
      </c>
      <c r="F114" s="36">
        <v>474.81666666666661</v>
      </c>
      <c r="G114" s="36">
        <v>465.63333333333321</v>
      </c>
      <c r="H114" s="36">
        <v>503.23333333333323</v>
      </c>
      <c r="I114" s="36">
        <v>512.41666666666663</v>
      </c>
      <c r="J114" s="36">
        <v>522.0333333333333</v>
      </c>
      <c r="K114" s="31">
        <v>502.8</v>
      </c>
      <c r="L114" s="31">
        <v>484</v>
      </c>
      <c r="M114" s="31">
        <v>9.9876900000000006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1433.9</v>
      </c>
      <c r="D115" s="36">
        <v>1425.0666666666666</v>
      </c>
      <c r="E115" s="36">
        <v>1403.1333333333332</v>
      </c>
      <c r="F115" s="36">
        <v>1372.3666666666666</v>
      </c>
      <c r="G115" s="36">
        <v>1350.4333333333332</v>
      </c>
      <c r="H115" s="36">
        <v>1455.8333333333333</v>
      </c>
      <c r="I115" s="36">
        <v>1477.7666666666667</v>
      </c>
      <c r="J115" s="36">
        <v>1508.5333333333333</v>
      </c>
      <c r="K115" s="31">
        <v>1447</v>
      </c>
      <c r="L115" s="31">
        <v>1394.3</v>
      </c>
      <c r="M115" s="31">
        <v>23.693159999999999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135.9</v>
      </c>
      <c r="D116" s="36">
        <v>136.98333333333332</v>
      </c>
      <c r="E116" s="36">
        <v>134.11666666666665</v>
      </c>
      <c r="F116" s="36">
        <v>132.33333333333331</v>
      </c>
      <c r="G116" s="36">
        <v>129.46666666666664</v>
      </c>
      <c r="H116" s="36">
        <v>138.76666666666665</v>
      </c>
      <c r="I116" s="36">
        <v>141.63333333333333</v>
      </c>
      <c r="J116" s="36">
        <v>143.41666666666666</v>
      </c>
      <c r="K116" s="31">
        <v>139.85</v>
      </c>
      <c r="L116" s="31">
        <v>135.19999999999999</v>
      </c>
      <c r="M116" s="31">
        <v>87.037599999999998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1400</v>
      </c>
      <c r="D117" s="36">
        <v>1418</v>
      </c>
      <c r="E117" s="36">
        <v>1376</v>
      </c>
      <c r="F117" s="36">
        <v>1352</v>
      </c>
      <c r="G117" s="36">
        <v>1310</v>
      </c>
      <c r="H117" s="36">
        <v>1442</v>
      </c>
      <c r="I117" s="36">
        <v>1484</v>
      </c>
      <c r="J117" s="36">
        <v>1508</v>
      </c>
      <c r="K117" s="31">
        <v>1460</v>
      </c>
      <c r="L117" s="31">
        <v>1394</v>
      </c>
      <c r="M117" s="31">
        <v>2.22174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440.25</v>
      </c>
      <c r="D118" s="36">
        <v>435.7833333333333</v>
      </c>
      <c r="E118" s="36">
        <v>421.56666666666661</v>
      </c>
      <c r="F118" s="36">
        <v>402.88333333333333</v>
      </c>
      <c r="G118" s="36">
        <v>388.66666666666663</v>
      </c>
      <c r="H118" s="36">
        <v>454.46666666666658</v>
      </c>
      <c r="I118" s="36">
        <v>468.68333333333328</v>
      </c>
      <c r="J118" s="36">
        <v>487.36666666666656</v>
      </c>
      <c r="K118" s="31">
        <v>450</v>
      </c>
      <c r="L118" s="31">
        <v>417.1</v>
      </c>
      <c r="M118" s="31">
        <v>314.18925000000002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890.65</v>
      </c>
      <c r="D119" s="36">
        <v>898.63333333333321</v>
      </c>
      <c r="E119" s="36">
        <v>872.81666666666638</v>
      </c>
      <c r="F119" s="36">
        <v>854.98333333333312</v>
      </c>
      <c r="G119" s="36">
        <v>829.16666666666629</v>
      </c>
      <c r="H119" s="36">
        <v>916.46666666666647</v>
      </c>
      <c r="I119" s="36">
        <v>942.2833333333333</v>
      </c>
      <c r="J119" s="36">
        <v>960.11666666666656</v>
      </c>
      <c r="K119" s="31">
        <v>924.45</v>
      </c>
      <c r="L119" s="31">
        <v>880.8</v>
      </c>
      <c r="M119" s="31">
        <v>25.386109999999999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6366.3</v>
      </c>
      <c r="D120" s="36">
        <v>6398.75</v>
      </c>
      <c r="E120" s="36">
        <v>6317.55</v>
      </c>
      <c r="F120" s="36">
        <v>6268.8</v>
      </c>
      <c r="G120" s="36">
        <v>6187.6</v>
      </c>
      <c r="H120" s="36">
        <v>6447.5</v>
      </c>
      <c r="I120" s="36">
        <v>6528.7000000000007</v>
      </c>
      <c r="J120" s="36">
        <v>6577.45</v>
      </c>
      <c r="K120" s="31">
        <v>6479.95</v>
      </c>
      <c r="L120" s="31">
        <v>6350</v>
      </c>
      <c r="M120" s="31">
        <v>4.3078500000000002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2531.3000000000002</v>
      </c>
      <c r="D121" s="36">
        <v>2543.1166666666668</v>
      </c>
      <c r="E121" s="36">
        <v>2508.3333333333335</v>
      </c>
      <c r="F121" s="36">
        <v>2485.3666666666668</v>
      </c>
      <c r="G121" s="36">
        <v>2450.5833333333335</v>
      </c>
      <c r="H121" s="36">
        <v>2566.0833333333335</v>
      </c>
      <c r="I121" s="36">
        <v>2600.8666666666663</v>
      </c>
      <c r="J121" s="36">
        <v>2623.8333333333335</v>
      </c>
      <c r="K121" s="31">
        <v>2577.9</v>
      </c>
      <c r="L121" s="31">
        <v>2520.15</v>
      </c>
      <c r="M121" s="31">
        <v>2.2918500000000002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2898.35</v>
      </c>
      <c r="D122" s="36">
        <v>2916.4333333333329</v>
      </c>
      <c r="E122" s="36">
        <v>2872.8666666666659</v>
      </c>
      <c r="F122" s="36">
        <v>2847.3833333333328</v>
      </c>
      <c r="G122" s="36">
        <v>2803.8166666666657</v>
      </c>
      <c r="H122" s="36">
        <v>2941.9166666666661</v>
      </c>
      <c r="I122" s="36">
        <v>2985.4833333333327</v>
      </c>
      <c r="J122" s="36">
        <v>3010.9666666666662</v>
      </c>
      <c r="K122" s="31">
        <v>2960</v>
      </c>
      <c r="L122" s="31">
        <v>2890.95</v>
      </c>
      <c r="M122" s="31">
        <v>3.3628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930.4</v>
      </c>
      <c r="D123" s="36">
        <v>931.7833333333333</v>
      </c>
      <c r="E123" s="36">
        <v>911.66666666666663</v>
      </c>
      <c r="F123" s="36">
        <v>892.93333333333328</v>
      </c>
      <c r="G123" s="36">
        <v>872.81666666666661</v>
      </c>
      <c r="H123" s="36">
        <v>950.51666666666665</v>
      </c>
      <c r="I123" s="36">
        <v>970.63333333333344</v>
      </c>
      <c r="J123" s="36">
        <v>989.36666666666667</v>
      </c>
      <c r="K123" s="31">
        <v>951.9</v>
      </c>
      <c r="L123" s="31">
        <v>913.05</v>
      </c>
      <c r="M123" s="31">
        <v>32.388869999999997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1090.8499999999999</v>
      </c>
      <c r="D124" s="36">
        <v>1088.4333333333334</v>
      </c>
      <c r="E124" s="36">
        <v>1078.8666666666668</v>
      </c>
      <c r="F124" s="36">
        <v>1066.8833333333334</v>
      </c>
      <c r="G124" s="36">
        <v>1057.3166666666668</v>
      </c>
      <c r="H124" s="36">
        <v>1100.4166666666667</v>
      </c>
      <c r="I124" s="36">
        <v>1109.9833333333333</v>
      </c>
      <c r="J124" s="36">
        <v>1121.9666666666667</v>
      </c>
      <c r="K124" s="31">
        <v>1098</v>
      </c>
      <c r="L124" s="31">
        <v>1076.45</v>
      </c>
      <c r="M124" s="31">
        <v>3.8578600000000001</v>
      </c>
      <c r="N124" s="1"/>
      <c r="O124" s="1"/>
    </row>
    <row r="125" spans="1:15" ht="12.75" customHeight="1">
      <c r="A125" s="33">
        <v>115</v>
      </c>
      <c r="B125" s="53" t="s">
        <v>845</v>
      </c>
      <c r="C125" s="31">
        <v>4175.1000000000004</v>
      </c>
      <c r="D125" s="36">
        <v>4197.7833333333338</v>
      </c>
      <c r="E125" s="36">
        <v>4080.8166666666675</v>
      </c>
      <c r="F125" s="36">
        <v>3986.5333333333338</v>
      </c>
      <c r="G125" s="36">
        <v>3869.5666666666675</v>
      </c>
      <c r="H125" s="36">
        <v>4292.0666666666675</v>
      </c>
      <c r="I125" s="36">
        <v>4409.0333333333328</v>
      </c>
      <c r="J125" s="36">
        <v>4503.3166666666675</v>
      </c>
      <c r="K125" s="31">
        <v>4314.75</v>
      </c>
      <c r="L125" s="31">
        <v>4103.5</v>
      </c>
      <c r="M125" s="31">
        <v>0.51763000000000003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1578.95</v>
      </c>
      <c r="D126" s="36">
        <v>1585.6833333333334</v>
      </c>
      <c r="E126" s="36">
        <v>1558.4166666666667</v>
      </c>
      <c r="F126" s="36">
        <v>1537.8833333333334</v>
      </c>
      <c r="G126" s="36">
        <v>1510.6166666666668</v>
      </c>
      <c r="H126" s="36">
        <v>1606.2166666666667</v>
      </c>
      <c r="I126" s="36">
        <v>1633.4833333333331</v>
      </c>
      <c r="J126" s="36">
        <v>1654.0166666666667</v>
      </c>
      <c r="K126" s="31">
        <v>1612.95</v>
      </c>
      <c r="L126" s="31">
        <v>1565.15</v>
      </c>
      <c r="M126" s="31">
        <v>1.6780900000000001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4182.25</v>
      </c>
      <c r="D127" s="36">
        <v>4152.666666666667</v>
      </c>
      <c r="E127" s="36">
        <v>4115.3333333333339</v>
      </c>
      <c r="F127" s="36">
        <v>4048.416666666667</v>
      </c>
      <c r="G127" s="36">
        <v>4011.0833333333339</v>
      </c>
      <c r="H127" s="36">
        <v>4219.5833333333339</v>
      </c>
      <c r="I127" s="36">
        <v>4256.9166666666679</v>
      </c>
      <c r="J127" s="36">
        <v>4323.8333333333339</v>
      </c>
      <c r="K127" s="31">
        <v>4190</v>
      </c>
      <c r="L127" s="31">
        <v>4085.75</v>
      </c>
      <c r="M127" s="31">
        <v>0.36459000000000003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302.10000000000002</v>
      </c>
      <c r="D128" s="36">
        <v>304.43333333333334</v>
      </c>
      <c r="E128" s="36">
        <v>298.9666666666667</v>
      </c>
      <c r="F128" s="36">
        <v>295.83333333333337</v>
      </c>
      <c r="G128" s="36">
        <v>290.36666666666673</v>
      </c>
      <c r="H128" s="36">
        <v>307.56666666666666</v>
      </c>
      <c r="I128" s="36">
        <v>313.03333333333325</v>
      </c>
      <c r="J128" s="36">
        <v>316.16666666666663</v>
      </c>
      <c r="K128" s="31">
        <v>309.89999999999998</v>
      </c>
      <c r="L128" s="31">
        <v>301.3</v>
      </c>
      <c r="M128" s="31">
        <v>23.354710000000001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378.2</v>
      </c>
      <c r="D129" s="36">
        <v>383.51666666666665</v>
      </c>
      <c r="E129" s="36">
        <v>371.08333333333331</v>
      </c>
      <c r="F129" s="36">
        <v>363.96666666666664</v>
      </c>
      <c r="G129" s="36">
        <v>351.5333333333333</v>
      </c>
      <c r="H129" s="36">
        <v>390.63333333333333</v>
      </c>
      <c r="I129" s="36">
        <v>403.06666666666672</v>
      </c>
      <c r="J129" s="36">
        <v>410.18333333333334</v>
      </c>
      <c r="K129" s="31">
        <v>395.95</v>
      </c>
      <c r="L129" s="31">
        <v>376.4</v>
      </c>
      <c r="M129" s="31">
        <v>2.4278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2350.1999999999998</v>
      </c>
      <c r="D130" s="36">
        <v>2338.3833333333337</v>
      </c>
      <c r="E130" s="36">
        <v>2302.8666666666672</v>
      </c>
      <c r="F130" s="36">
        <v>2255.5333333333338</v>
      </c>
      <c r="G130" s="36">
        <v>2220.0166666666673</v>
      </c>
      <c r="H130" s="36">
        <v>2385.7166666666672</v>
      </c>
      <c r="I130" s="36">
        <v>2421.2333333333336</v>
      </c>
      <c r="J130" s="36">
        <v>2468.5666666666671</v>
      </c>
      <c r="K130" s="31">
        <v>2373.9</v>
      </c>
      <c r="L130" s="31">
        <v>2291.0500000000002</v>
      </c>
      <c r="M130" s="31">
        <v>10.551640000000001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2169.4499999999998</v>
      </c>
      <c r="D131" s="36">
        <v>2138.8166666666666</v>
      </c>
      <c r="E131" s="36">
        <v>2094.6333333333332</v>
      </c>
      <c r="F131" s="36">
        <v>2019.8166666666666</v>
      </c>
      <c r="G131" s="36">
        <v>1975.6333333333332</v>
      </c>
      <c r="H131" s="36">
        <v>2213.6333333333332</v>
      </c>
      <c r="I131" s="36">
        <v>2257.8166666666666</v>
      </c>
      <c r="J131" s="36">
        <v>2332.6333333333332</v>
      </c>
      <c r="K131" s="31">
        <v>2183</v>
      </c>
      <c r="L131" s="31">
        <v>2064</v>
      </c>
      <c r="M131" s="31">
        <v>4.0060000000000002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533.65</v>
      </c>
      <c r="D132" s="36">
        <v>536.91666666666663</v>
      </c>
      <c r="E132" s="36">
        <v>529.0333333333333</v>
      </c>
      <c r="F132" s="36">
        <v>524.41666666666663</v>
      </c>
      <c r="G132" s="36">
        <v>516.5333333333333</v>
      </c>
      <c r="H132" s="36">
        <v>541.5333333333333</v>
      </c>
      <c r="I132" s="36">
        <v>549.41666666666674</v>
      </c>
      <c r="J132" s="36">
        <v>554.0333333333333</v>
      </c>
      <c r="K132" s="31">
        <v>544.79999999999995</v>
      </c>
      <c r="L132" s="31">
        <v>532.29999999999995</v>
      </c>
      <c r="M132" s="31">
        <v>14.1752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2193.5500000000002</v>
      </c>
      <c r="D133" s="36">
        <v>2213.9166666666665</v>
      </c>
      <c r="E133" s="36">
        <v>2157.6333333333332</v>
      </c>
      <c r="F133" s="36">
        <v>2121.7166666666667</v>
      </c>
      <c r="G133" s="36">
        <v>2065.4333333333334</v>
      </c>
      <c r="H133" s="36">
        <v>2249.833333333333</v>
      </c>
      <c r="I133" s="36">
        <v>2306.1166666666668</v>
      </c>
      <c r="J133" s="36">
        <v>2342.0333333333328</v>
      </c>
      <c r="K133" s="31">
        <v>2270.1999999999998</v>
      </c>
      <c r="L133" s="31">
        <v>2178</v>
      </c>
      <c r="M133" s="31">
        <v>3.82206</v>
      </c>
      <c r="N133" s="1"/>
      <c r="O133" s="1"/>
    </row>
    <row r="134" spans="1:15" ht="12.75" customHeight="1">
      <c r="A134" s="33">
        <v>124</v>
      </c>
      <c r="B134" s="53" t="s">
        <v>846</v>
      </c>
      <c r="C134" s="31">
        <v>1889.6</v>
      </c>
      <c r="D134" s="36">
        <v>1903.3499999999997</v>
      </c>
      <c r="E134" s="36">
        <v>1868.3499999999995</v>
      </c>
      <c r="F134" s="36">
        <v>1847.0999999999997</v>
      </c>
      <c r="G134" s="36">
        <v>1812.0999999999995</v>
      </c>
      <c r="H134" s="36">
        <v>1924.5999999999995</v>
      </c>
      <c r="I134" s="36">
        <v>1959.6</v>
      </c>
      <c r="J134" s="36">
        <v>1980.8499999999995</v>
      </c>
      <c r="K134" s="31">
        <v>1938.35</v>
      </c>
      <c r="L134" s="31">
        <v>1882.1</v>
      </c>
      <c r="M134" s="31">
        <v>1.33091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1019.35</v>
      </c>
      <c r="D135" s="36">
        <v>1017.6</v>
      </c>
      <c r="E135" s="36">
        <v>1005.9000000000001</v>
      </c>
      <c r="F135" s="36">
        <v>992.45</v>
      </c>
      <c r="G135" s="36">
        <v>980.75000000000011</v>
      </c>
      <c r="H135" s="36">
        <v>1031.0500000000002</v>
      </c>
      <c r="I135" s="36">
        <v>1042.75</v>
      </c>
      <c r="J135" s="36">
        <v>1056.2</v>
      </c>
      <c r="K135" s="31">
        <v>1029.3</v>
      </c>
      <c r="L135" s="31">
        <v>1004.15</v>
      </c>
      <c r="M135" s="31">
        <v>0.49403999999999998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540.75</v>
      </c>
      <c r="D136" s="36">
        <v>551.7833333333333</v>
      </c>
      <c r="E136" s="36">
        <v>526.46666666666658</v>
      </c>
      <c r="F136" s="36">
        <v>512.18333333333328</v>
      </c>
      <c r="G136" s="36">
        <v>486.86666666666656</v>
      </c>
      <c r="H136" s="36">
        <v>566.06666666666661</v>
      </c>
      <c r="I136" s="36">
        <v>591.38333333333321</v>
      </c>
      <c r="J136" s="36">
        <v>605.66666666666663</v>
      </c>
      <c r="K136" s="31">
        <v>577.1</v>
      </c>
      <c r="L136" s="31">
        <v>537.5</v>
      </c>
      <c r="M136" s="31">
        <v>14.95356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2212.0500000000002</v>
      </c>
      <c r="D137" s="36">
        <v>2228.1333333333332</v>
      </c>
      <c r="E137" s="36">
        <v>2188.2666666666664</v>
      </c>
      <c r="F137" s="36">
        <v>2164.4833333333331</v>
      </c>
      <c r="G137" s="36">
        <v>2124.6166666666663</v>
      </c>
      <c r="H137" s="36">
        <v>2251.9166666666665</v>
      </c>
      <c r="I137" s="36">
        <v>2291.7833333333333</v>
      </c>
      <c r="J137" s="36">
        <v>2315.5666666666666</v>
      </c>
      <c r="K137" s="31">
        <v>2268</v>
      </c>
      <c r="L137" s="31">
        <v>2204.35</v>
      </c>
      <c r="M137" s="31">
        <v>1.8615600000000001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456</v>
      </c>
      <c r="D138" s="36">
        <v>465.11666666666662</v>
      </c>
      <c r="E138" s="36">
        <v>442.23333333333323</v>
      </c>
      <c r="F138" s="36">
        <v>428.46666666666664</v>
      </c>
      <c r="G138" s="36">
        <v>405.58333333333326</v>
      </c>
      <c r="H138" s="36">
        <v>478.88333333333321</v>
      </c>
      <c r="I138" s="36">
        <v>501.76666666666654</v>
      </c>
      <c r="J138" s="36">
        <v>515.53333333333319</v>
      </c>
      <c r="K138" s="31">
        <v>488</v>
      </c>
      <c r="L138" s="31">
        <v>451.35</v>
      </c>
      <c r="M138" s="31">
        <v>97.830579999999998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133.9</v>
      </c>
      <c r="D139" s="36">
        <v>134.6</v>
      </c>
      <c r="E139" s="36">
        <v>130.54999999999998</v>
      </c>
      <c r="F139" s="36">
        <v>127.19999999999999</v>
      </c>
      <c r="G139" s="36">
        <v>123.14999999999998</v>
      </c>
      <c r="H139" s="36">
        <v>137.94999999999999</v>
      </c>
      <c r="I139" s="36">
        <v>142</v>
      </c>
      <c r="J139" s="36">
        <v>145.35</v>
      </c>
      <c r="K139" s="31">
        <v>138.65</v>
      </c>
      <c r="L139" s="31">
        <v>131.25</v>
      </c>
      <c r="M139" s="31">
        <v>22.83916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162.25</v>
      </c>
      <c r="D140" s="36">
        <v>165.06666666666666</v>
      </c>
      <c r="E140" s="36">
        <v>158.68333333333334</v>
      </c>
      <c r="F140" s="36">
        <v>155.11666666666667</v>
      </c>
      <c r="G140" s="36">
        <v>148.73333333333335</v>
      </c>
      <c r="H140" s="36">
        <v>168.63333333333333</v>
      </c>
      <c r="I140" s="36">
        <v>175.01666666666665</v>
      </c>
      <c r="J140" s="36">
        <v>178.58333333333331</v>
      </c>
      <c r="K140" s="31">
        <v>171.45</v>
      </c>
      <c r="L140" s="31">
        <v>161.5</v>
      </c>
      <c r="M140" s="31">
        <v>47.56026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3699.5</v>
      </c>
      <c r="D141" s="36">
        <v>3702.0166666666664</v>
      </c>
      <c r="E141" s="36">
        <v>3662.0333333333328</v>
      </c>
      <c r="F141" s="36">
        <v>3624.5666666666666</v>
      </c>
      <c r="G141" s="36">
        <v>3584.583333333333</v>
      </c>
      <c r="H141" s="36">
        <v>3739.4833333333327</v>
      </c>
      <c r="I141" s="36">
        <v>3779.4666666666662</v>
      </c>
      <c r="J141" s="36">
        <v>3816.9333333333325</v>
      </c>
      <c r="K141" s="31">
        <v>3742</v>
      </c>
      <c r="L141" s="31">
        <v>3664.55</v>
      </c>
      <c r="M141" s="31">
        <v>5.1851599999999998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6259.6</v>
      </c>
      <c r="D142" s="36">
        <v>6321.9333333333334</v>
      </c>
      <c r="E142" s="36">
        <v>6181.666666666667</v>
      </c>
      <c r="F142" s="36">
        <v>6103.7333333333336</v>
      </c>
      <c r="G142" s="36">
        <v>5963.4666666666672</v>
      </c>
      <c r="H142" s="36">
        <v>6399.8666666666668</v>
      </c>
      <c r="I142" s="36">
        <v>6540.1333333333332</v>
      </c>
      <c r="J142" s="36">
        <v>6618.0666666666666</v>
      </c>
      <c r="K142" s="31">
        <v>6462.2</v>
      </c>
      <c r="L142" s="31">
        <v>6244</v>
      </c>
      <c r="M142" s="31">
        <v>4.83413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786.6</v>
      </c>
      <c r="D143" s="36">
        <v>791.93333333333339</v>
      </c>
      <c r="E143" s="36">
        <v>777.86666666666679</v>
      </c>
      <c r="F143" s="36">
        <v>769.13333333333344</v>
      </c>
      <c r="G143" s="36">
        <v>755.06666666666683</v>
      </c>
      <c r="H143" s="36">
        <v>800.66666666666674</v>
      </c>
      <c r="I143" s="36">
        <v>814.73333333333335</v>
      </c>
      <c r="J143" s="36">
        <v>823.4666666666667</v>
      </c>
      <c r="K143" s="31">
        <v>806</v>
      </c>
      <c r="L143" s="31">
        <v>783.2</v>
      </c>
      <c r="M143" s="31">
        <v>30.238289999999999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2421.25</v>
      </c>
      <c r="D144" s="36">
        <v>2441.6333333333337</v>
      </c>
      <c r="E144" s="36">
        <v>2390.4166666666674</v>
      </c>
      <c r="F144" s="36">
        <v>2359.5833333333339</v>
      </c>
      <c r="G144" s="36">
        <v>2308.3666666666677</v>
      </c>
      <c r="H144" s="36">
        <v>2472.4666666666672</v>
      </c>
      <c r="I144" s="36">
        <v>2523.6833333333334</v>
      </c>
      <c r="J144" s="36">
        <v>2554.5166666666669</v>
      </c>
      <c r="K144" s="31">
        <v>2492.85</v>
      </c>
      <c r="L144" s="31">
        <v>2410.8000000000002</v>
      </c>
      <c r="M144" s="31">
        <v>5.99526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6094.45</v>
      </c>
      <c r="D145" s="36">
        <v>6074.5166666666673</v>
      </c>
      <c r="E145" s="36">
        <v>6011.0333333333347</v>
      </c>
      <c r="F145" s="36">
        <v>5927.6166666666677</v>
      </c>
      <c r="G145" s="36">
        <v>5864.133333333335</v>
      </c>
      <c r="H145" s="36">
        <v>6157.9333333333343</v>
      </c>
      <c r="I145" s="36">
        <v>6221.4166666666661</v>
      </c>
      <c r="J145" s="36">
        <v>6304.8333333333339</v>
      </c>
      <c r="K145" s="31">
        <v>6138</v>
      </c>
      <c r="L145" s="31">
        <v>5991.1</v>
      </c>
      <c r="M145" s="31">
        <v>4.2529700000000004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646.70000000000005</v>
      </c>
      <c r="D146" s="36">
        <v>646.13333333333333</v>
      </c>
      <c r="E146" s="36">
        <v>634.66666666666663</v>
      </c>
      <c r="F146" s="36">
        <v>622.63333333333333</v>
      </c>
      <c r="G146" s="36">
        <v>611.16666666666663</v>
      </c>
      <c r="H146" s="36">
        <v>658.16666666666663</v>
      </c>
      <c r="I146" s="36">
        <v>669.63333333333333</v>
      </c>
      <c r="J146" s="36">
        <v>681.66666666666663</v>
      </c>
      <c r="K146" s="31">
        <v>657.6</v>
      </c>
      <c r="L146" s="31">
        <v>634.1</v>
      </c>
      <c r="M146" s="31">
        <v>9.4185499999999998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49.25</v>
      </c>
      <c r="D147" s="36">
        <v>49.75</v>
      </c>
      <c r="E147" s="36">
        <v>48.5</v>
      </c>
      <c r="F147" s="36">
        <v>47.75</v>
      </c>
      <c r="G147" s="36">
        <v>46.5</v>
      </c>
      <c r="H147" s="36">
        <v>50.5</v>
      </c>
      <c r="I147" s="36">
        <v>51.75</v>
      </c>
      <c r="J147" s="36">
        <v>52.5</v>
      </c>
      <c r="K147" s="31">
        <v>51</v>
      </c>
      <c r="L147" s="31">
        <v>49</v>
      </c>
      <c r="M147" s="31">
        <v>417.65480000000002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2624.55</v>
      </c>
      <c r="D148" s="36">
        <v>2626.1666666666665</v>
      </c>
      <c r="E148" s="36">
        <v>2570.333333333333</v>
      </c>
      <c r="F148" s="36">
        <v>2516.1166666666663</v>
      </c>
      <c r="G148" s="36">
        <v>2460.2833333333328</v>
      </c>
      <c r="H148" s="36">
        <v>2680.3833333333332</v>
      </c>
      <c r="I148" s="36">
        <v>2736.2166666666662</v>
      </c>
      <c r="J148" s="36">
        <v>2790.4333333333334</v>
      </c>
      <c r="K148" s="31">
        <v>2682</v>
      </c>
      <c r="L148" s="31">
        <v>2571.9499999999998</v>
      </c>
      <c r="M148" s="31">
        <v>0.85614999999999997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3889.95</v>
      </c>
      <c r="D149" s="36">
        <v>3881.7833333333333</v>
      </c>
      <c r="E149" s="36">
        <v>3845.1666666666665</v>
      </c>
      <c r="F149" s="36">
        <v>3800.3833333333332</v>
      </c>
      <c r="G149" s="36">
        <v>3763.7666666666664</v>
      </c>
      <c r="H149" s="36">
        <v>3926.5666666666666</v>
      </c>
      <c r="I149" s="36">
        <v>3963.1833333333334</v>
      </c>
      <c r="J149" s="36">
        <v>4007.9666666666667</v>
      </c>
      <c r="K149" s="31">
        <v>3918.4</v>
      </c>
      <c r="L149" s="31">
        <v>3837</v>
      </c>
      <c r="M149" s="31">
        <v>5.9218099999999998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344.25</v>
      </c>
      <c r="D150" s="36">
        <v>342.51666666666665</v>
      </c>
      <c r="E150" s="36">
        <v>337.23333333333329</v>
      </c>
      <c r="F150" s="36">
        <v>330.21666666666664</v>
      </c>
      <c r="G150" s="36">
        <v>324.93333333333328</v>
      </c>
      <c r="H150" s="36">
        <v>349.5333333333333</v>
      </c>
      <c r="I150" s="36">
        <v>354.81666666666661</v>
      </c>
      <c r="J150" s="36">
        <v>361.83333333333331</v>
      </c>
      <c r="K150" s="31">
        <v>347.8</v>
      </c>
      <c r="L150" s="31">
        <v>335.5</v>
      </c>
      <c r="M150" s="31">
        <v>11.83958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594.1</v>
      </c>
      <c r="D151" s="36">
        <v>594.33333333333337</v>
      </c>
      <c r="E151" s="36">
        <v>582.06666666666672</v>
      </c>
      <c r="F151" s="36">
        <v>570.0333333333333</v>
      </c>
      <c r="G151" s="36">
        <v>557.76666666666665</v>
      </c>
      <c r="H151" s="36">
        <v>606.36666666666679</v>
      </c>
      <c r="I151" s="36">
        <v>618.63333333333344</v>
      </c>
      <c r="J151" s="36">
        <v>630.66666666666686</v>
      </c>
      <c r="K151" s="31">
        <v>606.6</v>
      </c>
      <c r="L151" s="31">
        <v>582.29999999999995</v>
      </c>
      <c r="M151" s="31">
        <v>1.96719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503.1</v>
      </c>
      <c r="D152" s="36">
        <v>503.84999999999997</v>
      </c>
      <c r="E152" s="36">
        <v>498.24999999999994</v>
      </c>
      <c r="F152" s="36">
        <v>493.4</v>
      </c>
      <c r="G152" s="36">
        <v>487.79999999999995</v>
      </c>
      <c r="H152" s="36">
        <v>508.69999999999993</v>
      </c>
      <c r="I152" s="36">
        <v>514.29999999999995</v>
      </c>
      <c r="J152" s="36">
        <v>519.14999999999986</v>
      </c>
      <c r="K152" s="31">
        <v>509.45</v>
      </c>
      <c r="L152" s="31">
        <v>499</v>
      </c>
      <c r="M152" s="31">
        <v>3.09361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2114.1999999999998</v>
      </c>
      <c r="D153" s="36">
        <v>2121.7166666666667</v>
      </c>
      <c r="E153" s="36">
        <v>2087.4833333333336</v>
      </c>
      <c r="F153" s="36">
        <v>2060.7666666666669</v>
      </c>
      <c r="G153" s="36">
        <v>2026.5333333333338</v>
      </c>
      <c r="H153" s="36">
        <v>2148.4333333333334</v>
      </c>
      <c r="I153" s="36">
        <v>2182.6666666666661</v>
      </c>
      <c r="J153" s="36">
        <v>2209.3833333333332</v>
      </c>
      <c r="K153" s="31">
        <v>2155.9499999999998</v>
      </c>
      <c r="L153" s="31">
        <v>2095</v>
      </c>
      <c r="M153" s="31">
        <v>0.27792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244.25</v>
      </c>
      <c r="D154" s="36">
        <v>248.15</v>
      </c>
      <c r="E154" s="36">
        <v>237.3</v>
      </c>
      <c r="F154" s="36">
        <v>230.35</v>
      </c>
      <c r="G154" s="36">
        <v>219.5</v>
      </c>
      <c r="H154" s="36">
        <v>255.10000000000002</v>
      </c>
      <c r="I154" s="36">
        <v>265.95</v>
      </c>
      <c r="J154" s="36">
        <v>272.90000000000003</v>
      </c>
      <c r="K154" s="31">
        <v>259</v>
      </c>
      <c r="L154" s="31">
        <v>241.2</v>
      </c>
      <c r="M154" s="31">
        <v>215.78662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191.75</v>
      </c>
      <c r="D155" s="36">
        <v>192.58333333333334</v>
      </c>
      <c r="E155" s="36">
        <v>190.41666666666669</v>
      </c>
      <c r="F155" s="36">
        <v>189.08333333333334</v>
      </c>
      <c r="G155" s="36">
        <v>186.91666666666669</v>
      </c>
      <c r="H155" s="36">
        <v>193.91666666666669</v>
      </c>
      <c r="I155" s="36">
        <v>196.08333333333337</v>
      </c>
      <c r="J155" s="36">
        <v>197.41666666666669</v>
      </c>
      <c r="K155" s="31">
        <v>194.75</v>
      </c>
      <c r="L155" s="31">
        <v>191.25</v>
      </c>
      <c r="M155" s="31">
        <v>8.5250000000000004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104.35</v>
      </c>
      <c r="D156" s="36">
        <v>104.89999999999999</v>
      </c>
      <c r="E156" s="36">
        <v>102.94999999999999</v>
      </c>
      <c r="F156" s="36">
        <v>101.55</v>
      </c>
      <c r="G156" s="36">
        <v>99.6</v>
      </c>
      <c r="H156" s="36">
        <v>106.29999999999998</v>
      </c>
      <c r="I156" s="36">
        <v>108.25</v>
      </c>
      <c r="J156" s="36">
        <v>109.64999999999998</v>
      </c>
      <c r="K156" s="31">
        <v>106.85</v>
      </c>
      <c r="L156" s="31">
        <v>103.5</v>
      </c>
      <c r="M156" s="31">
        <v>55.915370000000003</v>
      </c>
      <c r="N156" s="1"/>
      <c r="O156" s="1"/>
    </row>
    <row r="157" spans="1:15" ht="12.75" customHeight="1">
      <c r="A157" s="33">
        <v>147</v>
      </c>
      <c r="B157" s="53" t="s">
        <v>847</v>
      </c>
      <c r="C157" s="31">
        <v>885.8</v>
      </c>
      <c r="D157" s="36">
        <v>893.38333333333321</v>
      </c>
      <c r="E157" s="36">
        <v>875.96666666666647</v>
      </c>
      <c r="F157" s="36">
        <v>866.13333333333321</v>
      </c>
      <c r="G157" s="36">
        <v>848.71666666666647</v>
      </c>
      <c r="H157" s="36">
        <v>903.21666666666647</v>
      </c>
      <c r="I157" s="36">
        <v>920.63333333333321</v>
      </c>
      <c r="J157" s="36">
        <v>930.46666666666647</v>
      </c>
      <c r="K157" s="31">
        <v>910.8</v>
      </c>
      <c r="L157" s="31">
        <v>883.55</v>
      </c>
      <c r="M157" s="31">
        <v>1.2337199999999999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2967.85</v>
      </c>
      <c r="D158" s="36">
        <v>2963.9500000000003</v>
      </c>
      <c r="E158" s="36">
        <v>2932.9000000000005</v>
      </c>
      <c r="F158" s="36">
        <v>2897.9500000000003</v>
      </c>
      <c r="G158" s="36">
        <v>2866.9000000000005</v>
      </c>
      <c r="H158" s="36">
        <v>2998.9000000000005</v>
      </c>
      <c r="I158" s="36">
        <v>3029.9500000000007</v>
      </c>
      <c r="J158" s="36">
        <v>3064.9000000000005</v>
      </c>
      <c r="K158" s="31">
        <v>2995</v>
      </c>
      <c r="L158" s="31">
        <v>2929</v>
      </c>
      <c r="M158" s="31">
        <v>1.24224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347.1</v>
      </c>
      <c r="D159" s="36">
        <v>347.0333333333333</v>
      </c>
      <c r="E159" s="36">
        <v>340.06666666666661</v>
      </c>
      <c r="F159" s="36">
        <v>333.0333333333333</v>
      </c>
      <c r="G159" s="36">
        <v>326.06666666666661</v>
      </c>
      <c r="H159" s="36">
        <v>354.06666666666661</v>
      </c>
      <c r="I159" s="36">
        <v>361.0333333333333</v>
      </c>
      <c r="J159" s="36">
        <v>368.06666666666661</v>
      </c>
      <c r="K159" s="31">
        <v>354</v>
      </c>
      <c r="L159" s="31">
        <v>340</v>
      </c>
      <c r="M159" s="31">
        <v>47.652230000000003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426.3</v>
      </c>
      <c r="D160" s="36">
        <v>429.2</v>
      </c>
      <c r="E160" s="36">
        <v>422.09999999999997</v>
      </c>
      <c r="F160" s="36">
        <v>417.9</v>
      </c>
      <c r="G160" s="36">
        <v>410.79999999999995</v>
      </c>
      <c r="H160" s="36">
        <v>433.4</v>
      </c>
      <c r="I160" s="36">
        <v>440.5</v>
      </c>
      <c r="J160" s="36">
        <v>444.7</v>
      </c>
      <c r="K160" s="31">
        <v>436.3</v>
      </c>
      <c r="L160" s="31">
        <v>425</v>
      </c>
      <c r="M160" s="31">
        <v>3.6518899999999999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147.25</v>
      </c>
      <c r="D161" s="36">
        <v>146.30000000000001</v>
      </c>
      <c r="E161" s="36">
        <v>145.00000000000003</v>
      </c>
      <c r="F161" s="36">
        <v>142.75000000000003</v>
      </c>
      <c r="G161" s="36">
        <v>141.45000000000005</v>
      </c>
      <c r="H161" s="36">
        <v>148.55000000000001</v>
      </c>
      <c r="I161" s="36">
        <v>149.84999999999997</v>
      </c>
      <c r="J161" s="36">
        <v>152.1</v>
      </c>
      <c r="K161" s="31">
        <v>147.6</v>
      </c>
      <c r="L161" s="31">
        <v>144.05000000000001</v>
      </c>
      <c r="M161" s="31">
        <v>159.73650000000001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785.8</v>
      </c>
      <c r="D162" s="36">
        <v>794.38333333333333</v>
      </c>
      <c r="E162" s="36">
        <v>768.76666666666665</v>
      </c>
      <c r="F162" s="36">
        <v>751.73333333333335</v>
      </c>
      <c r="G162" s="36">
        <v>726.11666666666667</v>
      </c>
      <c r="H162" s="36">
        <v>811.41666666666663</v>
      </c>
      <c r="I162" s="36">
        <v>837.03333333333319</v>
      </c>
      <c r="J162" s="36">
        <v>854.06666666666661</v>
      </c>
      <c r="K162" s="31">
        <v>820</v>
      </c>
      <c r="L162" s="31">
        <v>777.35</v>
      </c>
      <c r="M162" s="31">
        <v>6.3459700000000003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4505.6499999999996</v>
      </c>
      <c r="D163" s="36">
        <v>4535.2166666666662</v>
      </c>
      <c r="E163" s="36">
        <v>4470.4333333333325</v>
      </c>
      <c r="F163" s="36">
        <v>4435.2166666666662</v>
      </c>
      <c r="G163" s="36">
        <v>4370.4333333333325</v>
      </c>
      <c r="H163" s="36">
        <v>4570.4333333333325</v>
      </c>
      <c r="I163" s="36">
        <v>4635.2166666666672</v>
      </c>
      <c r="J163" s="36">
        <v>4670.4333333333325</v>
      </c>
      <c r="K163" s="31">
        <v>4600</v>
      </c>
      <c r="L163" s="31">
        <v>4500</v>
      </c>
      <c r="M163" s="31">
        <v>0.39047999999999999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1078.8</v>
      </c>
      <c r="D164" s="36">
        <v>1078.0833333333333</v>
      </c>
      <c r="E164" s="36">
        <v>1064.7166666666665</v>
      </c>
      <c r="F164" s="36">
        <v>1050.6333333333332</v>
      </c>
      <c r="G164" s="36">
        <v>1037.2666666666664</v>
      </c>
      <c r="H164" s="36">
        <v>1092.1666666666665</v>
      </c>
      <c r="I164" s="36">
        <v>1105.5333333333333</v>
      </c>
      <c r="J164" s="36">
        <v>1119.6166666666666</v>
      </c>
      <c r="K164" s="31">
        <v>1091.45</v>
      </c>
      <c r="L164" s="31">
        <v>1064</v>
      </c>
      <c r="M164" s="31">
        <v>1.9477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216.95</v>
      </c>
      <c r="D165" s="36">
        <v>217.63333333333333</v>
      </c>
      <c r="E165" s="36">
        <v>214.31666666666666</v>
      </c>
      <c r="F165" s="36">
        <v>211.68333333333334</v>
      </c>
      <c r="G165" s="36">
        <v>208.36666666666667</v>
      </c>
      <c r="H165" s="36">
        <v>220.26666666666665</v>
      </c>
      <c r="I165" s="36">
        <v>223.58333333333331</v>
      </c>
      <c r="J165" s="36">
        <v>226.21666666666664</v>
      </c>
      <c r="K165" s="31">
        <v>220.95</v>
      </c>
      <c r="L165" s="31">
        <v>215</v>
      </c>
      <c r="M165" s="31">
        <v>5.7492299999999998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201.6</v>
      </c>
      <c r="D166" s="36">
        <v>202.16666666666666</v>
      </c>
      <c r="E166" s="36">
        <v>199.33333333333331</v>
      </c>
      <c r="F166" s="36">
        <v>197.06666666666666</v>
      </c>
      <c r="G166" s="36">
        <v>194.23333333333332</v>
      </c>
      <c r="H166" s="36">
        <v>204.43333333333331</v>
      </c>
      <c r="I166" s="36">
        <v>207.26666666666662</v>
      </c>
      <c r="J166" s="36">
        <v>209.5333333333333</v>
      </c>
      <c r="K166" s="31">
        <v>205</v>
      </c>
      <c r="L166" s="31">
        <v>199.9</v>
      </c>
      <c r="M166" s="31">
        <v>19.30715</v>
      </c>
      <c r="N166" s="1"/>
      <c r="O166" s="1"/>
    </row>
    <row r="167" spans="1:15" ht="12.75" customHeight="1">
      <c r="A167" s="33">
        <v>157</v>
      </c>
      <c r="B167" s="53" t="s">
        <v>848</v>
      </c>
      <c r="C167" s="31">
        <v>776.05</v>
      </c>
      <c r="D167" s="36">
        <v>777.81666666666661</v>
      </c>
      <c r="E167" s="36">
        <v>767.88333333333321</v>
      </c>
      <c r="F167" s="36">
        <v>759.71666666666658</v>
      </c>
      <c r="G167" s="36">
        <v>749.78333333333319</v>
      </c>
      <c r="H167" s="36">
        <v>785.98333333333323</v>
      </c>
      <c r="I167" s="36">
        <v>795.91666666666663</v>
      </c>
      <c r="J167" s="36">
        <v>804.08333333333326</v>
      </c>
      <c r="K167" s="31">
        <v>787.75</v>
      </c>
      <c r="L167" s="31">
        <v>769.65</v>
      </c>
      <c r="M167" s="31">
        <v>5.57484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435.3</v>
      </c>
      <c r="D168" s="36">
        <v>436.58333333333331</v>
      </c>
      <c r="E168" s="36">
        <v>428.46666666666664</v>
      </c>
      <c r="F168" s="36">
        <v>421.63333333333333</v>
      </c>
      <c r="G168" s="36">
        <v>413.51666666666665</v>
      </c>
      <c r="H168" s="36">
        <v>443.41666666666663</v>
      </c>
      <c r="I168" s="36">
        <v>451.5333333333333</v>
      </c>
      <c r="J168" s="36">
        <v>458.36666666666662</v>
      </c>
      <c r="K168" s="31">
        <v>444.7</v>
      </c>
      <c r="L168" s="31">
        <v>429.75</v>
      </c>
      <c r="M168" s="31">
        <v>14.95004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161.4</v>
      </c>
      <c r="D169" s="36">
        <v>161.36666666666667</v>
      </c>
      <c r="E169" s="36">
        <v>159.53333333333336</v>
      </c>
      <c r="F169" s="36">
        <v>157.66666666666669</v>
      </c>
      <c r="G169" s="36">
        <v>155.83333333333337</v>
      </c>
      <c r="H169" s="36">
        <v>163.23333333333335</v>
      </c>
      <c r="I169" s="36">
        <v>165.06666666666666</v>
      </c>
      <c r="J169" s="36">
        <v>166.93333333333334</v>
      </c>
      <c r="K169" s="31">
        <v>163.19999999999999</v>
      </c>
      <c r="L169" s="31">
        <v>159.5</v>
      </c>
      <c r="M169" s="31">
        <v>55.753959999999999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1314.6</v>
      </c>
      <c r="D170" s="36">
        <v>1312.4666666666665</v>
      </c>
      <c r="E170" s="36">
        <v>1265.9333333333329</v>
      </c>
      <c r="F170" s="36">
        <v>1217.2666666666664</v>
      </c>
      <c r="G170" s="36">
        <v>1170.7333333333329</v>
      </c>
      <c r="H170" s="36">
        <v>1361.133333333333</v>
      </c>
      <c r="I170" s="36">
        <v>1407.6666666666663</v>
      </c>
      <c r="J170" s="36">
        <v>1456.333333333333</v>
      </c>
      <c r="K170" s="31">
        <v>1359</v>
      </c>
      <c r="L170" s="31">
        <v>1263.8</v>
      </c>
      <c r="M170" s="31">
        <v>2.8357899999999998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181.6</v>
      </c>
      <c r="D171" s="36">
        <v>182.01666666666665</v>
      </c>
      <c r="E171" s="36">
        <v>177.5333333333333</v>
      </c>
      <c r="F171" s="36">
        <v>173.46666666666664</v>
      </c>
      <c r="G171" s="36">
        <v>168.98333333333329</v>
      </c>
      <c r="H171" s="36">
        <v>186.08333333333331</v>
      </c>
      <c r="I171" s="36">
        <v>190.56666666666666</v>
      </c>
      <c r="J171" s="36">
        <v>194.63333333333333</v>
      </c>
      <c r="K171" s="31">
        <v>186.5</v>
      </c>
      <c r="L171" s="31">
        <v>177.95</v>
      </c>
      <c r="M171" s="31">
        <v>575.0548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2638.25</v>
      </c>
      <c r="D172" s="36">
        <v>2654.3333333333335</v>
      </c>
      <c r="E172" s="36">
        <v>2608.666666666667</v>
      </c>
      <c r="F172" s="36">
        <v>2579.0833333333335</v>
      </c>
      <c r="G172" s="36">
        <v>2533.416666666667</v>
      </c>
      <c r="H172" s="36">
        <v>2683.916666666667</v>
      </c>
      <c r="I172" s="36">
        <v>2729.5833333333339</v>
      </c>
      <c r="J172" s="36">
        <v>2759.166666666667</v>
      </c>
      <c r="K172" s="31">
        <v>2700</v>
      </c>
      <c r="L172" s="31">
        <v>2624.75</v>
      </c>
      <c r="M172" s="31">
        <v>0.28376000000000001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3409.45</v>
      </c>
      <c r="D173" s="36">
        <v>3432.7999999999997</v>
      </c>
      <c r="E173" s="36">
        <v>3376.7999999999993</v>
      </c>
      <c r="F173" s="36">
        <v>3344.1499999999996</v>
      </c>
      <c r="G173" s="36">
        <v>3288.1499999999992</v>
      </c>
      <c r="H173" s="36">
        <v>3465.4499999999994</v>
      </c>
      <c r="I173" s="36">
        <v>3521.4500000000003</v>
      </c>
      <c r="J173" s="36">
        <v>3554.0999999999995</v>
      </c>
      <c r="K173" s="31">
        <v>3488.8</v>
      </c>
      <c r="L173" s="31">
        <v>3400.15</v>
      </c>
      <c r="M173" s="31">
        <v>8.3779999999999993E-2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408.65</v>
      </c>
      <c r="D174" s="36">
        <v>407.56666666666666</v>
      </c>
      <c r="E174" s="36">
        <v>377.13333333333333</v>
      </c>
      <c r="F174" s="36">
        <v>345.61666666666667</v>
      </c>
      <c r="G174" s="36">
        <v>315.18333333333334</v>
      </c>
      <c r="H174" s="36">
        <v>439.08333333333331</v>
      </c>
      <c r="I174" s="36">
        <v>469.51666666666659</v>
      </c>
      <c r="J174" s="36">
        <v>501.0333333333333</v>
      </c>
      <c r="K174" s="31">
        <v>438</v>
      </c>
      <c r="L174" s="31">
        <v>376.05</v>
      </c>
      <c r="M174" s="31">
        <v>150.83123000000001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2018</v>
      </c>
      <c r="D175" s="36">
        <v>2020.8333333333333</v>
      </c>
      <c r="E175" s="36">
        <v>1999.7166666666665</v>
      </c>
      <c r="F175" s="36">
        <v>1981.4333333333332</v>
      </c>
      <c r="G175" s="36">
        <v>1960.3166666666664</v>
      </c>
      <c r="H175" s="36">
        <v>2039.1166666666666</v>
      </c>
      <c r="I175" s="36">
        <v>2060.2333333333336</v>
      </c>
      <c r="J175" s="36">
        <v>2078.5166666666664</v>
      </c>
      <c r="K175" s="31">
        <v>2041.95</v>
      </c>
      <c r="L175" s="31">
        <v>2002.55</v>
      </c>
      <c r="M175" s="31">
        <v>2.5838399999999999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2448.1999999999998</v>
      </c>
      <c r="D176" s="36">
        <v>2407.8666666666668</v>
      </c>
      <c r="E176" s="36">
        <v>2322.3333333333335</v>
      </c>
      <c r="F176" s="36">
        <v>2196.4666666666667</v>
      </c>
      <c r="G176" s="36">
        <v>2110.9333333333334</v>
      </c>
      <c r="H176" s="36">
        <v>2533.7333333333336</v>
      </c>
      <c r="I176" s="36">
        <v>2619.2666666666664</v>
      </c>
      <c r="J176" s="36">
        <v>2745.1333333333337</v>
      </c>
      <c r="K176" s="31">
        <v>2493.4</v>
      </c>
      <c r="L176" s="31">
        <v>2282</v>
      </c>
      <c r="M176" s="31">
        <v>3.2382399999999998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884.6</v>
      </c>
      <c r="D177" s="36">
        <v>886.05000000000007</v>
      </c>
      <c r="E177" s="36">
        <v>878.00000000000011</v>
      </c>
      <c r="F177" s="36">
        <v>871.40000000000009</v>
      </c>
      <c r="G177" s="36">
        <v>863.35000000000014</v>
      </c>
      <c r="H177" s="36">
        <v>892.65000000000009</v>
      </c>
      <c r="I177" s="36">
        <v>900.7</v>
      </c>
      <c r="J177" s="36">
        <v>907.30000000000007</v>
      </c>
      <c r="K177" s="31">
        <v>894.1</v>
      </c>
      <c r="L177" s="31">
        <v>879.45</v>
      </c>
      <c r="M177" s="31">
        <v>7.6693300000000004</v>
      </c>
      <c r="N177" s="1"/>
      <c r="O177" s="1"/>
    </row>
    <row r="178" spans="1:15" ht="12.75" customHeight="1">
      <c r="A178" s="33">
        <v>168</v>
      </c>
      <c r="B178" s="53" t="s">
        <v>853</v>
      </c>
      <c r="C178" s="31">
        <v>1214.0999999999999</v>
      </c>
      <c r="D178" s="36">
        <v>1224.1666666666667</v>
      </c>
      <c r="E178" s="36">
        <v>1188.0833333333335</v>
      </c>
      <c r="F178" s="36">
        <v>1162.0666666666668</v>
      </c>
      <c r="G178" s="36">
        <v>1125.9833333333336</v>
      </c>
      <c r="H178" s="36">
        <v>1250.1833333333334</v>
      </c>
      <c r="I178" s="36">
        <v>1286.2666666666669</v>
      </c>
      <c r="J178" s="36">
        <v>1312.2833333333333</v>
      </c>
      <c r="K178" s="31">
        <v>1260.25</v>
      </c>
      <c r="L178" s="31">
        <v>1198.1500000000001</v>
      </c>
      <c r="M178" s="31">
        <v>5.6857699999999998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1494.15</v>
      </c>
      <c r="D179" s="36">
        <v>1499.6000000000001</v>
      </c>
      <c r="E179" s="36">
        <v>1474.3500000000004</v>
      </c>
      <c r="F179" s="36">
        <v>1454.5500000000002</v>
      </c>
      <c r="G179" s="36">
        <v>1429.3000000000004</v>
      </c>
      <c r="H179" s="36">
        <v>1519.4000000000003</v>
      </c>
      <c r="I179" s="36">
        <v>1544.6499999999999</v>
      </c>
      <c r="J179" s="36">
        <v>1564.4500000000003</v>
      </c>
      <c r="K179" s="31">
        <v>1524.85</v>
      </c>
      <c r="L179" s="31">
        <v>1479.8</v>
      </c>
      <c r="M179" s="31">
        <v>2.5142699999999998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87.35</v>
      </c>
      <c r="D180" s="36">
        <v>87.533333333333346</v>
      </c>
      <c r="E180" s="36">
        <v>85.316666666666691</v>
      </c>
      <c r="F180" s="36">
        <v>83.283333333333346</v>
      </c>
      <c r="G180" s="36">
        <v>81.066666666666691</v>
      </c>
      <c r="H180" s="36">
        <v>89.566666666666691</v>
      </c>
      <c r="I180" s="36">
        <v>91.78333333333336</v>
      </c>
      <c r="J180" s="36">
        <v>93.816666666666691</v>
      </c>
      <c r="K180" s="31">
        <v>89.75</v>
      </c>
      <c r="L180" s="31">
        <v>85.5</v>
      </c>
      <c r="M180" s="31">
        <v>840.36590999999999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1045.45</v>
      </c>
      <c r="D181" s="36">
        <v>1051.8833333333334</v>
      </c>
      <c r="E181" s="36">
        <v>1028.5666666666668</v>
      </c>
      <c r="F181" s="36">
        <v>1011.6833333333334</v>
      </c>
      <c r="G181" s="36">
        <v>988.36666666666679</v>
      </c>
      <c r="H181" s="36">
        <v>1068.7666666666669</v>
      </c>
      <c r="I181" s="36">
        <v>1092.0833333333335</v>
      </c>
      <c r="J181" s="36">
        <v>1108.9666666666669</v>
      </c>
      <c r="K181" s="31">
        <v>1075.2</v>
      </c>
      <c r="L181" s="31">
        <v>1035</v>
      </c>
      <c r="M181" s="31">
        <v>0.34892000000000001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2423.4</v>
      </c>
      <c r="D182" s="36">
        <v>2464.9666666666667</v>
      </c>
      <c r="E182" s="36">
        <v>2355.4333333333334</v>
      </c>
      <c r="F182" s="36">
        <v>2287.4666666666667</v>
      </c>
      <c r="G182" s="36">
        <v>2177.9333333333334</v>
      </c>
      <c r="H182" s="36">
        <v>2532.9333333333334</v>
      </c>
      <c r="I182" s="36">
        <v>2642.4666666666672</v>
      </c>
      <c r="J182" s="36">
        <v>2710.4333333333334</v>
      </c>
      <c r="K182" s="31">
        <v>2574.5</v>
      </c>
      <c r="L182" s="31">
        <v>2397</v>
      </c>
      <c r="M182" s="31">
        <v>1.39578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529.1</v>
      </c>
      <c r="D183" s="36">
        <v>533.83333333333337</v>
      </c>
      <c r="E183" s="36">
        <v>521.26666666666677</v>
      </c>
      <c r="F183" s="36">
        <v>513.43333333333339</v>
      </c>
      <c r="G183" s="36">
        <v>500.86666666666679</v>
      </c>
      <c r="H183" s="36">
        <v>541.66666666666674</v>
      </c>
      <c r="I183" s="36">
        <v>554.23333333333335</v>
      </c>
      <c r="J183" s="36">
        <v>562.06666666666672</v>
      </c>
      <c r="K183" s="31">
        <v>546.4</v>
      </c>
      <c r="L183" s="31">
        <v>526</v>
      </c>
      <c r="M183" s="31">
        <v>1.49343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1218.45</v>
      </c>
      <c r="D184" s="36">
        <v>1223.3499999999999</v>
      </c>
      <c r="E184" s="36">
        <v>1203.6999999999998</v>
      </c>
      <c r="F184" s="36">
        <v>1188.9499999999998</v>
      </c>
      <c r="G184" s="36">
        <v>1169.2999999999997</v>
      </c>
      <c r="H184" s="36">
        <v>1238.0999999999999</v>
      </c>
      <c r="I184" s="36">
        <v>1257.75</v>
      </c>
      <c r="J184" s="36">
        <v>1272.5</v>
      </c>
      <c r="K184" s="31">
        <v>1243</v>
      </c>
      <c r="L184" s="31">
        <v>1208.5999999999999</v>
      </c>
      <c r="M184" s="31">
        <v>22.903379999999999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878.55</v>
      </c>
      <c r="D185" s="36">
        <v>871.73333333333323</v>
      </c>
      <c r="E185" s="36">
        <v>860.81666666666649</v>
      </c>
      <c r="F185" s="36">
        <v>843.08333333333326</v>
      </c>
      <c r="G185" s="36">
        <v>832.16666666666652</v>
      </c>
      <c r="H185" s="36">
        <v>889.46666666666647</v>
      </c>
      <c r="I185" s="36">
        <v>900.38333333333321</v>
      </c>
      <c r="J185" s="36">
        <v>918.11666666666645</v>
      </c>
      <c r="K185" s="31">
        <v>882.65</v>
      </c>
      <c r="L185" s="31">
        <v>854</v>
      </c>
      <c r="M185" s="31">
        <v>6.1835399999999998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2322.85</v>
      </c>
      <c r="D186" s="36">
        <v>2343.1666666666665</v>
      </c>
      <c r="E186" s="36">
        <v>2295.7833333333328</v>
      </c>
      <c r="F186" s="36">
        <v>2268.7166666666662</v>
      </c>
      <c r="G186" s="36">
        <v>2221.3333333333326</v>
      </c>
      <c r="H186" s="36">
        <v>2370.2333333333331</v>
      </c>
      <c r="I186" s="36">
        <v>2417.6166666666672</v>
      </c>
      <c r="J186" s="36">
        <v>2444.6833333333334</v>
      </c>
      <c r="K186" s="31">
        <v>2390.5500000000002</v>
      </c>
      <c r="L186" s="31">
        <v>2316.1</v>
      </c>
      <c r="M186" s="31">
        <v>7.4328799999999999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427.5</v>
      </c>
      <c r="D187" s="36">
        <v>427.09999999999997</v>
      </c>
      <c r="E187" s="36">
        <v>420.39999999999992</v>
      </c>
      <c r="F187" s="36">
        <v>413.29999999999995</v>
      </c>
      <c r="G187" s="36">
        <v>406.59999999999991</v>
      </c>
      <c r="H187" s="36">
        <v>434.19999999999993</v>
      </c>
      <c r="I187" s="36">
        <v>440.9</v>
      </c>
      <c r="J187" s="36">
        <v>447.99999999999994</v>
      </c>
      <c r="K187" s="31">
        <v>433.8</v>
      </c>
      <c r="L187" s="31">
        <v>420</v>
      </c>
      <c r="M187" s="31">
        <v>19.759910000000001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586.20000000000005</v>
      </c>
      <c r="D188" s="36">
        <v>579.61666666666667</v>
      </c>
      <c r="E188" s="36">
        <v>555.38333333333333</v>
      </c>
      <c r="F188" s="36">
        <v>524.56666666666661</v>
      </c>
      <c r="G188" s="36">
        <v>500.33333333333326</v>
      </c>
      <c r="H188" s="36">
        <v>610.43333333333339</v>
      </c>
      <c r="I188" s="36">
        <v>634.66666666666674</v>
      </c>
      <c r="J188" s="36">
        <v>665.48333333333346</v>
      </c>
      <c r="K188" s="31">
        <v>603.85</v>
      </c>
      <c r="L188" s="31">
        <v>548.79999999999995</v>
      </c>
      <c r="M188" s="31">
        <v>77.928250000000006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2089.75</v>
      </c>
      <c r="D189" s="36">
        <v>2106.0166666666669</v>
      </c>
      <c r="E189" s="36">
        <v>2064.7333333333336</v>
      </c>
      <c r="F189" s="36">
        <v>2039.7166666666667</v>
      </c>
      <c r="G189" s="36">
        <v>1998.4333333333334</v>
      </c>
      <c r="H189" s="36">
        <v>2131.0333333333338</v>
      </c>
      <c r="I189" s="36">
        <v>2172.3166666666675</v>
      </c>
      <c r="J189" s="36">
        <v>2197.3333333333339</v>
      </c>
      <c r="K189" s="31">
        <v>2147.3000000000002</v>
      </c>
      <c r="L189" s="31">
        <v>2081</v>
      </c>
      <c r="M189" s="31">
        <v>9.4971700000000006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969.85</v>
      </c>
      <c r="D190" s="36">
        <v>975.29999999999984</v>
      </c>
      <c r="E190" s="36">
        <v>960.59999999999968</v>
      </c>
      <c r="F190" s="36">
        <v>951.3499999999998</v>
      </c>
      <c r="G190" s="36">
        <v>936.64999999999964</v>
      </c>
      <c r="H190" s="36">
        <v>984.54999999999973</v>
      </c>
      <c r="I190" s="36">
        <v>999.24999999999977</v>
      </c>
      <c r="J190" s="36">
        <v>1008.4999999999998</v>
      </c>
      <c r="K190" s="31">
        <v>990</v>
      </c>
      <c r="L190" s="31">
        <v>966.05</v>
      </c>
      <c r="M190" s="31">
        <v>4.3769400000000003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383.3</v>
      </c>
      <c r="D191" s="36">
        <v>387.7833333333333</v>
      </c>
      <c r="E191" s="36">
        <v>377.61666666666662</v>
      </c>
      <c r="F191" s="36">
        <v>371.93333333333334</v>
      </c>
      <c r="G191" s="36">
        <v>361.76666666666665</v>
      </c>
      <c r="H191" s="36">
        <v>393.46666666666658</v>
      </c>
      <c r="I191" s="36">
        <v>403.63333333333333</v>
      </c>
      <c r="J191" s="36">
        <v>409.31666666666655</v>
      </c>
      <c r="K191" s="31">
        <v>397.95</v>
      </c>
      <c r="L191" s="31">
        <v>382.1</v>
      </c>
      <c r="M191" s="31">
        <v>3.1876600000000002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2249.25</v>
      </c>
      <c r="D192" s="36">
        <v>2267</v>
      </c>
      <c r="E192" s="36">
        <v>2219.25</v>
      </c>
      <c r="F192" s="36">
        <v>2189.25</v>
      </c>
      <c r="G192" s="36">
        <v>2141.5</v>
      </c>
      <c r="H192" s="36">
        <v>2297</v>
      </c>
      <c r="I192" s="36">
        <v>2344.75</v>
      </c>
      <c r="J192" s="36">
        <v>2374.75</v>
      </c>
      <c r="K192" s="31">
        <v>2314.75</v>
      </c>
      <c r="L192" s="31">
        <v>2237</v>
      </c>
      <c r="M192" s="31">
        <v>0.27205000000000001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789.5</v>
      </c>
      <c r="D193" s="36">
        <v>774.7833333333333</v>
      </c>
      <c r="E193" s="36">
        <v>755.01666666666665</v>
      </c>
      <c r="F193" s="36">
        <v>720.5333333333333</v>
      </c>
      <c r="G193" s="36">
        <v>700.76666666666665</v>
      </c>
      <c r="H193" s="36">
        <v>809.26666666666665</v>
      </c>
      <c r="I193" s="36">
        <v>829.0333333333333</v>
      </c>
      <c r="J193" s="36">
        <v>863.51666666666665</v>
      </c>
      <c r="K193" s="31">
        <v>794.55</v>
      </c>
      <c r="L193" s="31">
        <v>740.3</v>
      </c>
      <c r="M193" s="31">
        <v>3.6914799999999999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389.5</v>
      </c>
      <c r="D194" s="36">
        <v>393.88333333333338</v>
      </c>
      <c r="E194" s="36">
        <v>380.36666666666679</v>
      </c>
      <c r="F194" s="36">
        <v>371.23333333333341</v>
      </c>
      <c r="G194" s="36">
        <v>357.71666666666681</v>
      </c>
      <c r="H194" s="36">
        <v>403.01666666666677</v>
      </c>
      <c r="I194" s="36">
        <v>416.5333333333333</v>
      </c>
      <c r="J194" s="36">
        <v>425.66666666666674</v>
      </c>
      <c r="K194" s="31">
        <v>407.4</v>
      </c>
      <c r="L194" s="31">
        <v>384.75</v>
      </c>
      <c r="M194" s="31">
        <v>16.437760000000001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3609.25</v>
      </c>
      <c r="D195" s="36">
        <v>3580.4</v>
      </c>
      <c r="E195" s="36">
        <v>3498.8500000000004</v>
      </c>
      <c r="F195" s="36">
        <v>3388.4500000000003</v>
      </c>
      <c r="G195" s="36">
        <v>3306.9000000000005</v>
      </c>
      <c r="H195" s="36">
        <v>3690.8</v>
      </c>
      <c r="I195" s="36">
        <v>3772.3500000000004</v>
      </c>
      <c r="J195" s="36">
        <v>3882.75</v>
      </c>
      <c r="K195" s="31">
        <v>3661.95</v>
      </c>
      <c r="L195" s="31">
        <v>3470</v>
      </c>
      <c r="M195" s="31">
        <v>0.89756000000000002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596.75</v>
      </c>
      <c r="D196" s="36">
        <v>598.25</v>
      </c>
      <c r="E196" s="36">
        <v>589.5</v>
      </c>
      <c r="F196" s="36">
        <v>582.25</v>
      </c>
      <c r="G196" s="36">
        <v>573.5</v>
      </c>
      <c r="H196" s="36">
        <v>605.5</v>
      </c>
      <c r="I196" s="36">
        <v>614.25</v>
      </c>
      <c r="J196" s="36">
        <v>621.5</v>
      </c>
      <c r="K196" s="31">
        <v>607</v>
      </c>
      <c r="L196" s="31">
        <v>591</v>
      </c>
      <c r="M196" s="31">
        <v>8.2361299999999993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711.9</v>
      </c>
      <c r="D197" s="36">
        <v>717.86666666666679</v>
      </c>
      <c r="E197" s="36">
        <v>700.73333333333358</v>
      </c>
      <c r="F197" s="36">
        <v>689.56666666666683</v>
      </c>
      <c r="G197" s="36">
        <v>672.43333333333362</v>
      </c>
      <c r="H197" s="36">
        <v>729.03333333333353</v>
      </c>
      <c r="I197" s="36">
        <v>746.16666666666674</v>
      </c>
      <c r="J197" s="36">
        <v>757.33333333333348</v>
      </c>
      <c r="K197" s="31">
        <v>735</v>
      </c>
      <c r="L197" s="31">
        <v>706.7</v>
      </c>
      <c r="M197" s="31">
        <v>10.632809999999999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184.9</v>
      </c>
      <c r="D198" s="36">
        <v>187.26666666666668</v>
      </c>
      <c r="E198" s="36">
        <v>180.73333333333335</v>
      </c>
      <c r="F198" s="36">
        <v>176.56666666666666</v>
      </c>
      <c r="G198" s="36">
        <v>170.03333333333333</v>
      </c>
      <c r="H198" s="36">
        <v>191.43333333333337</v>
      </c>
      <c r="I198" s="36">
        <v>197.96666666666673</v>
      </c>
      <c r="J198" s="36">
        <v>202.13333333333338</v>
      </c>
      <c r="K198" s="31">
        <v>193.8</v>
      </c>
      <c r="L198" s="31">
        <v>183.1</v>
      </c>
      <c r="M198" s="31">
        <v>72.682000000000002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273.3</v>
      </c>
      <c r="D199" s="36">
        <v>277.93333333333334</v>
      </c>
      <c r="E199" s="36">
        <v>264.66666666666669</v>
      </c>
      <c r="F199" s="36">
        <v>256.03333333333336</v>
      </c>
      <c r="G199" s="36">
        <v>242.76666666666671</v>
      </c>
      <c r="H199" s="36">
        <v>286.56666666666666</v>
      </c>
      <c r="I199" s="36">
        <v>299.83333333333331</v>
      </c>
      <c r="J199" s="36">
        <v>308.46666666666664</v>
      </c>
      <c r="K199" s="31">
        <v>291.2</v>
      </c>
      <c r="L199" s="31">
        <v>269.3</v>
      </c>
      <c r="M199" s="31">
        <v>67.950580000000002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368.35</v>
      </c>
      <c r="D200" s="36">
        <v>364.75</v>
      </c>
      <c r="E200" s="36">
        <v>355.75</v>
      </c>
      <c r="F200" s="36">
        <v>343.15</v>
      </c>
      <c r="G200" s="36">
        <v>334.15</v>
      </c>
      <c r="H200" s="36">
        <v>377.35</v>
      </c>
      <c r="I200" s="36">
        <v>386.35</v>
      </c>
      <c r="J200" s="36">
        <v>398.95000000000005</v>
      </c>
      <c r="K200" s="31">
        <v>373.75</v>
      </c>
      <c r="L200" s="31">
        <v>352.15</v>
      </c>
      <c r="M200" s="31">
        <v>34.426499999999997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1846.6</v>
      </c>
      <c r="D201" s="36">
        <v>1851.55</v>
      </c>
      <c r="E201" s="36">
        <v>1771.1999999999998</v>
      </c>
      <c r="F201" s="36">
        <v>1695.8</v>
      </c>
      <c r="G201" s="36">
        <v>1615.4499999999998</v>
      </c>
      <c r="H201" s="36">
        <v>1926.9499999999998</v>
      </c>
      <c r="I201" s="36">
        <v>2007.2999999999997</v>
      </c>
      <c r="J201" s="36">
        <v>2082.6999999999998</v>
      </c>
      <c r="K201" s="31">
        <v>1931.9</v>
      </c>
      <c r="L201" s="31">
        <v>1776.15</v>
      </c>
      <c r="M201" s="31">
        <v>15.288489999999999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855.8</v>
      </c>
      <c r="D202" s="36">
        <v>861.2833333333333</v>
      </c>
      <c r="E202" s="36">
        <v>847.56666666666661</v>
      </c>
      <c r="F202" s="36">
        <v>839.33333333333326</v>
      </c>
      <c r="G202" s="36">
        <v>825.61666666666656</v>
      </c>
      <c r="H202" s="36">
        <v>869.51666666666665</v>
      </c>
      <c r="I202" s="36">
        <v>883.23333333333335</v>
      </c>
      <c r="J202" s="36">
        <v>891.4666666666667</v>
      </c>
      <c r="K202" s="31">
        <v>875</v>
      </c>
      <c r="L202" s="31">
        <v>853.05</v>
      </c>
      <c r="M202" s="31">
        <v>3.0599599999999998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1339.75</v>
      </c>
      <c r="D203" s="36">
        <v>1344.0666666666668</v>
      </c>
      <c r="E203" s="36">
        <v>1330.3333333333337</v>
      </c>
      <c r="F203" s="36">
        <v>1320.916666666667</v>
      </c>
      <c r="G203" s="36">
        <v>1307.1833333333338</v>
      </c>
      <c r="H203" s="36">
        <v>1353.4833333333336</v>
      </c>
      <c r="I203" s="36">
        <v>1367.2166666666667</v>
      </c>
      <c r="J203" s="36">
        <v>1376.6333333333334</v>
      </c>
      <c r="K203" s="31">
        <v>1357.8</v>
      </c>
      <c r="L203" s="31">
        <v>1334.65</v>
      </c>
      <c r="M203" s="31">
        <v>16.595109999999998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1555.35</v>
      </c>
      <c r="D204" s="36">
        <v>1565.1000000000001</v>
      </c>
      <c r="E204" s="36">
        <v>1541.7000000000003</v>
      </c>
      <c r="F204" s="36">
        <v>1528.0500000000002</v>
      </c>
      <c r="G204" s="36">
        <v>1504.6500000000003</v>
      </c>
      <c r="H204" s="36">
        <v>1578.7500000000002</v>
      </c>
      <c r="I204" s="36">
        <v>1602.1500000000003</v>
      </c>
      <c r="J204" s="36">
        <v>1615.8000000000002</v>
      </c>
      <c r="K204" s="31">
        <v>1588.5</v>
      </c>
      <c r="L204" s="31">
        <v>1551.45</v>
      </c>
      <c r="M204" s="31">
        <v>14.528639999999999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3558.15</v>
      </c>
      <c r="D205" s="36">
        <v>3559.1</v>
      </c>
      <c r="E205" s="36">
        <v>3512.2</v>
      </c>
      <c r="F205" s="36">
        <v>3466.25</v>
      </c>
      <c r="G205" s="36">
        <v>3419.35</v>
      </c>
      <c r="H205" s="36">
        <v>3605.0499999999997</v>
      </c>
      <c r="I205" s="36">
        <v>3651.9500000000003</v>
      </c>
      <c r="J205" s="36">
        <v>3697.8999999999996</v>
      </c>
      <c r="K205" s="31">
        <v>3606</v>
      </c>
      <c r="L205" s="31">
        <v>3513.15</v>
      </c>
      <c r="M205" s="31">
        <v>5.6215599999999997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1444.85</v>
      </c>
      <c r="D206" s="36">
        <v>1443.6000000000001</v>
      </c>
      <c r="E206" s="36">
        <v>1435.3000000000002</v>
      </c>
      <c r="F206" s="36">
        <v>1425.75</v>
      </c>
      <c r="G206" s="36">
        <v>1417.45</v>
      </c>
      <c r="H206" s="36">
        <v>1453.1500000000003</v>
      </c>
      <c r="I206" s="36">
        <v>1461.45</v>
      </c>
      <c r="J206" s="36">
        <v>1471.0000000000005</v>
      </c>
      <c r="K206" s="31">
        <v>1451.9</v>
      </c>
      <c r="L206" s="31">
        <v>1434.05</v>
      </c>
      <c r="M206" s="31">
        <v>193.02522999999999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563.35</v>
      </c>
      <c r="D207" s="36">
        <v>568.95000000000005</v>
      </c>
      <c r="E207" s="36">
        <v>555.95000000000005</v>
      </c>
      <c r="F207" s="36">
        <v>548.54999999999995</v>
      </c>
      <c r="G207" s="36">
        <v>535.54999999999995</v>
      </c>
      <c r="H207" s="36">
        <v>576.35000000000014</v>
      </c>
      <c r="I207" s="36">
        <v>589.35000000000014</v>
      </c>
      <c r="J207" s="36">
        <v>596.75000000000023</v>
      </c>
      <c r="K207" s="31">
        <v>581.95000000000005</v>
      </c>
      <c r="L207" s="31">
        <v>561.54999999999995</v>
      </c>
      <c r="M207" s="31">
        <v>37.502940000000002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4746.6499999999996</v>
      </c>
      <c r="D208" s="36">
        <v>4740.333333333333</v>
      </c>
      <c r="E208" s="36">
        <v>4706.3166666666657</v>
      </c>
      <c r="F208" s="36">
        <v>4665.9833333333327</v>
      </c>
      <c r="G208" s="36">
        <v>4631.9666666666653</v>
      </c>
      <c r="H208" s="36">
        <v>4780.6666666666661</v>
      </c>
      <c r="I208" s="36">
        <v>4814.6833333333343</v>
      </c>
      <c r="J208" s="36">
        <v>4855.0166666666664</v>
      </c>
      <c r="K208" s="31">
        <v>4774.3500000000004</v>
      </c>
      <c r="L208" s="31">
        <v>4700</v>
      </c>
      <c r="M208" s="31">
        <v>4.2596600000000002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98.25</v>
      </c>
      <c r="D209" s="36">
        <v>99.633333333333326</v>
      </c>
      <c r="E209" s="36">
        <v>95.866666666666646</v>
      </c>
      <c r="F209" s="36">
        <v>93.48333333333332</v>
      </c>
      <c r="G209" s="36">
        <v>89.71666666666664</v>
      </c>
      <c r="H209" s="36">
        <v>102.01666666666665</v>
      </c>
      <c r="I209" s="36">
        <v>105.78333333333333</v>
      </c>
      <c r="J209" s="36">
        <v>108.16666666666666</v>
      </c>
      <c r="K209" s="31">
        <v>103.4</v>
      </c>
      <c r="L209" s="31">
        <v>97.25</v>
      </c>
      <c r="M209" s="31">
        <v>287.10804000000002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290.39999999999998</v>
      </c>
      <c r="D210" s="36">
        <v>291.41666666666669</v>
      </c>
      <c r="E210" s="36">
        <v>288.53333333333336</v>
      </c>
      <c r="F210" s="36">
        <v>286.66666666666669</v>
      </c>
      <c r="G210" s="36">
        <v>283.78333333333336</v>
      </c>
      <c r="H210" s="36">
        <v>293.28333333333336</v>
      </c>
      <c r="I210" s="36">
        <v>296.16666666666669</v>
      </c>
      <c r="J210" s="36">
        <v>298.03333333333336</v>
      </c>
      <c r="K210" s="31">
        <v>294.3</v>
      </c>
      <c r="L210" s="31">
        <v>289.55</v>
      </c>
      <c r="M210" s="31">
        <v>1.2739199999999999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579.9</v>
      </c>
      <c r="D211" s="36">
        <v>582.2833333333333</v>
      </c>
      <c r="E211" s="36">
        <v>573.66666666666663</v>
      </c>
      <c r="F211" s="36">
        <v>567.43333333333328</v>
      </c>
      <c r="G211" s="36">
        <v>558.81666666666661</v>
      </c>
      <c r="H211" s="36">
        <v>588.51666666666665</v>
      </c>
      <c r="I211" s="36">
        <v>597.13333333333344</v>
      </c>
      <c r="J211" s="36">
        <v>603.36666666666667</v>
      </c>
      <c r="K211" s="31">
        <v>590.9</v>
      </c>
      <c r="L211" s="31">
        <v>576.04999999999995</v>
      </c>
      <c r="M211" s="31">
        <v>48.011180000000003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950.8</v>
      </c>
      <c r="D212" s="36">
        <v>958.44999999999993</v>
      </c>
      <c r="E212" s="36">
        <v>941.89999999999986</v>
      </c>
      <c r="F212" s="36">
        <v>932.99999999999989</v>
      </c>
      <c r="G212" s="36">
        <v>916.44999999999982</v>
      </c>
      <c r="H212" s="36">
        <v>967.34999999999991</v>
      </c>
      <c r="I212" s="36">
        <v>983.89999999999986</v>
      </c>
      <c r="J212" s="36">
        <v>992.8</v>
      </c>
      <c r="K212" s="31">
        <v>975</v>
      </c>
      <c r="L212" s="31">
        <v>949.55</v>
      </c>
      <c r="M212" s="31">
        <v>0.21325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2932.5</v>
      </c>
      <c r="D213" s="36">
        <v>2950.0666666666671</v>
      </c>
      <c r="E213" s="36">
        <v>2895.1333333333341</v>
      </c>
      <c r="F213" s="36">
        <v>2857.7666666666669</v>
      </c>
      <c r="G213" s="36">
        <v>2802.8333333333339</v>
      </c>
      <c r="H213" s="36">
        <v>2987.4333333333343</v>
      </c>
      <c r="I213" s="36">
        <v>3042.3666666666677</v>
      </c>
      <c r="J213" s="36">
        <v>3079.7333333333345</v>
      </c>
      <c r="K213" s="31">
        <v>3005</v>
      </c>
      <c r="L213" s="31">
        <v>2912.7</v>
      </c>
      <c r="M213" s="31">
        <v>9.3655799999999996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293.39999999999998</v>
      </c>
      <c r="D214" s="36">
        <v>295.09999999999997</v>
      </c>
      <c r="E214" s="36">
        <v>285.34999999999991</v>
      </c>
      <c r="F214" s="36">
        <v>277.29999999999995</v>
      </c>
      <c r="G214" s="36">
        <v>267.5499999999999</v>
      </c>
      <c r="H214" s="36">
        <v>303.14999999999992</v>
      </c>
      <c r="I214" s="36">
        <v>312.90000000000003</v>
      </c>
      <c r="J214" s="36">
        <v>320.94999999999993</v>
      </c>
      <c r="K214" s="31">
        <v>304.85000000000002</v>
      </c>
      <c r="L214" s="31">
        <v>287.05</v>
      </c>
      <c r="M214" s="31">
        <v>95.187299999999993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508.4</v>
      </c>
      <c r="D215" s="36">
        <v>505.25</v>
      </c>
      <c r="E215" s="36">
        <v>493.15</v>
      </c>
      <c r="F215" s="36">
        <v>477.9</v>
      </c>
      <c r="G215" s="36">
        <v>465.79999999999995</v>
      </c>
      <c r="H215" s="36">
        <v>520.5</v>
      </c>
      <c r="I215" s="36">
        <v>532.6</v>
      </c>
      <c r="J215" s="36">
        <v>547.85</v>
      </c>
      <c r="K215" s="31">
        <v>517.35</v>
      </c>
      <c r="L215" s="31">
        <v>490</v>
      </c>
      <c r="M215" s="31">
        <v>183.04223999999999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2419.5</v>
      </c>
      <c r="D216" s="36">
        <v>2432.3333333333335</v>
      </c>
      <c r="E216" s="36">
        <v>2399.916666666667</v>
      </c>
      <c r="F216" s="36">
        <v>2380.3333333333335</v>
      </c>
      <c r="G216" s="36">
        <v>2347.916666666667</v>
      </c>
      <c r="H216" s="36">
        <v>2451.916666666667</v>
      </c>
      <c r="I216" s="36">
        <v>2484.3333333333339</v>
      </c>
      <c r="J216" s="36">
        <v>2503.916666666667</v>
      </c>
      <c r="K216" s="31">
        <v>2464.75</v>
      </c>
      <c r="L216" s="31">
        <v>2412.75</v>
      </c>
      <c r="M216" s="31">
        <v>13.154450000000001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315.5</v>
      </c>
      <c r="D217" s="36">
        <v>316.58333333333331</v>
      </c>
      <c r="E217" s="36">
        <v>313.41666666666663</v>
      </c>
      <c r="F217" s="36">
        <v>311.33333333333331</v>
      </c>
      <c r="G217" s="36">
        <v>308.16666666666663</v>
      </c>
      <c r="H217" s="36">
        <v>318.66666666666663</v>
      </c>
      <c r="I217" s="36">
        <v>321.83333333333326</v>
      </c>
      <c r="J217" s="36">
        <v>323.91666666666663</v>
      </c>
      <c r="K217" s="31">
        <v>319.75</v>
      </c>
      <c r="L217" s="31">
        <v>314.5</v>
      </c>
      <c r="M217" s="31">
        <v>8.0207800000000002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6190.65</v>
      </c>
      <c r="D218" s="36">
        <v>6060.3499999999995</v>
      </c>
      <c r="E218" s="36">
        <v>5845.6999999999989</v>
      </c>
      <c r="F218" s="36">
        <v>5500.7499999999991</v>
      </c>
      <c r="G218" s="36">
        <v>5286.0999999999985</v>
      </c>
      <c r="H218" s="36">
        <v>6405.2999999999993</v>
      </c>
      <c r="I218" s="36">
        <v>6619.9499999999989</v>
      </c>
      <c r="J218" s="36">
        <v>6964.9</v>
      </c>
      <c r="K218" s="31">
        <v>6275</v>
      </c>
      <c r="L218" s="31">
        <v>5715.4</v>
      </c>
      <c r="M218" s="31">
        <v>0.71916000000000002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523.75</v>
      </c>
      <c r="D219" s="36">
        <v>526.69999999999993</v>
      </c>
      <c r="E219" s="36">
        <v>517.04999999999984</v>
      </c>
      <c r="F219" s="36">
        <v>510.34999999999991</v>
      </c>
      <c r="G219" s="36">
        <v>500.69999999999982</v>
      </c>
      <c r="H219" s="36">
        <v>533.39999999999986</v>
      </c>
      <c r="I219" s="36">
        <v>543.04999999999995</v>
      </c>
      <c r="J219" s="36">
        <v>549.74999999999989</v>
      </c>
      <c r="K219" s="31">
        <v>536.35</v>
      </c>
      <c r="L219" s="31">
        <v>520</v>
      </c>
      <c r="M219" s="31">
        <v>0.70582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971.6</v>
      </c>
      <c r="D220" s="36">
        <v>971.2166666666667</v>
      </c>
      <c r="E220" s="36">
        <v>960.48333333333335</v>
      </c>
      <c r="F220" s="36">
        <v>949.36666666666667</v>
      </c>
      <c r="G220" s="36">
        <v>938.63333333333333</v>
      </c>
      <c r="H220" s="36">
        <v>982.33333333333337</v>
      </c>
      <c r="I220" s="36">
        <v>993.06666666666672</v>
      </c>
      <c r="J220" s="36">
        <v>1004.1833333333334</v>
      </c>
      <c r="K220" s="31">
        <v>981.95</v>
      </c>
      <c r="L220" s="31">
        <v>960.1</v>
      </c>
      <c r="M220" s="31">
        <v>2.5192700000000001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38349</v>
      </c>
      <c r="D221" s="36">
        <v>38483</v>
      </c>
      <c r="E221" s="36">
        <v>37866</v>
      </c>
      <c r="F221" s="36">
        <v>37383</v>
      </c>
      <c r="G221" s="36">
        <v>36766</v>
      </c>
      <c r="H221" s="36">
        <v>38966</v>
      </c>
      <c r="I221" s="36">
        <v>39583</v>
      </c>
      <c r="J221" s="36">
        <v>40066</v>
      </c>
      <c r="K221" s="31">
        <v>39100</v>
      </c>
      <c r="L221" s="31">
        <v>38000</v>
      </c>
      <c r="M221" s="31">
        <v>2.418E-2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201.35</v>
      </c>
      <c r="D222" s="36">
        <v>203.4</v>
      </c>
      <c r="E222" s="36">
        <v>188.9</v>
      </c>
      <c r="F222" s="36">
        <v>176.45</v>
      </c>
      <c r="G222" s="36">
        <v>161.94999999999999</v>
      </c>
      <c r="H222" s="36">
        <v>215.85000000000002</v>
      </c>
      <c r="I222" s="36">
        <v>230.35000000000002</v>
      </c>
      <c r="J222" s="36">
        <v>242.80000000000004</v>
      </c>
      <c r="K222" s="31">
        <v>217.9</v>
      </c>
      <c r="L222" s="31">
        <v>190.95</v>
      </c>
      <c r="M222" s="31">
        <v>348.46848999999997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1023.5</v>
      </c>
      <c r="D223" s="36">
        <v>1020.6833333333333</v>
      </c>
      <c r="E223" s="36">
        <v>1014.9166666666665</v>
      </c>
      <c r="F223" s="36">
        <v>1006.3333333333333</v>
      </c>
      <c r="G223" s="36">
        <v>1000.5666666666665</v>
      </c>
      <c r="H223" s="36">
        <v>1029.2666666666664</v>
      </c>
      <c r="I223" s="36">
        <v>1035.0333333333333</v>
      </c>
      <c r="J223" s="36">
        <v>1043.6166666666666</v>
      </c>
      <c r="K223" s="31">
        <v>1026.45</v>
      </c>
      <c r="L223" s="31">
        <v>1012.1</v>
      </c>
      <c r="M223" s="31">
        <v>129.48429999999999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1518.6</v>
      </c>
      <c r="D224" s="36">
        <v>1513.3</v>
      </c>
      <c r="E224" s="36">
        <v>1505.3</v>
      </c>
      <c r="F224" s="36">
        <v>1492</v>
      </c>
      <c r="G224" s="36">
        <v>1484</v>
      </c>
      <c r="H224" s="36">
        <v>1526.6</v>
      </c>
      <c r="I224" s="36">
        <v>1534.6</v>
      </c>
      <c r="J224" s="36">
        <v>1547.8999999999999</v>
      </c>
      <c r="K224" s="31">
        <v>1521.3</v>
      </c>
      <c r="L224" s="31">
        <v>1500</v>
      </c>
      <c r="M224" s="31">
        <v>3.7961200000000002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504.8</v>
      </c>
      <c r="D225" s="36">
        <v>505.38333333333338</v>
      </c>
      <c r="E225" s="36">
        <v>501.51666666666677</v>
      </c>
      <c r="F225" s="36">
        <v>498.23333333333341</v>
      </c>
      <c r="G225" s="36">
        <v>494.36666666666679</v>
      </c>
      <c r="H225" s="36">
        <v>508.66666666666674</v>
      </c>
      <c r="I225" s="36">
        <v>512.53333333333342</v>
      </c>
      <c r="J225" s="36">
        <v>515.81666666666672</v>
      </c>
      <c r="K225" s="31">
        <v>509.25</v>
      </c>
      <c r="L225" s="31">
        <v>502.1</v>
      </c>
      <c r="M225" s="31">
        <v>10.977309999999999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796.65</v>
      </c>
      <c r="D226" s="36">
        <v>804.25</v>
      </c>
      <c r="E226" s="36">
        <v>783.5</v>
      </c>
      <c r="F226" s="36">
        <v>770.35</v>
      </c>
      <c r="G226" s="36">
        <v>749.6</v>
      </c>
      <c r="H226" s="36">
        <v>817.4</v>
      </c>
      <c r="I226" s="36">
        <v>838.15</v>
      </c>
      <c r="J226" s="36">
        <v>851.3</v>
      </c>
      <c r="K226" s="31">
        <v>825</v>
      </c>
      <c r="L226" s="31">
        <v>791.1</v>
      </c>
      <c r="M226" s="31">
        <v>2.8435100000000002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93.25</v>
      </c>
      <c r="D227" s="36">
        <v>92.616666666666674</v>
      </c>
      <c r="E227" s="36">
        <v>86.633333333333354</v>
      </c>
      <c r="F227" s="36">
        <v>80.01666666666668</v>
      </c>
      <c r="G227" s="36">
        <v>74.03333333333336</v>
      </c>
      <c r="H227" s="36">
        <v>99.233333333333348</v>
      </c>
      <c r="I227" s="36">
        <v>105.21666666666667</v>
      </c>
      <c r="J227" s="36">
        <v>111.83333333333334</v>
      </c>
      <c r="K227" s="31">
        <v>98.6</v>
      </c>
      <c r="L227" s="31">
        <v>86</v>
      </c>
      <c r="M227" s="31">
        <v>1026.1180400000001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83.25</v>
      </c>
      <c r="D228" s="36">
        <v>83</v>
      </c>
      <c r="E228" s="36">
        <v>82.2</v>
      </c>
      <c r="F228" s="36">
        <v>81.150000000000006</v>
      </c>
      <c r="G228" s="36">
        <v>80.350000000000009</v>
      </c>
      <c r="H228" s="36">
        <v>84.05</v>
      </c>
      <c r="I228" s="36">
        <v>84.850000000000009</v>
      </c>
      <c r="J228" s="36">
        <v>85.899999999999991</v>
      </c>
      <c r="K228" s="31">
        <v>83.8</v>
      </c>
      <c r="L228" s="31">
        <v>81.95</v>
      </c>
      <c r="M228" s="31">
        <v>383.99804999999998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118.6</v>
      </c>
      <c r="D229" s="36">
        <v>118.38333333333333</v>
      </c>
      <c r="E229" s="36">
        <v>117.46666666666665</v>
      </c>
      <c r="F229" s="36">
        <v>116.33333333333333</v>
      </c>
      <c r="G229" s="36">
        <v>115.41666666666666</v>
      </c>
      <c r="H229" s="36">
        <v>119.51666666666665</v>
      </c>
      <c r="I229" s="36">
        <v>120.43333333333334</v>
      </c>
      <c r="J229" s="36">
        <v>121.56666666666665</v>
      </c>
      <c r="K229" s="31">
        <v>119.3</v>
      </c>
      <c r="L229" s="31">
        <v>117.25</v>
      </c>
      <c r="M229" s="31">
        <v>68.534350000000003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1320</v>
      </c>
      <c r="D230" s="36">
        <v>1304.7333333333333</v>
      </c>
      <c r="E230" s="36">
        <v>1275.4666666666667</v>
      </c>
      <c r="F230" s="36">
        <v>1230.9333333333334</v>
      </c>
      <c r="G230" s="36">
        <v>1201.6666666666667</v>
      </c>
      <c r="H230" s="36">
        <v>1349.2666666666667</v>
      </c>
      <c r="I230" s="36">
        <v>1378.5333333333335</v>
      </c>
      <c r="J230" s="36">
        <v>1423.0666666666666</v>
      </c>
      <c r="K230" s="31">
        <v>1334</v>
      </c>
      <c r="L230" s="31">
        <v>1260.2</v>
      </c>
      <c r="M230" s="31">
        <v>0.87434000000000001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594</v>
      </c>
      <c r="D231" s="36">
        <v>591.6</v>
      </c>
      <c r="E231" s="36">
        <v>585.6</v>
      </c>
      <c r="F231" s="36">
        <v>577.20000000000005</v>
      </c>
      <c r="G231" s="36">
        <v>571.20000000000005</v>
      </c>
      <c r="H231" s="36">
        <v>600</v>
      </c>
      <c r="I231" s="36">
        <v>606</v>
      </c>
      <c r="J231" s="36">
        <v>614.4</v>
      </c>
      <c r="K231" s="31">
        <v>597.6</v>
      </c>
      <c r="L231" s="31">
        <v>583.20000000000005</v>
      </c>
      <c r="M231" s="31">
        <v>7.8550500000000003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233.85</v>
      </c>
      <c r="D232" s="36">
        <v>236.11666666666665</v>
      </c>
      <c r="E232" s="36">
        <v>230.0333333333333</v>
      </c>
      <c r="F232" s="36">
        <v>226.21666666666667</v>
      </c>
      <c r="G232" s="36">
        <v>220.13333333333333</v>
      </c>
      <c r="H232" s="36">
        <v>239.93333333333328</v>
      </c>
      <c r="I232" s="36">
        <v>246.01666666666659</v>
      </c>
      <c r="J232" s="36">
        <v>249.83333333333326</v>
      </c>
      <c r="K232" s="31">
        <v>242.2</v>
      </c>
      <c r="L232" s="31">
        <v>232.3</v>
      </c>
      <c r="M232" s="31">
        <v>29.744299999999999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182.85</v>
      </c>
      <c r="D233" s="36">
        <v>185.23333333333335</v>
      </c>
      <c r="E233" s="36">
        <v>177.6166666666667</v>
      </c>
      <c r="F233" s="36">
        <v>172.38333333333335</v>
      </c>
      <c r="G233" s="36">
        <v>164.76666666666671</v>
      </c>
      <c r="H233" s="36">
        <v>190.4666666666667</v>
      </c>
      <c r="I233" s="36">
        <v>198.08333333333337</v>
      </c>
      <c r="J233" s="36">
        <v>203.31666666666669</v>
      </c>
      <c r="K233" s="31">
        <v>192.85</v>
      </c>
      <c r="L233" s="31">
        <v>180</v>
      </c>
      <c r="M233" s="31">
        <v>122.96887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103.1</v>
      </c>
      <c r="D234" s="36">
        <v>103.96666666666665</v>
      </c>
      <c r="E234" s="36">
        <v>99.933333333333309</v>
      </c>
      <c r="F234" s="36">
        <v>96.766666666666652</v>
      </c>
      <c r="G234" s="36">
        <v>92.733333333333306</v>
      </c>
      <c r="H234" s="36">
        <v>107.13333333333331</v>
      </c>
      <c r="I234" s="36">
        <v>111.16666666666664</v>
      </c>
      <c r="J234" s="36">
        <v>114.33333333333331</v>
      </c>
      <c r="K234" s="31">
        <v>108</v>
      </c>
      <c r="L234" s="31">
        <v>100.8</v>
      </c>
      <c r="M234" s="31">
        <v>393.66293000000002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2589.3000000000002</v>
      </c>
      <c r="D235" s="36">
        <v>2576.7333333333336</v>
      </c>
      <c r="E235" s="36">
        <v>2535.4666666666672</v>
      </c>
      <c r="F235" s="36">
        <v>2481.6333333333337</v>
      </c>
      <c r="G235" s="36">
        <v>2440.3666666666672</v>
      </c>
      <c r="H235" s="36">
        <v>2630.5666666666671</v>
      </c>
      <c r="I235" s="36">
        <v>2671.8333333333335</v>
      </c>
      <c r="J235" s="36">
        <v>2725.666666666667</v>
      </c>
      <c r="K235" s="31">
        <v>2618</v>
      </c>
      <c r="L235" s="31">
        <v>2522.9</v>
      </c>
      <c r="M235" s="31">
        <v>1.9591400000000001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560.20000000000005</v>
      </c>
      <c r="D236" s="36">
        <v>552.46666666666658</v>
      </c>
      <c r="E236" s="36">
        <v>536.53333333333319</v>
      </c>
      <c r="F236" s="36">
        <v>512.86666666666656</v>
      </c>
      <c r="G236" s="36">
        <v>496.93333333333317</v>
      </c>
      <c r="H236" s="36">
        <v>576.13333333333321</v>
      </c>
      <c r="I236" s="36">
        <v>592.06666666666661</v>
      </c>
      <c r="J236" s="36">
        <v>615.73333333333323</v>
      </c>
      <c r="K236" s="31">
        <v>568.4</v>
      </c>
      <c r="L236" s="31">
        <v>528.79999999999995</v>
      </c>
      <c r="M236" s="31">
        <v>47.276620000000001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146.55000000000001</v>
      </c>
      <c r="D237" s="36">
        <v>147.45000000000002</v>
      </c>
      <c r="E237" s="36">
        <v>144.75000000000003</v>
      </c>
      <c r="F237" s="36">
        <v>142.95000000000002</v>
      </c>
      <c r="G237" s="36">
        <v>140.25000000000003</v>
      </c>
      <c r="H237" s="36">
        <v>149.25000000000003</v>
      </c>
      <c r="I237" s="36">
        <v>151.95000000000002</v>
      </c>
      <c r="J237" s="36">
        <v>153.75000000000003</v>
      </c>
      <c r="K237" s="31">
        <v>150.15</v>
      </c>
      <c r="L237" s="31">
        <v>145.65</v>
      </c>
      <c r="M237" s="31">
        <v>101.64252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509.1</v>
      </c>
      <c r="D238" s="36">
        <v>507.63333333333338</v>
      </c>
      <c r="E238" s="36">
        <v>501.81666666666672</v>
      </c>
      <c r="F238" s="36">
        <v>494.53333333333336</v>
      </c>
      <c r="G238" s="36">
        <v>488.7166666666667</v>
      </c>
      <c r="H238" s="36">
        <v>514.91666666666674</v>
      </c>
      <c r="I238" s="36">
        <v>520.73333333333346</v>
      </c>
      <c r="J238" s="36">
        <v>528.01666666666677</v>
      </c>
      <c r="K238" s="31">
        <v>513.45000000000005</v>
      </c>
      <c r="L238" s="31">
        <v>500.35</v>
      </c>
      <c r="M238" s="31">
        <v>48.453389999999999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173.95</v>
      </c>
      <c r="D239" s="36">
        <v>171.94999999999996</v>
      </c>
      <c r="E239" s="36">
        <v>166.69999999999993</v>
      </c>
      <c r="F239" s="36">
        <v>159.44999999999996</v>
      </c>
      <c r="G239" s="36">
        <v>154.19999999999993</v>
      </c>
      <c r="H239" s="36">
        <v>179.19999999999993</v>
      </c>
      <c r="I239" s="36">
        <v>184.45</v>
      </c>
      <c r="J239" s="36">
        <v>191.69999999999993</v>
      </c>
      <c r="K239" s="31">
        <v>177.2</v>
      </c>
      <c r="L239" s="31">
        <v>164.7</v>
      </c>
      <c r="M239" s="31">
        <v>1010.43319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62.65</v>
      </c>
      <c r="D240" s="36">
        <v>61.583333333333336</v>
      </c>
      <c r="E240" s="36">
        <v>57.066666666666677</v>
      </c>
      <c r="F240" s="36">
        <v>51.483333333333341</v>
      </c>
      <c r="G240" s="36">
        <v>46.966666666666683</v>
      </c>
      <c r="H240" s="36">
        <v>67.166666666666671</v>
      </c>
      <c r="I240" s="36">
        <v>71.683333333333337</v>
      </c>
      <c r="J240" s="36">
        <v>77.266666666666666</v>
      </c>
      <c r="K240" s="31">
        <v>66.099999999999994</v>
      </c>
      <c r="L240" s="31">
        <v>56</v>
      </c>
      <c r="M240" s="31">
        <v>2393.4126999999999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946.65</v>
      </c>
      <c r="D241" s="36">
        <v>953.5333333333333</v>
      </c>
      <c r="E241" s="36">
        <v>934.26666666666665</v>
      </c>
      <c r="F241" s="36">
        <v>921.88333333333333</v>
      </c>
      <c r="G241" s="36">
        <v>902.61666666666667</v>
      </c>
      <c r="H241" s="36">
        <v>965.91666666666663</v>
      </c>
      <c r="I241" s="36">
        <v>985.18333333333328</v>
      </c>
      <c r="J241" s="36">
        <v>997.56666666666661</v>
      </c>
      <c r="K241" s="31">
        <v>972.8</v>
      </c>
      <c r="L241" s="31">
        <v>941.15</v>
      </c>
      <c r="M241" s="31">
        <v>32.60389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160.55000000000001</v>
      </c>
      <c r="D242" s="36">
        <v>163.58333333333334</v>
      </c>
      <c r="E242" s="36">
        <v>156.9666666666667</v>
      </c>
      <c r="F242" s="36">
        <v>153.38333333333335</v>
      </c>
      <c r="G242" s="36">
        <v>146.76666666666671</v>
      </c>
      <c r="H242" s="36">
        <v>167.16666666666669</v>
      </c>
      <c r="I242" s="36">
        <v>173.7833333333333</v>
      </c>
      <c r="J242" s="36">
        <v>177.36666666666667</v>
      </c>
      <c r="K242" s="31">
        <v>170.2</v>
      </c>
      <c r="L242" s="31">
        <v>160</v>
      </c>
      <c r="M242" s="31">
        <v>689.87315999999998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1413.15</v>
      </c>
      <c r="D243" s="36">
        <v>1418.6833333333334</v>
      </c>
      <c r="E243" s="36">
        <v>1403.4666666666667</v>
      </c>
      <c r="F243" s="36">
        <v>1393.7833333333333</v>
      </c>
      <c r="G243" s="36">
        <v>1378.5666666666666</v>
      </c>
      <c r="H243" s="36">
        <v>1428.3666666666668</v>
      </c>
      <c r="I243" s="36">
        <v>1443.5833333333335</v>
      </c>
      <c r="J243" s="36">
        <v>1453.2666666666669</v>
      </c>
      <c r="K243" s="31">
        <v>1433.9</v>
      </c>
      <c r="L243" s="31">
        <v>1409</v>
      </c>
      <c r="M243" s="31">
        <v>0.41876999999999998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439.95</v>
      </c>
      <c r="D244" s="36">
        <v>443.58333333333331</v>
      </c>
      <c r="E244" s="36">
        <v>434.66666666666663</v>
      </c>
      <c r="F244" s="36">
        <v>429.38333333333333</v>
      </c>
      <c r="G244" s="36">
        <v>420.46666666666664</v>
      </c>
      <c r="H244" s="36">
        <v>448.86666666666662</v>
      </c>
      <c r="I244" s="36">
        <v>457.78333333333325</v>
      </c>
      <c r="J244" s="36">
        <v>463.06666666666661</v>
      </c>
      <c r="K244" s="31">
        <v>452.5</v>
      </c>
      <c r="L244" s="31">
        <v>438.3</v>
      </c>
      <c r="M244" s="31">
        <v>29.833939999999998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214.5</v>
      </c>
      <c r="D245" s="36">
        <v>215.28333333333333</v>
      </c>
      <c r="E245" s="36">
        <v>212.36666666666667</v>
      </c>
      <c r="F245" s="36">
        <v>210.23333333333335</v>
      </c>
      <c r="G245" s="36">
        <v>207.31666666666669</v>
      </c>
      <c r="H245" s="36">
        <v>217.41666666666666</v>
      </c>
      <c r="I245" s="36">
        <v>220.33333333333334</v>
      </c>
      <c r="J245" s="36">
        <v>222.46666666666664</v>
      </c>
      <c r="K245" s="31">
        <v>218.2</v>
      </c>
      <c r="L245" s="31">
        <v>213.15</v>
      </c>
      <c r="M245" s="31">
        <v>126.88736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1537.8</v>
      </c>
      <c r="D246" s="36">
        <v>1536.5333333333335</v>
      </c>
      <c r="E246" s="36">
        <v>1523.0666666666671</v>
      </c>
      <c r="F246" s="36">
        <v>1508.3333333333335</v>
      </c>
      <c r="G246" s="36">
        <v>1494.866666666667</v>
      </c>
      <c r="H246" s="36">
        <v>1551.2666666666671</v>
      </c>
      <c r="I246" s="36">
        <v>1564.7333333333338</v>
      </c>
      <c r="J246" s="36">
        <v>1579.4666666666672</v>
      </c>
      <c r="K246" s="31">
        <v>1550</v>
      </c>
      <c r="L246" s="31">
        <v>1521.8</v>
      </c>
      <c r="M246" s="31">
        <v>26.24023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36.5</v>
      </c>
      <c r="D247" s="36">
        <v>37.18333333333333</v>
      </c>
      <c r="E247" s="36">
        <v>34.86666666666666</v>
      </c>
      <c r="F247" s="36">
        <v>33.233333333333327</v>
      </c>
      <c r="G247" s="36">
        <v>30.916666666666657</v>
      </c>
      <c r="H247" s="36">
        <v>38.816666666666663</v>
      </c>
      <c r="I247" s="36">
        <v>41.13333333333334</v>
      </c>
      <c r="J247" s="36">
        <v>42.766666666666666</v>
      </c>
      <c r="K247" s="31">
        <v>39.5</v>
      </c>
      <c r="L247" s="31">
        <v>35.549999999999997</v>
      </c>
      <c r="M247" s="31">
        <v>545.83444999999995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5183.45</v>
      </c>
      <c r="D248" s="36">
        <v>5204.6333333333332</v>
      </c>
      <c r="E248" s="36">
        <v>5120.0666666666666</v>
      </c>
      <c r="F248" s="36">
        <v>5056.6833333333334</v>
      </c>
      <c r="G248" s="36">
        <v>4972.1166666666668</v>
      </c>
      <c r="H248" s="36">
        <v>5268.0166666666664</v>
      </c>
      <c r="I248" s="36">
        <v>5352.5833333333321</v>
      </c>
      <c r="J248" s="36">
        <v>5415.9666666666662</v>
      </c>
      <c r="K248" s="31">
        <v>5289.2</v>
      </c>
      <c r="L248" s="31">
        <v>5141.25</v>
      </c>
      <c r="M248" s="31">
        <v>4.0572499999999998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1687.2</v>
      </c>
      <c r="D249" s="36">
        <v>1689.9333333333332</v>
      </c>
      <c r="E249" s="36">
        <v>1679.1166666666663</v>
      </c>
      <c r="F249" s="36">
        <v>1671.0333333333331</v>
      </c>
      <c r="G249" s="36">
        <v>1660.2166666666662</v>
      </c>
      <c r="H249" s="36">
        <v>1698.0166666666664</v>
      </c>
      <c r="I249" s="36">
        <v>1708.8333333333335</v>
      </c>
      <c r="J249" s="36">
        <v>1716.9166666666665</v>
      </c>
      <c r="K249" s="31">
        <v>1700.75</v>
      </c>
      <c r="L249" s="31">
        <v>1681.85</v>
      </c>
      <c r="M249" s="31">
        <v>36.341349999999998</v>
      </c>
      <c r="N249" s="1"/>
      <c r="O249" s="1"/>
    </row>
    <row r="250" spans="1:15" ht="12.75" customHeight="1">
      <c r="A250" s="33">
        <v>240</v>
      </c>
      <c r="B250" s="53" t="s">
        <v>849</v>
      </c>
      <c r="C250" s="31">
        <v>3263.8</v>
      </c>
      <c r="D250" s="36">
        <v>3259.2833333333333</v>
      </c>
      <c r="E250" s="36">
        <v>3227.5666666666666</v>
      </c>
      <c r="F250" s="36">
        <v>3191.3333333333335</v>
      </c>
      <c r="G250" s="36">
        <v>3159.6166666666668</v>
      </c>
      <c r="H250" s="36">
        <v>3295.5166666666664</v>
      </c>
      <c r="I250" s="36">
        <v>3327.2333333333327</v>
      </c>
      <c r="J250" s="36">
        <v>3363.4666666666662</v>
      </c>
      <c r="K250" s="31">
        <v>3291</v>
      </c>
      <c r="L250" s="31">
        <v>3223.05</v>
      </c>
      <c r="M250" s="31">
        <v>0.16975999999999999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928.4</v>
      </c>
      <c r="D251" s="36">
        <v>918.4666666666667</v>
      </c>
      <c r="E251" s="36">
        <v>900.93333333333339</v>
      </c>
      <c r="F251" s="36">
        <v>873.4666666666667</v>
      </c>
      <c r="G251" s="36">
        <v>855.93333333333339</v>
      </c>
      <c r="H251" s="36">
        <v>945.93333333333339</v>
      </c>
      <c r="I251" s="36">
        <v>963.4666666666667</v>
      </c>
      <c r="J251" s="36">
        <v>990.93333333333339</v>
      </c>
      <c r="K251" s="31">
        <v>936</v>
      </c>
      <c r="L251" s="31">
        <v>891</v>
      </c>
      <c r="M251" s="31">
        <v>9.4992900000000002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3171.15</v>
      </c>
      <c r="D252" s="36">
        <v>3208.5666666666671</v>
      </c>
      <c r="E252" s="36">
        <v>3117.1333333333341</v>
      </c>
      <c r="F252" s="36">
        <v>3063.1166666666672</v>
      </c>
      <c r="G252" s="36">
        <v>2971.6833333333343</v>
      </c>
      <c r="H252" s="36">
        <v>3262.5833333333339</v>
      </c>
      <c r="I252" s="36">
        <v>3354.0166666666673</v>
      </c>
      <c r="J252" s="36">
        <v>3408.0333333333338</v>
      </c>
      <c r="K252" s="31">
        <v>3300</v>
      </c>
      <c r="L252" s="31">
        <v>3154.55</v>
      </c>
      <c r="M252" s="31">
        <v>34.301740000000002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1134.3499999999999</v>
      </c>
      <c r="D253" s="36">
        <v>1128.0166666666667</v>
      </c>
      <c r="E253" s="36">
        <v>1109.5333333333333</v>
      </c>
      <c r="F253" s="36">
        <v>1084.7166666666667</v>
      </c>
      <c r="G253" s="36">
        <v>1066.2333333333333</v>
      </c>
      <c r="H253" s="36">
        <v>1152.8333333333333</v>
      </c>
      <c r="I253" s="36">
        <v>1171.3166666666664</v>
      </c>
      <c r="J253" s="36">
        <v>1196.1333333333332</v>
      </c>
      <c r="K253" s="31">
        <v>1146.5</v>
      </c>
      <c r="L253" s="31">
        <v>1103.2</v>
      </c>
      <c r="M253" s="31">
        <v>4.6380400000000002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70.05</v>
      </c>
      <c r="D254" s="36">
        <v>69.783333333333346</v>
      </c>
      <c r="E254" s="36">
        <v>67.566666666666691</v>
      </c>
      <c r="F254" s="36">
        <v>65.083333333333343</v>
      </c>
      <c r="G254" s="36">
        <v>62.866666666666688</v>
      </c>
      <c r="H254" s="36">
        <v>72.266666666666694</v>
      </c>
      <c r="I254" s="36">
        <v>74.483333333333363</v>
      </c>
      <c r="J254" s="36">
        <v>76.966666666666697</v>
      </c>
      <c r="K254" s="31">
        <v>72</v>
      </c>
      <c r="L254" s="31">
        <v>67.3</v>
      </c>
      <c r="M254" s="31">
        <v>624.17172000000005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438.05</v>
      </c>
      <c r="D255" s="36">
        <v>439.41666666666669</v>
      </c>
      <c r="E255" s="36">
        <v>435.18333333333339</v>
      </c>
      <c r="F255" s="36">
        <v>432.31666666666672</v>
      </c>
      <c r="G255" s="36">
        <v>428.08333333333343</v>
      </c>
      <c r="H255" s="36">
        <v>442.28333333333336</v>
      </c>
      <c r="I255" s="36">
        <v>446.51666666666659</v>
      </c>
      <c r="J255" s="36">
        <v>449.38333333333333</v>
      </c>
      <c r="K255" s="31">
        <v>443.65</v>
      </c>
      <c r="L255" s="31">
        <v>436.55</v>
      </c>
      <c r="M255" s="31">
        <v>120.41897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344.05</v>
      </c>
      <c r="D256" s="36">
        <v>350.0333333333333</v>
      </c>
      <c r="E256" s="36">
        <v>334.06666666666661</v>
      </c>
      <c r="F256" s="36">
        <v>324.08333333333331</v>
      </c>
      <c r="G256" s="36">
        <v>308.11666666666662</v>
      </c>
      <c r="H256" s="36">
        <v>360.01666666666659</v>
      </c>
      <c r="I256" s="36">
        <v>375.98333333333329</v>
      </c>
      <c r="J256" s="36">
        <v>385.96666666666658</v>
      </c>
      <c r="K256" s="31">
        <v>366</v>
      </c>
      <c r="L256" s="31">
        <v>340.05</v>
      </c>
      <c r="M256" s="31">
        <v>63.404510000000002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1708.4</v>
      </c>
      <c r="D257" s="36">
        <v>1703.8000000000002</v>
      </c>
      <c r="E257" s="36">
        <v>1691.6500000000003</v>
      </c>
      <c r="F257" s="36">
        <v>1674.9</v>
      </c>
      <c r="G257" s="36">
        <v>1662.7500000000002</v>
      </c>
      <c r="H257" s="36">
        <v>1720.5500000000004</v>
      </c>
      <c r="I257" s="36">
        <v>1732.7</v>
      </c>
      <c r="J257" s="36">
        <v>1749.4500000000005</v>
      </c>
      <c r="K257" s="31">
        <v>1715.95</v>
      </c>
      <c r="L257" s="31">
        <v>1687.05</v>
      </c>
      <c r="M257" s="31">
        <v>1.1785099999999999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4317.3</v>
      </c>
      <c r="D258" s="36">
        <v>4338.7666666666664</v>
      </c>
      <c r="E258" s="36">
        <v>4271.2833333333328</v>
      </c>
      <c r="F258" s="36">
        <v>4225.2666666666664</v>
      </c>
      <c r="G258" s="36">
        <v>4157.7833333333328</v>
      </c>
      <c r="H258" s="36">
        <v>4384.7833333333328</v>
      </c>
      <c r="I258" s="36">
        <v>4452.2666666666664</v>
      </c>
      <c r="J258" s="36">
        <v>4498.2833333333328</v>
      </c>
      <c r="K258" s="31">
        <v>4406.25</v>
      </c>
      <c r="L258" s="31">
        <v>4292.75</v>
      </c>
      <c r="M258" s="31">
        <v>0.87365999999999999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120.95</v>
      </c>
      <c r="D259" s="36">
        <v>121.10000000000001</v>
      </c>
      <c r="E259" s="36">
        <v>118.90000000000002</v>
      </c>
      <c r="F259" s="36">
        <v>116.85000000000001</v>
      </c>
      <c r="G259" s="36">
        <v>114.65000000000002</v>
      </c>
      <c r="H259" s="36">
        <v>123.15000000000002</v>
      </c>
      <c r="I259" s="36">
        <v>125.35000000000001</v>
      </c>
      <c r="J259" s="36">
        <v>127.40000000000002</v>
      </c>
      <c r="K259" s="31">
        <v>123.3</v>
      </c>
      <c r="L259" s="31">
        <v>119.05</v>
      </c>
      <c r="M259" s="31">
        <v>66.049120000000002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1972.95</v>
      </c>
      <c r="D260" s="36">
        <v>1985.9666666666665</v>
      </c>
      <c r="E260" s="36">
        <v>1939.9333333333329</v>
      </c>
      <c r="F260" s="36">
        <v>1906.9166666666665</v>
      </c>
      <c r="G260" s="36">
        <v>1860.883333333333</v>
      </c>
      <c r="H260" s="36">
        <v>2018.9833333333329</v>
      </c>
      <c r="I260" s="36">
        <v>2065.0166666666664</v>
      </c>
      <c r="J260" s="36">
        <v>2098.0333333333328</v>
      </c>
      <c r="K260" s="31">
        <v>2032</v>
      </c>
      <c r="L260" s="31">
        <v>1952.95</v>
      </c>
      <c r="M260" s="31">
        <v>1.46004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606.6</v>
      </c>
      <c r="D261" s="36">
        <v>608.91666666666663</v>
      </c>
      <c r="E261" s="36">
        <v>591.43333333333328</v>
      </c>
      <c r="F261" s="36">
        <v>576.26666666666665</v>
      </c>
      <c r="G261" s="36">
        <v>558.7833333333333</v>
      </c>
      <c r="H261" s="36">
        <v>624.08333333333326</v>
      </c>
      <c r="I261" s="36">
        <v>641.56666666666661</v>
      </c>
      <c r="J261" s="36">
        <v>656.73333333333323</v>
      </c>
      <c r="K261" s="31">
        <v>626.4</v>
      </c>
      <c r="L261" s="31">
        <v>593.75</v>
      </c>
      <c r="M261" s="31">
        <v>32.296169999999996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763.1</v>
      </c>
      <c r="D262" s="36">
        <v>767.68333333333339</v>
      </c>
      <c r="E262" s="36">
        <v>753.46666666666681</v>
      </c>
      <c r="F262" s="36">
        <v>743.83333333333337</v>
      </c>
      <c r="G262" s="36">
        <v>729.61666666666679</v>
      </c>
      <c r="H262" s="36">
        <v>777.31666666666683</v>
      </c>
      <c r="I262" s="36">
        <v>791.53333333333353</v>
      </c>
      <c r="J262" s="36">
        <v>801.16666666666686</v>
      </c>
      <c r="K262" s="31">
        <v>781.9</v>
      </c>
      <c r="L262" s="31">
        <v>758.05</v>
      </c>
      <c r="M262" s="31">
        <v>32.91771</v>
      </c>
      <c r="N262" s="1"/>
      <c r="O262" s="1"/>
    </row>
    <row r="263" spans="1:15" ht="12.75" customHeight="1">
      <c r="A263" s="33">
        <v>253</v>
      </c>
      <c r="B263" s="53" t="s">
        <v>850</v>
      </c>
      <c r="C263" s="31">
        <v>291.8</v>
      </c>
      <c r="D263" s="36">
        <v>287.16666666666669</v>
      </c>
      <c r="E263" s="36">
        <v>277.43333333333339</v>
      </c>
      <c r="F263" s="36">
        <v>263.06666666666672</v>
      </c>
      <c r="G263" s="36">
        <v>253.33333333333343</v>
      </c>
      <c r="H263" s="36">
        <v>301.53333333333336</v>
      </c>
      <c r="I263" s="36">
        <v>311.26666666666659</v>
      </c>
      <c r="J263" s="36">
        <v>325.63333333333333</v>
      </c>
      <c r="K263" s="31">
        <v>296.89999999999998</v>
      </c>
      <c r="L263" s="31">
        <v>272.8</v>
      </c>
      <c r="M263" s="31">
        <v>3.6190600000000002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928.3</v>
      </c>
      <c r="D264" s="36">
        <v>927.93333333333339</v>
      </c>
      <c r="E264" s="36">
        <v>913.61666666666679</v>
      </c>
      <c r="F264" s="36">
        <v>898.93333333333339</v>
      </c>
      <c r="G264" s="36">
        <v>884.61666666666679</v>
      </c>
      <c r="H264" s="36">
        <v>942.61666666666679</v>
      </c>
      <c r="I264" s="36">
        <v>956.93333333333339</v>
      </c>
      <c r="J264" s="36">
        <v>971.61666666666679</v>
      </c>
      <c r="K264" s="31">
        <v>942.25</v>
      </c>
      <c r="L264" s="31">
        <v>913.25</v>
      </c>
      <c r="M264" s="31">
        <v>1.73309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398.65</v>
      </c>
      <c r="D265" s="36">
        <v>403.84999999999997</v>
      </c>
      <c r="E265" s="36">
        <v>389.94999999999993</v>
      </c>
      <c r="F265" s="36">
        <v>381.24999999999994</v>
      </c>
      <c r="G265" s="36">
        <v>367.34999999999991</v>
      </c>
      <c r="H265" s="36">
        <v>412.54999999999995</v>
      </c>
      <c r="I265" s="36">
        <v>426.44999999999993</v>
      </c>
      <c r="J265" s="36">
        <v>435.15</v>
      </c>
      <c r="K265" s="31">
        <v>417.75</v>
      </c>
      <c r="L265" s="31">
        <v>395.15</v>
      </c>
      <c r="M265" s="31">
        <v>18.355879999999999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107.85</v>
      </c>
      <c r="D266" s="36">
        <v>108.38333333333333</v>
      </c>
      <c r="E266" s="36">
        <v>103.56666666666665</v>
      </c>
      <c r="F266" s="36">
        <v>99.283333333333317</v>
      </c>
      <c r="G266" s="36">
        <v>94.46666666666664</v>
      </c>
      <c r="H266" s="36">
        <v>112.66666666666666</v>
      </c>
      <c r="I266" s="36">
        <v>117.48333333333332</v>
      </c>
      <c r="J266" s="36">
        <v>121.76666666666667</v>
      </c>
      <c r="K266" s="31">
        <v>113.2</v>
      </c>
      <c r="L266" s="31">
        <v>104.1</v>
      </c>
      <c r="M266" s="31">
        <v>37.8611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492.9</v>
      </c>
      <c r="D267" s="36">
        <v>495.21666666666664</v>
      </c>
      <c r="E267" s="36">
        <v>483.48333333333329</v>
      </c>
      <c r="F267" s="36">
        <v>474.06666666666666</v>
      </c>
      <c r="G267" s="36">
        <v>462.33333333333331</v>
      </c>
      <c r="H267" s="36">
        <v>504.63333333333327</v>
      </c>
      <c r="I267" s="36">
        <v>516.36666666666656</v>
      </c>
      <c r="J267" s="36">
        <v>525.7833333333333</v>
      </c>
      <c r="K267" s="31">
        <v>506.95</v>
      </c>
      <c r="L267" s="31">
        <v>485.8</v>
      </c>
      <c r="M267" s="31">
        <v>29.215589999999999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814.65</v>
      </c>
      <c r="D268" s="36">
        <v>819.88333333333333</v>
      </c>
      <c r="E268" s="36">
        <v>805.76666666666665</v>
      </c>
      <c r="F268" s="36">
        <v>796.88333333333333</v>
      </c>
      <c r="G268" s="36">
        <v>782.76666666666665</v>
      </c>
      <c r="H268" s="36">
        <v>828.76666666666665</v>
      </c>
      <c r="I268" s="36">
        <v>842.88333333333321</v>
      </c>
      <c r="J268" s="36">
        <v>851.76666666666665</v>
      </c>
      <c r="K268" s="31">
        <v>834</v>
      </c>
      <c r="L268" s="31">
        <v>811</v>
      </c>
      <c r="M268" s="31">
        <v>20.561070000000001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484.85</v>
      </c>
      <c r="D269" s="36">
        <v>490.68333333333334</v>
      </c>
      <c r="E269" s="36">
        <v>477.9666666666667</v>
      </c>
      <c r="F269" s="36">
        <v>471.08333333333337</v>
      </c>
      <c r="G269" s="36">
        <v>458.36666666666673</v>
      </c>
      <c r="H269" s="36">
        <v>497.56666666666666</v>
      </c>
      <c r="I269" s="36">
        <v>510.28333333333325</v>
      </c>
      <c r="J269" s="36">
        <v>517.16666666666663</v>
      </c>
      <c r="K269" s="31">
        <v>503.4</v>
      </c>
      <c r="L269" s="31">
        <v>483.8</v>
      </c>
      <c r="M269" s="31">
        <v>61.243400000000001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427.3</v>
      </c>
      <c r="D270" s="36">
        <v>427.59999999999997</v>
      </c>
      <c r="E270" s="36">
        <v>421.19999999999993</v>
      </c>
      <c r="F270" s="36">
        <v>415.09999999999997</v>
      </c>
      <c r="G270" s="36">
        <v>408.69999999999993</v>
      </c>
      <c r="H270" s="36">
        <v>433.69999999999993</v>
      </c>
      <c r="I270" s="36">
        <v>440.09999999999991</v>
      </c>
      <c r="J270" s="36">
        <v>446.19999999999993</v>
      </c>
      <c r="K270" s="31">
        <v>434</v>
      </c>
      <c r="L270" s="31">
        <v>421.5</v>
      </c>
      <c r="M270" s="31">
        <v>3.8379799999999999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581.65</v>
      </c>
      <c r="D271" s="36">
        <v>579.69999999999993</v>
      </c>
      <c r="E271" s="36">
        <v>566.94999999999982</v>
      </c>
      <c r="F271" s="36">
        <v>552.24999999999989</v>
      </c>
      <c r="G271" s="36">
        <v>539.49999999999977</v>
      </c>
      <c r="H271" s="36">
        <v>594.39999999999986</v>
      </c>
      <c r="I271" s="36">
        <v>607.15000000000009</v>
      </c>
      <c r="J271" s="36">
        <v>621.84999999999991</v>
      </c>
      <c r="K271" s="31">
        <v>592.45000000000005</v>
      </c>
      <c r="L271" s="31">
        <v>565</v>
      </c>
      <c r="M271" s="31">
        <v>8.6485699999999994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820.85</v>
      </c>
      <c r="D272" s="36">
        <v>822.71666666666658</v>
      </c>
      <c r="E272" s="36">
        <v>800.18333333333317</v>
      </c>
      <c r="F272" s="36">
        <v>779.51666666666654</v>
      </c>
      <c r="G272" s="36">
        <v>756.98333333333312</v>
      </c>
      <c r="H272" s="36">
        <v>843.38333333333321</v>
      </c>
      <c r="I272" s="36">
        <v>865.91666666666674</v>
      </c>
      <c r="J272" s="36">
        <v>886.58333333333326</v>
      </c>
      <c r="K272" s="31">
        <v>845.25</v>
      </c>
      <c r="L272" s="31">
        <v>802.05</v>
      </c>
      <c r="M272" s="31">
        <v>6.0862299999999996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496.2</v>
      </c>
      <c r="D273" s="36">
        <v>500.40000000000003</v>
      </c>
      <c r="E273" s="36">
        <v>486.35</v>
      </c>
      <c r="F273" s="36">
        <v>476.5</v>
      </c>
      <c r="G273" s="36">
        <v>462.45</v>
      </c>
      <c r="H273" s="36">
        <v>510.25000000000006</v>
      </c>
      <c r="I273" s="36">
        <v>524.30000000000018</v>
      </c>
      <c r="J273" s="36">
        <v>534.15000000000009</v>
      </c>
      <c r="K273" s="31">
        <v>514.45000000000005</v>
      </c>
      <c r="L273" s="31">
        <v>490.55</v>
      </c>
      <c r="M273" s="31">
        <v>9.3418600000000005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781.7</v>
      </c>
      <c r="D274" s="36">
        <v>786.7833333333333</v>
      </c>
      <c r="E274" s="36">
        <v>769.16666666666663</v>
      </c>
      <c r="F274" s="36">
        <v>756.63333333333333</v>
      </c>
      <c r="G274" s="36">
        <v>739.01666666666665</v>
      </c>
      <c r="H274" s="36">
        <v>799.31666666666661</v>
      </c>
      <c r="I274" s="36">
        <v>816.93333333333339</v>
      </c>
      <c r="J274" s="36">
        <v>829.46666666666658</v>
      </c>
      <c r="K274" s="31">
        <v>804.4</v>
      </c>
      <c r="L274" s="31">
        <v>774.25</v>
      </c>
      <c r="M274" s="31">
        <v>4.8058300000000003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1305.6500000000001</v>
      </c>
      <c r="D275" s="36">
        <v>1314.8833333333334</v>
      </c>
      <c r="E275" s="36">
        <v>1285.7666666666669</v>
      </c>
      <c r="F275" s="36">
        <v>1265.8833333333334</v>
      </c>
      <c r="G275" s="36">
        <v>1236.7666666666669</v>
      </c>
      <c r="H275" s="36">
        <v>1334.7666666666669</v>
      </c>
      <c r="I275" s="36">
        <v>1363.8833333333332</v>
      </c>
      <c r="J275" s="36">
        <v>1383.7666666666669</v>
      </c>
      <c r="K275" s="31">
        <v>1344</v>
      </c>
      <c r="L275" s="31">
        <v>1295</v>
      </c>
      <c r="M275" s="31">
        <v>1.59914</v>
      </c>
      <c r="N275" s="1"/>
      <c r="O275" s="1"/>
    </row>
    <row r="276" spans="1:15" ht="12.75" customHeight="1">
      <c r="A276" s="33">
        <v>266</v>
      </c>
      <c r="B276" s="53" t="s">
        <v>838</v>
      </c>
      <c r="C276" s="31">
        <v>855.55</v>
      </c>
      <c r="D276" s="36">
        <v>849.69999999999993</v>
      </c>
      <c r="E276" s="36">
        <v>839.39999999999986</v>
      </c>
      <c r="F276" s="36">
        <v>823.24999999999989</v>
      </c>
      <c r="G276" s="36">
        <v>812.94999999999982</v>
      </c>
      <c r="H276" s="36">
        <v>865.84999999999991</v>
      </c>
      <c r="I276" s="36">
        <v>876.14999999999986</v>
      </c>
      <c r="J276" s="36">
        <v>892.3</v>
      </c>
      <c r="K276" s="31">
        <v>860</v>
      </c>
      <c r="L276" s="31">
        <v>833.55</v>
      </c>
      <c r="M276" s="31">
        <v>1.7337899999999999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339.85</v>
      </c>
      <c r="D277" s="36">
        <v>341.90000000000003</v>
      </c>
      <c r="E277" s="36">
        <v>334.25000000000006</v>
      </c>
      <c r="F277" s="36">
        <v>328.65000000000003</v>
      </c>
      <c r="G277" s="36">
        <v>321.00000000000006</v>
      </c>
      <c r="H277" s="36">
        <v>347.50000000000006</v>
      </c>
      <c r="I277" s="36">
        <v>355.15000000000003</v>
      </c>
      <c r="J277" s="36">
        <v>360.75000000000006</v>
      </c>
      <c r="K277" s="31">
        <v>349.55</v>
      </c>
      <c r="L277" s="31">
        <v>336.3</v>
      </c>
      <c r="M277" s="31">
        <v>20.74851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344.2</v>
      </c>
      <c r="D278" s="36">
        <v>345.25</v>
      </c>
      <c r="E278" s="36">
        <v>337.5</v>
      </c>
      <c r="F278" s="36">
        <v>330.8</v>
      </c>
      <c r="G278" s="36">
        <v>323.05</v>
      </c>
      <c r="H278" s="36">
        <v>351.95</v>
      </c>
      <c r="I278" s="36">
        <v>359.7</v>
      </c>
      <c r="J278" s="36">
        <v>366.4</v>
      </c>
      <c r="K278" s="31">
        <v>353</v>
      </c>
      <c r="L278" s="31">
        <v>338.55</v>
      </c>
      <c r="M278" s="31">
        <v>10.21828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188.95</v>
      </c>
      <c r="D279" s="36">
        <v>189.78333333333333</v>
      </c>
      <c r="E279" s="36">
        <v>184.66666666666666</v>
      </c>
      <c r="F279" s="36">
        <v>180.38333333333333</v>
      </c>
      <c r="G279" s="36">
        <v>175.26666666666665</v>
      </c>
      <c r="H279" s="36">
        <v>194.06666666666666</v>
      </c>
      <c r="I279" s="36">
        <v>199.18333333333334</v>
      </c>
      <c r="J279" s="36">
        <v>203.46666666666667</v>
      </c>
      <c r="K279" s="31">
        <v>194.9</v>
      </c>
      <c r="L279" s="31">
        <v>185.5</v>
      </c>
      <c r="M279" s="31">
        <v>18.478639999999999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652.20000000000005</v>
      </c>
      <c r="D280" s="36">
        <v>657.16666666666663</v>
      </c>
      <c r="E280" s="36">
        <v>644.63333333333321</v>
      </c>
      <c r="F280" s="36">
        <v>637.06666666666661</v>
      </c>
      <c r="G280" s="36">
        <v>624.53333333333319</v>
      </c>
      <c r="H280" s="36">
        <v>664.73333333333323</v>
      </c>
      <c r="I280" s="36">
        <v>677.26666666666677</v>
      </c>
      <c r="J280" s="36">
        <v>684.83333333333326</v>
      </c>
      <c r="K280" s="31">
        <v>669.7</v>
      </c>
      <c r="L280" s="31">
        <v>649.6</v>
      </c>
      <c r="M280" s="31">
        <v>3.3857900000000001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3172.65</v>
      </c>
      <c r="D281" s="36">
        <v>3170.5666666666671</v>
      </c>
      <c r="E281" s="36">
        <v>3137.0833333333339</v>
      </c>
      <c r="F281" s="36">
        <v>3101.5166666666669</v>
      </c>
      <c r="G281" s="36">
        <v>3068.0333333333338</v>
      </c>
      <c r="H281" s="36">
        <v>3206.1333333333341</v>
      </c>
      <c r="I281" s="36">
        <v>3239.6166666666668</v>
      </c>
      <c r="J281" s="36">
        <v>3275.1833333333343</v>
      </c>
      <c r="K281" s="31">
        <v>3204.05</v>
      </c>
      <c r="L281" s="31">
        <v>3135</v>
      </c>
      <c r="M281" s="31">
        <v>0.92969999999999997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677</v>
      </c>
      <c r="D282" s="36">
        <v>682.58333333333337</v>
      </c>
      <c r="E282" s="36">
        <v>670.41666666666674</v>
      </c>
      <c r="F282" s="36">
        <v>663.83333333333337</v>
      </c>
      <c r="G282" s="36">
        <v>651.66666666666674</v>
      </c>
      <c r="H282" s="36">
        <v>689.16666666666674</v>
      </c>
      <c r="I282" s="36">
        <v>701.33333333333348</v>
      </c>
      <c r="J282" s="36">
        <v>707.91666666666674</v>
      </c>
      <c r="K282" s="31">
        <v>694.75</v>
      </c>
      <c r="L282" s="31">
        <v>676</v>
      </c>
      <c r="M282" s="31">
        <v>0.18232999999999999</v>
      </c>
      <c r="N282" s="1"/>
      <c r="O282" s="1"/>
    </row>
    <row r="283" spans="1:15" ht="12.75" customHeight="1">
      <c r="A283" s="33">
        <v>273</v>
      </c>
      <c r="B283" s="53" t="s">
        <v>851</v>
      </c>
      <c r="C283" s="31">
        <v>638.25</v>
      </c>
      <c r="D283" s="36">
        <v>638.4</v>
      </c>
      <c r="E283" s="36">
        <v>627.84999999999991</v>
      </c>
      <c r="F283" s="36">
        <v>617.44999999999993</v>
      </c>
      <c r="G283" s="36">
        <v>606.89999999999986</v>
      </c>
      <c r="H283" s="36">
        <v>648.79999999999995</v>
      </c>
      <c r="I283" s="36">
        <v>659.34999999999991</v>
      </c>
      <c r="J283" s="36">
        <v>669.75</v>
      </c>
      <c r="K283" s="31">
        <v>648.95000000000005</v>
      </c>
      <c r="L283" s="31">
        <v>628</v>
      </c>
      <c r="M283" s="31">
        <v>6.4264099999999997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283.05</v>
      </c>
      <c r="D284" s="36">
        <v>284.34999999999997</v>
      </c>
      <c r="E284" s="36">
        <v>279.69999999999993</v>
      </c>
      <c r="F284" s="36">
        <v>276.34999999999997</v>
      </c>
      <c r="G284" s="36">
        <v>271.69999999999993</v>
      </c>
      <c r="H284" s="36">
        <v>287.69999999999993</v>
      </c>
      <c r="I284" s="36">
        <v>292.34999999999991</v>
      </c>
      <c r="J284" s="36">
        <v>295.69999999999993</v>
      </c>
      <c r="K284" s="31">
        <v>289</v>
      </c>
      <c r="L284" s="31">
        <v>281</v>
      </c>
      <c r="M284" s="31">
        <v>10.73991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1808.35</v>
      </c>
      <c r="D285" s="36">
        <v>1811.4333333333334</v>
      </c>
      <c r="E285" s="36">
        <v>1795.9166666666667</v>
      </c>
      <c r="F285" s="36">
        <v>1783.4833333333333</v>
      </c>
      <c r="G285" s="36">
        <v>1767.9666666666667</v>
      </c>
      <c r="H285" s="36">
        <v>1823.8666666666668</v>
      </c>
      <c r="I285" s="36">
        <v>1839.3833333333332</v>
      </c>
      <c r="J285" s="36">
        <v>1851.8166666666668</v>
      </c>
      <c r="K285" s="31">
        <v>1826.95</v>
      </c>
      <c r="L285" s="31">
        <v>1799</v>
      </c>
      <c r="M285" s="31">
        <v>34.608060000000002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1594.35</v>
      </c>
      <c r="D286" s="36">
        <v>1596.6833333333334</v>
      </c>
      <c r="E286" s="36">
        <v>1570.3666666666668</v>
      </c>
      <c r="F286" s="36">
        <v>1546.3833333333334</v>
      </c>
      <c r="G286" s="36">
        <v>1520.0666666666668</v>
      </c>
      <c r="H286" s="36">
        <v>1620.6666666666667</v>
      </c>
      <c r="I286" s="36">
        <v>1646.9833333333333</v>
      </c>
      <c r="J286" s="36">
        <v>1670.9666666666667</v>
      </c>
      <c r="K286" s="31">
        <v>1623</v>
      </c>
      <c r="L286" s="31">
        <v>1572.7</v>
      </c>
      <c r="M286" s="31">
        <v>14.90086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360.15</v>
      </c>
      <c r="D287" s="36">
        <v>360.2833333333333</v>
      </c>
      <c r="E287" s="36">
        <v>357.86666666666662</v>
      </c>
      <c r="F287" s="36">
        <v>355.58333333333331</v>
      </c>
      <c r="G287" s="36">
        <v>353.16666666666663</v>
      </c>
      <c r="H287" s="36">
        <v>362.56666666666661</v>
      </c>
      <c r="I287" s="36">
        <v>364.98333333333335</v>
      </c>
      <c r="J287" s="36">
        <v>367.26666666666659</v>
      </c>
      <c r="K287" s="31">
        <v>362.7</v>
      </c>
      <c r="L287" s="31">
        <v>358</v>
      </c>
      <c r="M287" s="31">
        <v>2.10514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2092.9</v>
      </c>
      <c r="D288" s="36">
        <v>2099.5833333333335</v>
      </c>
      <c r="E288" s="36">
        <v>2055.3166666666671</v>
      </c>
      <c r="F288" s="36">
        <v>2017.7333333333336</v>
      </c>
      <c r="G288" s="36">
        <v>1973.4666666666672</v>
      </c>
      <c r="H288" s="36">
        <v>2137.166666666667</v>
      </c>
      <c r="I288" s="36">
        <v>2181.4333333333334</v>
      </c>
      <c r="J288" s="36">
        <v>2219.0166666666669</v>
      </c>
      <c r="K288" s="31">
        <v>2143.85</v>
      </c>
      <c r="L288" s="31">
        <v>2062</v>
      </c>
      <c r="M288" s="31">
        <v>1.31596</v>
      </c>
      <c r="N288" s="1"/>
      <c r="O288" s="1"/>
    </row>
    <row r="289" spans="1:15" ht="12.75" customHeight="1">
      <c r="A289" s="33">
        <v>279</v>
      </c>
      <c r="B289" s="53" t="s">
        <v>852</v>
      </c>
      <c r="C289" s="31">
        <v>3681.55</v>
      </c>
      <c r="D289" s="36">
        <v>3669.1</v>
      </c>
      <c r="E289" s="36">
        <v>3613.5</v>
      </c>
      <c r="F289" s="36">
        <v>3545.4500000000003</v>
      </c>
      <c r="G289" s="36">
        <v>3489.8500000000004</v>
      </c>
      <c r="H289" s="36">
        <v>3737.1499999999996</v>
      </c>
      <c r="I289" s="36">
        <v>3792.7499999999991</v>
      </c>
      <c r="J289" s="36">
        <v>3860.7999999999993</v>
      </c>
      <c r="K289" s="31">
        <v>3724.7</v>
      </c>
      <c r="L289" s="31">
        <v>3601.05</v>
      </c>
      <c r="M289" s="31">
        <v>0.28974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173.15</v>
      </c>
      <c r="D290" s="36">
        <v>174.86666666666665</v>
      </c>
      <c r="E290" s="36">
        <v>170.73333333333329</v>
      </c>
      <c r="F290" s="36">
        <v>168.31666666666663</v>
      </c>
      <c r="G290" s="36">
        <v>164.18333333333328</v>
      </c>
      <c r="H290" s="36">
        <v>177.2833333333333</v>
      </c>
      <c r="I290" s="36">
        <v>181.41666666666669</v>
      </c>
      <c r="J290" s="36">
        <v>183.83333333333331</v>
      </c>
      <c r="K290" s="31">
        <v>179</v>
      </c>
      <c r="L290" s="31">
        <v>172.45</v>
      </c>
      <c r="M290" s="31">
        <v>109.54846999999999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5461.25</v>
      </c>
      <c r="D291" s="36">
        <v>5495.7</v>
      </c>
      <c r="E291" s="36">
        <v>5403.4</v>
      </c>
      <c r="F291" s="36">
        <v>5345.55</v>
      </c>
      <c r="G291" s="36">
        <v>5253.25</v>
      </c>
      <c r="H291" s="36">
        <v>5553.5499999999993</v>
      </c>
      <c r="I291" s="36">
        <v>5645.85</v>
      </c>
      <c r="J291" s="36">
        <v>5703.6999999999989</v>
      </c>
      <c r="K291" s="31">
        <v>5588</v>
      </c>
      <c r="L291" s="31">
        <v>5437.85</v>
      </c>
      <c r="M291" s="31">
        <v>0.69903999999999999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13736.95</v>
      </c>
      <c r="D292" s="36">
        <v>13752.35</v>
      </c>
      <c r="E292" s="36">
        <v>13606.85</v>
      </c>
      <c r="F292" s="36">
        <v>13476.75</v>
      </c>
      <c r="G292" s="36">
        <v>13331.25</v>
      </c>
      <c r="H292" s="36">
        <v>13882.45</v>
      </c>
      <c r="I292" s="36">
        <v>14027.95</v>
      </c>
      <c r="J292" s="36">
        <v>14158.050000000001</v>
      </c>
      <c r="K292" s="31">
        <v>13897.85</v>
      </c>
      <c r="L292" s="31">
        <v>13622.25</v>
      </c>
      <c r="M292" s="31">
        <v>3.8920000000000003E-2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3341.75</v>
      </c>
      <c r="D293" s="36">
        <v>3356.0499999999997</v>
      </c>
      <c r="E293" s="36">
        <v>3304.1499999999996</v>
      </c>
      <c r="F293" s="36">
        <v>3266.5499999999997</v>
      </c>
      <c r="G293" s="36">
        <v>3214.6499999999996</v>
      </c>
      <c r="H293" s="36">
        <v>3393.6499999999996</v>
      </c>
      <c r="I293" s="36">
        <v>3445.55</v>
      </c>
      <c r="J293" s="36">
        <v>3483.1499999999996</v>
      </c>
      <c r="K293" s="31">
        <v>3407.95</v>
      </c>
      <c r="L293" s="31">
        <v>3318.45</v>
      </c>
      <c r="M293" s="31">
        <v>29.542380000000001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490.2</v>
      </c>
      <c r="D294" s="36">
        <v>489.7</v>
      </c>
      <c r="E294" s="36">
        <v>482.9</v>
      </c>
      <c r="F294" s="36">
        <v>475.59999999999997</v>
      </c>
      <c r="G294" s="36">
        <v>468.79999999999995</v>
      </c>
      <c r="H294" s="36">
        <v>497</v>
      </c>
      <c r="I294" s="36">
        <v>503.80000000000007</v>
      </c>
      <c r="J294" s="36">
        <v>511.1</v>
      </c>
      <c r="K294" s="31">
        <v>496.5</v>
      </c>
      <c r="L294" s="31">
        <v>482.4</v>
      </c>
      <c r="M294" s="31">
        <v>16.22653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386.8</v>
      </c>
      <c r="D295" s="36">
        <v>389.2</v>
      </c>
      <c r="E295" s="36">
        <v>382.59999999999997</v>
      </c>
      <c r="F295" s="36">
        <v>378.4</v>
      </c>
      <c r="G295" s="36">
        <v>371.79999999999995</v>
      </c>
      <c r="H295" s="36">
        <v>393.4</v>
      </c>
      <c r="I295" s="36">
        <v>400</v>
      </c>
      <c r="J295" s="36">
        <v>404.2</v>
      </c>
      <c r="K295" s="31">
        <v>395.8</v>
      </c>
      <c r="L295" s="31">
        <v>385</v>
      </c>
      <c r="M295" s="31">
        <v>8.7300199999999997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260.64999999999998</v>
      </c>
      <c r="D296" s="36">
        <v>262.81666666666666</v>
      </c>
      <c r="E296" s="36">
        <v>257.93333333333334</v>
      </c>
      <c r="F296" s="36">
        <v>255.2166666666667</v>
      </c>
      <c r="G296" s="36">
        <v>250.33333333333337</v>
      </c>
      <c r="H296" s="36">
        <v>265.5333333333333</v>
      </c>
      <c r="I296" s="36">
        <v>270.41666666666663</v>
      </c>
      <c r="J296" s="36">
        <v>273.13333333333327</v>
      </c>
      <c r="K296" s="31">
        <v>267.7</v>
      </c>
      <c r="L296" s="31">
        <v>260.10000000000002</v>
      </c>
      <c r="M296" s="31">
        <v>10.109220000000001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139.85</v>
      </c>
      <c r="D297" s="36">
        <v>141.63333333333333</v>
      </c>
      <c r="E297" s="36">
        <v>136.81666666666666</v>
      </c>
      <c r="F297" s="36">
        <v>133.78333333333333</v>
      </c>
      <c r="G297" s="36">
        <v>128.96666666666667</v>
      </c>
      <c r="H297" s="36">
        <v>144.66666666666666</v>
      </c>
      <c r="I297" s="36">
        <v>149.48333333333332</v>
      </c>
      <c r="J297" s="36">
        <v>152.51666666666665</v>
      </c>
      <c r="K297" s="31">
        <v>146.44999999999999</v>
      </c>
      <c r="L297" s="31">
        <v>138.6</v>
      </c>
      <c r="M297" s="31">
        <v>97.174949999999995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640.4</v>
      </c>
      <c r="D298" s="36">
        <v>640.73333333333335</v>
      </c>
      <c r="E298" s="36">
        <v>625.7166666666667</v>
      </c>
      <c r="F298" s="36">
        <v>611.0333333333333</v>
      </c>
      <c r="G298" s="36">
        <v>596.01666666666665</v>
      </c>
      <c r="H298" s="36">
        <v>655.41666666666674</v>
      </c>
      <c r="I298" s="36">
        <v>670.43333333333339</v>
      </c>
      <c r="J298" s="36">
        <v>685.11666666666679</v>
      </c>
      <c r="K298" s="31">
        <v>655.75</v>
      </c>
      <c r="L298" s="31">
        <v>626.04999999999995</v>
      </c>
      <c r="M298" s="31">
        <v>45.284039999999997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998.85</v>
      </c>
      <c r="D299" s="36">
        <v>993.94999999999993</v>
      </c>
      <c r="E299" s="36">
        <v>959.89999999999986</v>
      </c>
      <c r="F299" s="36">
        <v>920.94999999999993</v>
      </c>
      <c r="G299" s="36">
        <v>886.89999999999986</v>
      </c>
      <c r="H299" s="36">
        <v>1032.8999999999999</v>
      </c>
      <c r="I299" s="36">
        <v>1066.9499999999998</v>
      </c>
      <c r="J299" s="36">
        <v>1105.8999999999999</v>
      </c>
      <c r="K299" s="31">
        <v>1028</v>
      </c>
      <c r="L299" s="31">
        <v>955</v>
      </c>
      <c r="M299" s="31">
        <v>172.19409999999999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5575.15</v>
      </c>
      <c r="D300" s="36">
        <v>5612.4666666666672</v>
      </c>
      <c r="E300" s="36">
        <v>5491.1833333333343</v>
      </c>
      <c r="F300" s="36">
        <v>5407.2166666666672</v>
      </c>
      <c r="G300" s="36">
        <v>5285.9333333333343</v>
      </c>
      <c r="H300" s="36">
        <v>5696.4333333333343</v>
      </c>
      <c r="I300" s="36">
        <v>5817.7166666666672</v>
      </c>
      <c r="J300" s="36">
        <v>5901.6833333333343</v>
      </c>
      <c r="K300" s="31">
        <v>5733.75</v>
      </c>
      <c r="L300" s="31">
        <v>5528.5</v>
      </c>
      <c r="M300" s="31">
        <v>0.37586999999999998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5438.45</v>
      </c>
      <c r="D301" s="36">
        <v>5468.0333333333328</v>
      </c>
      <c r="E301" s="36">
        <v>5396.0666666666657</v>
      </c>
      <c r="F301" s="36">
        <v>5353.6833333333325</v>
      </c>
      <c r="G301" s="36">
        <v>5281.7166666666653</v>
      </c>
      <c r="H301" s="36">
        <v>5510.4166666666661</v>
      </c>
      <c r="I301" s="36">
        <v>5582.3833333333332</v>
      </c>
      <c r="J301" s="36">
        <v>5624.7666666666664</v>
      </c>
      <c r="K301" s="31">
        <v>5540</v>
      </c>
      <c r="L301" s="31">
        <v>5425.65</v>
      </c>
      <c r="M301" s="31">
        <v>3.01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1573.15</v>
      </c>
      <c r="D302" s="36">
        <v>1551.8833333333332</v>
      </c>
      <c r="E302" s="36">
        <v>1519.3666666666663</v>
      </c>
      <c r="F302" s="36">
        <v>1465.583333333333</v>
      </c>
      <c r="G302" s="36">
        <v>1433.0666666666662</v>
      </c>
      <c r="H302" s="36">
        <v>1605.6666666666665</v>
      </c>
      <c r="I302" s="36">
        <v>1638.1833333333334</v>
      </c>
      <c r="J302" s="36">
        <v>1691.9666666666667</v>
      </c>
      <c r="K302" s="31">
        <v>1584.4</v>
      </c>
      <c r="L302" s="31">
        <v>1498.1</v>
      </c>
      <c r="M302" s="31">
        <v>14.845929999999999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1211.8</v>
      </c>
      <c r="D303" s="36">
        <v>1212.2</v>
      </c>
      <c r="E303" s="36">
        <v>1201.7</v>
      </c>
      <c r="F303" s="36">
        <v>1191.5999999999999</v>
      </c>
      <c r="G303" s="36">
        <v>1181.0999999999999</v>
      </c>
      <c r="H303" s="36">
        <v>1222.3000000000002</v>
      </c>
      <c r="I303" s="36">
        <v>1232.8000000000002</v>
      </c>
      <c r="J303" s="36">
        <v>1242.9000000000003</v>
      </c>
      <c r="K303" s="31">
        <v>1222.7</v>
      </c>
      <c r="L303" s="31">
        <v>1202.0999999999999</v>
      </c>
      <c r="M303" s="31">
        <v>0.75780000000000003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1137.25</v>
      </c>
      <c r="D304" s="36">
        <v>1154.8</v>
      </c>
      <c r="E304" s="36">
        <v>1102.4499999999998</v>
      </c>
      <c r="F304" s="36">
        <v>1067.6499999999999</v>
      </c>
      <c r="G304" s="36">
        <v>1015.2999999999997</v>
      </c>
      <c r="H304" s="36">
        <v>1189.5999999999999</v>
      </c>
      <c r="I304" s="36">
        <v>1241.9499999999998</v>
      </c>
      <c r="J304" s="36">
        <v>1276.75</v>
      </c>
      <c r="K304" s="31">
        <v>1207.1500000000001</v>
      </c>
      <c r="L304" s="31">
        <v>1120</v>
      </c>
      <c r="M304" s="31">
        <v>7.8929400000000003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1467.95</v>
      </c>
      <c r="D305" s="36">
        <v>1471.5833333333333</v>
      </c>
      <c r="E305" s="36">
        <v>1452.3666666666666</v>
      </c>
      <c r="F305" s="36">
        <v>1436.7833333333333</v>
      </c>
      <c r="G305" s="36">
        <v>1417.5666666666666</v>
      </c>
      <c r="H305" s="36">
        <v>1487.1666666666665</v>
      </c>
      <c r="I305" s="36">
        <v>1506.3833333333332</v>
      </c>
      <c r="J305" s="36">
        <v>1521.9666666666665</v>
      </c>
      <c r="K305" s="31">
        <v>1490.8</v>
      </c>
      <c r="L305" s="31">
        <v>1456</v>
      </c>
      <c r="M305" s="31">
        <v>3.0460799999999999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286.7</v>
      </c>
      <c r="D306" s="36">
        <v>287.11666666666662</v>
      </c>
      <c r="E306" s="36">
        <v>284.28333333333325</v>
      </c>
      <c r="F306" s="36">
        <v>281.86666666666662</v>
      </c>
      <c r="G306" s="36">
        <v>279.03333333333325</v>
      </c>
      <c r="H306" s="36">
        <v>289.53333333333325</v>
      </c>
      <c r="I306" s="36">
        <v>292.36666666666662</v>
      </c>
      <c r="J306" s="36">
        <v>294.78333333333325</v>
      </c>
      <c r="K306" s="31">
        <v>289.95</v>
      </c>
      <c r="L306" s="31">
        <v>284.7</v>
      </c>
      <c r="M306" s="31">
        <v>25.29158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1703.55</v>
      </c>
      <c r="D307" s="36">
        <v>1693.8333333333333</v>
      </c>
      <c r="E307" s="36">
        <v>1674.8166666666666</v>
      </c>
      <c r="F307" s="36">
        <v>1646.0833333333333</v>
      </c>
      <c r="G307" s="36">
        <v>1627.0666666666666</v>
      </c>
      <c r="H307" s="36">
        <v>1722.5666666666666</v>
      </c>
      <c r="I307" s="36">
        <v>1741.5833333333335</v>
      </c>
      <c r="J307" s="36">
        <v>1770.3166666666666</v>
      </c>
      <c r="K307" s="31">
        <v>1712.85</v>
      </c>
      <c r="L307" s="31">
        <v>1665.1</v>
      </c>
      <c r="M307" s="31">
        <v>35.25423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434.5</v>
      </c>
      <c r="D308" s="36">
        <v>432.95</v>
      </c>
      <c r="E308" s="36">
        <v>417</v>
      </c>
      <c r="F308" s="36">
        <v>399.5</v>
      </c>
      <c r="G308" s="36">
        <v>383.55</v>
      </c>
      <c r="H308" s="36">
        <v>450.45</v>
      </c>
      <c r="I308" s="36">
        <v>466.39999999999992</v>
      </c>
      <c r="J308" s="36">
        <v>483.9</v>
      </c>
      <c r="K308" s="31">
        <v>448.9</v>
      </c>
      <c r="L308" s="31">
        <v>415.45</v>
      </c>
      <c r="M308" s="31">
        <v>10.866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603.29999999999995</v>
      </c>
      <c r="D309" s="36">
        <v>602.5333333333333</v>
      </c>
      <c r="E309" s="36">
        <v>572.26666666666665</v>
      </c>
      <c r="F309" s="36">
        <v>541.23333333333335</v>
      </c>
      <c r="G309" s="36">
        <v>510.9666666666667</v>
      </c>
      <c r="H309" s="36">
        <v>633.56666666666661</v>
      </c>
      <c r="I309" s="36">
        <v>663.83333333333326</v>
      </c>
      <c r="J309" s="36">
        <v>694.86666666666656</v>
      </c>
      <c r="K309" s="31">
        <v>632.79999999999995</v>
      </c>
      <c r="L309" s="31">
        <v>571.5</v>
      </c>
      <c r="M309" s="31">
        <v>23.778300000000002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399.8</v>
      </c>
      <c r="D310" s="36">
        <v>402.2166666666667</v>
      </c>
      <c r="E310" s="36">
        <v>392.58333333333337</v>
      </c>
      <c r="F310" s="36">
        <v>385.36666666666667</v>
      </c>
      <c r="G310" s="36">
        <v>375.73333333333335</v>
      </c>
      <c r="H310" s="36">
        <v>409.43333333333339</v>
      </c>
      <c r="I310" s="36">
        <v>419.06666666666672</v>
      </c>
      <c r="J310" s="36">
        <v>426.28333333333342</v>
      </c>
      <c r="K310" s="31">
        <v>411.85</v>
      </c>
      <c r="L310" s="31">
        <v>395</v>
      </c>
      <c r="M310" s="31">
        <v>4.4585400000000002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180.9</v>
      </c>
      <c r="D311" s="36">
        <v>182.68333333333331</v>
      </c>
      <c r="E311" s="36">
        <v>177.71666666666661</v>
      </c>
      <c r="F311" s="36">
        <v>174.5333333333333</v>
      </c>
      <c r="G311" s="36">
        <v>169.56666666666661</v>
      </c>
      <c r="H311" s="36">
        <v>185.86666666666662</v>
      </c>
      <c r="I311" s="36">
        <v>190.83333333333331</v>
      </c>
      <c r="J311" s="36">
        <v>194.01666666666662</v>
      </c>
      <c r="K311" s="31">
        <v>187.65</v>
      </c>
      <c r="L311" s="31">
        <v>179.5</v>
      </c>
      <c r="M311" s="31">
        <v>61.432340000000003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197</v>
      </c>
      <c r="D312" s="36">
        <v>198.61666666666667</v>
      </c>
      <c r="E312" s="36">
        <v>190.88333333333335</v>
      </c>
      <c r="F312" s="36">
        <v>184.76666666666668</v>
      </c>
      <c r="G312" s="36">
        <v>177.03333333333336</v>
      </c>
      <c r="H312" s="36">
        <v>204.73333333333335</v>
      </c>
      <c r="I312" s="36">
        <v>212.4666666666667</v>
      </c>
      <c r="J312" s="36">
        <v>218.58333333333334</v>
      </c>
      <c r="K312" s="31">
        <v>206.35</v>
      </c>
      <c r="L312" s="31">
        <v>192.5</v>
      </c>
      <c r="M312" s="31">
        <v>149.70645999999999</v>
      </c>
      <c r="N312" s="1"/>
      <c r="O312" s="1"/>
    </row>
    <row r="313" spans="1:15" ht="12.75" customHeight="1">
      <c r="A313" s="33">
        <v>303</v>
      </c>
      <c r="B313" s="53" t="s">
        <v>859</v>
      </c>
      <c r="C313" s="31">
        <v>2057.4499999999998</v>
      </c>
      <c r="D313" s="36">
        <v>2053.15</v>
      </c>
      <c r="E313" s="36">
        <v>2031.3000000000002</v>
      </c>
      <c r="F313" s="36">
        <v>2005.15</v>
      </c>
      <c r="G313" s="36">
        <v>1983.3000000000002</v>
      </c>
      <c r="H313" s="36">
        <v>2079.3000000000002</v>
      </c>
      <c r="I313" s="36">
        <v>2101.1499999999996</v>
      </c>
      <c r="J313" s="36">
        <v>2127.3000000000002</v>
      </c>
      <c r="K313" s="31">
        <v>2075</v>
      </c>
      <c r="L313" s="31">
        <v>2027</v>
      </c>
      <c r="M313" s="31">
        <v>1.8117700000000001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523.20000000000005</v>
      </c>
      <c r="D314" s="36">
        <v>526.66666666666674</v>
      </c>
      <c r="E314" s="36">
        <v>518.98333333333346</v>
      </c>
      <c r="F314" s="36">
        <v>514.76666666666677</v>
      </c>
      <c r="G314" s="36">
        <v>507.08333333333348</v>
      </c>
      <c r="H314" s="36">
        <v>530.88333333333344</v>
      </c>
      <c r="I314" s="36">
        <v>538.56666666666683</v>
      </c>
      <c r="J314" s="36">
        <v>542.78333333333342</v>
      </c>
      <c r="K314" s="31">
        <v>534.35</v>
      </c>
      <c r="L314" s="31">
        <v>522.45000000000005</v>
      </c>
      <c r="M314" s="31">
        <v>7.60304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10428.549999999999</v>
      </c>
      <c r="D315" s="36">
        <v>10529.5</v>
      </c>
      <c r="E315" s="36">
        <v>10299.049999999999</v>
      </c>
      <c r="F315" s="36">
        <v>10169.549999999999</v>
      </c>
      <c r="G315" s="36">
        <v>9939.0999999999985</v>
      </c>
      <c r="H315" s="36">
        <v>10659</v>
      </c>
      <c r="I315" s="36">
        <v>10889.45</v>
      </c>
      <c r="J315" s="36">
        <v>11018.95</v>
      </c>
      <c r="K315" s="31">
        <v>10759.95</v>
      </c>
      <c r="L315" s="31">
        <v>10400</v>
      </c>
      <c r="M315" s="31">
        <v>3.6510500000000001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2894.6</v>
      </c>
      <c r="D316" s="36">
        <v>2906.6166666666663</v>
      </c>
      <c r="E316" s="36">
        <v>2865.2833333333328</v>
      </c>
      <c r="F316" s="36">
        <v>2835.9666666666667</v>
      </c>
      <c r="G316" s="36">
        <v>2794.6333333333332</v>
      </c>
      <c r="H316" s="36">
        <v>2935.9333333333325</v>
      </c>
      <c r="I316" s="36">
        <v>2977.2666666666655</v>
      </c>
      <c r="J316" s="36">
        <v>3006.5833333333321</v>
      </c>
      <c r="K316" s="31">
        <v>2947.95</v>
      </c>
      <c r="L316" s="31">
        <v>2877.3</v>
      </c>
      <c r="M316" s="31">
        <v>0.40869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871.2</v>
      </c>
      <c r="D317" s="36">
        <v>879.30000000000007</v>
      </c>
      <c r="E317" s="36">
        <v>858.60000000000014</v>
      </c>
      <c r="F317" s="36">
        <v>846.00000000000011</v>
      </c>
      <c r="G317" s="36">
        <v>825.30000000000018</v>
      </c>
      <c r="H317" s="36">
        <v>891.90000000000009</v>
      </c>
      <c r="I317" s="36">
        <v>912.60000000000014</v>
      </c>
      <c r="J317" s="36">
        <v>925.2</v>
      </c>
      <c r="K317" s="31">
        <v>900</v>
      </c>
      <c r="L317" s="31">
        <v>866.7</v>
      </c>
      <c r="M317" s="31">
        <v>5.7020799999999996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789.55</v>
      </c>
      <c r="D318" s="36">
        <v>786.61666666666667</v>
      </c>
      <c r="E318" s="36">
        <v>778.93333333333339</v>
      </c>
      <c r="F318" s="36">
        <v>768.31666666666672</v>
      </c>
      <c r="G318" s="36">
        <v>760.63333333333344</v>
      </c>
      <c r="H318" s="36">
        <v>797.23333333333335</v>
      </c>
      <c r="I318" s="36">
        <v>804.91666666666652</v>
      </c>
      <c r="J318" s="36">
        <v>815.5333333333333</v>
      </c>
      <c r="K318" s="31">
        <v>794.3</v>
      </c>
      <c r="L318" s="31">
        <v>776</v>
      </c>
      <c r="M318" s="31">
        <v>14.28938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2097.8000000000002</v>
      </c>
      <c r="D319" s="36">
        <v>2133.7333333333336</v>
      </c>
      <c r="E319" s="36">
        <v>2050.0666666666671</v>
      </c>
      <c r="F319" s="36">
        <v>2002.3333333333335</v>
      </c>
      <c r="G319" s="36">
        <v>1918.666666666667</v>
      </c>
      <c r="H319" s="36">
        <v>2181.4666666666672</v>
      </c>
      <c r="I319" s="36">
        <v>2265.1333333333332</v>
      </c>
      <c r="J319" s="36">
        <v>2312.8666666666672</v>
      </c>
      <c r="K319" s="31">
        <v>2217.4</v>
      </c>
      <c r="L319" s="31">
        <v>2086</v>
      </c>
      <c r="M319" s="31">
        <v>12.013030000000001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679.15</v>
      </c>
      <c r="D320" s="36">
        <v>682.4</v>
      </c>
      <c r="E320" s="36">
        <v>667.8</v>
      </c>
      <c r="F320" s="36">
        <v>656.44999999999993</v>
      </c>
      <c r="G320" s="36">
        <v>641.84999999999991</v>
      </c>
      <c r="H320" s="36">
        <v>693.75</v>
      </c>
      <c r="I320" s="36">
        <v>708.35000000000014</v>
      </c>
      <c r="J320" s="36">
        <v>719.7</v>
      </c>
      <c r="K320" s="31">
        <v>697</v>
      </c>
      <c r="L320" s="31">
        <v>671.05</v>
      </c>
      <c r="M320" s="31">
        <v>1.4087099999999999</v>
      </c>
      <c r="N320" s="1"/>
      <c r="O320" s="1"/>
    </row>
    <row r="321" spans="1:15" ht="12.75" customHeight="1">
      <c r="A321" s="33">
        <v>311</v>
      </c>
      <c r="B321" s="53" t="s">
        <v>867</v>
      </c>
      <c r="C321" s="31">
        <v>997.4</v>
      </c>
      <c r="D321" s="36">
        <v>1004.15</v>
      </c>
      <c r="E321" s="36">
        <v>983.25</v>
      </c>
      <c r="F321" s="36">
        <v>969.1</v>
      </c>
      <c r="G321" s="36">
        <v>948.2</v>
      </c>
      <c r="H321" s="36">
        <v>1018.3</v>
      </c>
      <c r="I321" s="36">
        <v>1039.1999999999998</v>
      </c>
      <c r="J321" s="36">
        <v>1053.3499999999999</v>
      </c>
      <c r="K321" s="31">
        <v>1025.05</v>
      </c>
      <c r="L321" s="31">
        <v>990</v>
      </c>
      <c r="M321" s="31">
        <v>0.57930000000000004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1049.5</v>
      </c>
      <c r="D322" s="36">
        <v>1060.7</v>
      </c>
      <c r="E322" s="36">
        <v>1031.4000000000001</v>
      </c>
      <c r="F322" s="36">
        <v>1013.3</v>
      </c>
      <c r="G322" s="36">
        <v>984</v>
      </c>
      <c r="H322" s="36">
        <v>1078.8000000000002</v>
      </c>
      <c r="I322" s="36">
        <v>1108.0999999999999</v>
      </c>
      <c r="J322" s="36">
        <v>1126.2000000000003</v>
      </c>
      <c r="K322" s="31">
        <v>1090</v>
      </c>
      <c r="L322" s="31">
        <v>1042.5999999999999</v>
      </c>
      <c r="M322" s="31">
        <v>2.7263600000000001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1666.8</v>
      </c>
      <c r="D323" s="36">
        <v>1650.1166666666668</v>
      </c>
      <c r="E323" s="36">
        <v>1625.2333333333336</v>
      </c>
      <c r="F323" s="36">
        <v>1583.6666666666667</v>
      </c>
      <c r="G323" s="36">
        <v>1558.7833333333335</v>
      </c>
      <c r="H323" s="36">
        <v>1691.6833333333336</v>
      </c>
      <c r="I323" s="36">
        <v>1716.5666666666668</v>
      </c>
      <c r="J323" s="36">
        <v>1758.1333333333337</v>
      </c>
      <c r="K323" s="31">
        <v>1675</v>
      </c>
      <c r="L323" s="31">
        <v>1608.55</v>
      </c>
      <c r="M323" s="31">
        <v>3.34415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92.2</v>
      </c>
      <c r="D324" s="36">
        <v>90.25</v>
      </c>
      <c r="E324" s="36">
        <v>87.95</v>
      </c>
      <c r="F324" s="36">
        <v>83.7</v>
      </c>
      <c r="G324" s="36">
        <v>81.400000000000006</v>
      </c>
      <c r="H324" s="36">
        <v>94.5</v>
      </c>
      <c r="I324" s="36">
        <v>96.800000000000011</v>
      </c>
      <c r="J324" s="36">
        <v>101.05</v>
      </c>
      <c r="K324" s="31">
        <v>92.55</v>
      </c>
      <c r="L324" s="31">
        <v>86</v>
      </c>
      <c r="M324" s="31">
        <v>231.05868000000001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70.95</v>
      </c>
      <c r="D325" s="36">
        <v>71.366666666666674</v>
      </c>
      <c r="E325" s="36">
        <v>68.883333333333354</v>
      </c>
      <c r="F325" s="36">
        <v>66.816666666666677</v>
      </c>
      <c r="G325" s="36">
        <v>64.333333333333357</v>
      </c>
      <c r="H325" s="36">
        <v>73.433333333333351</v>
      </c>
      <c r="I325" s="36">
        <v>75.916666666666671</v>
      </c>
      <c r="J325" s="36">
        <v>77.983333333333348</v>
      </c>
      <c r="K325" s="31">
        <v>73.849999999999994</v>
      </c>
      <c r="L325" s="31">
        <v>69.3</v>
      </c>
      <c r="M325" s="31">
        <v>269.21460000000002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1753.4</v>
      </c>
      <c r="D326" s="36">
        <v>1764.4666666666665</v>
      </c>
      <c r="E326" s="36">
        <v>1728.9333333333329</v>
      </c>
      <c r="F326" s="36">
        <v>1704.4666666666665</v>
      </c>
      <c r="G326" s="36">
        <v>1668.9333333333329</v>
      </c>
      <c r="H326" s="36">
        <v>1788.9333333333329</v>
      </c>
      <c r="I326" s="36">
        <v>1824.4666666666662</v>
      </c>
      <c r="J326" s="36">
        <v>1848.9333333333329</v>
      </c>
      <c r="K326" s="31">
        <v>1800</v>
      </c>
      <c r="L326" s="31">
        <v>1740</v>
      </c>
      <c r="M326" s="31">
        <v>1.2871900000000001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2500.65</v>
      </c>
      <c r="D327" s="36">
        <v>2517.5666666666666</v>
      </c>
      <c r="E327" s="36">
        <v>2475.1333333333332</v>
      </c>
      <c r="F327" s="36">
        <v>2449.6166666666668</v>
      </c>
      <c r="G327" s="36">
        <v>2407.1833333333334</v>
      </c>
      <c r="H327" s="36">
        <v>2543.083333333333</v>
      </c>
      <c r="I327" s="36">
        <v>2585.5166666666664</v>
      </c>
      <c r="J327" s="36">
        <v>2611.0333333333328</v>
      </c>
      <c r="K327" s="31">
        <v>2560</v>
      </c>
      <c r="L327" s="31">
        <v>2492.0500000000002</v>
      </c>
      <c r="M327" s="31">
        <v>8.1497799999999998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141645.75</v>
      </c>
      <c r="D328" s="36">
        <v>142010.46666666665</v>
      </c>
      <c r="E328" s="36">
        <v>140046.58333333328</v>
      </c>
      <c r="F328" s="36">
        <v>138447.41666666663</v>
      </c>
      <c r="G328" s="36">
        <v>136483.53333333327</v>
      </c>
      <c r="H328" s="36">
        <v>143609.6333333333</v>
      </c>
      <c r="I328" s="36">
        <v>145573.51666666666</v>
      </c>
      <c r="J328" s="36">
        <v>147172.68333333332</v>
      </c>
      <c r="K328" s="31">
        <v>143974.35</v>
      </c>
      <c r="L328" s="31">
        <v>140411.29999999999</v>
      </c>
      <c r="M328" s="31">
        <v>0.19822000000000001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2009</v>
      </c>
      <c r="D329" s="36">
        <v>2017.3166666666666</v>
      </c>
      <c r="E329" s="36">
        <v>1992.2833333333333</v>
      </c>
      <c r="F329" s="36">
        <v>1975.5666666666666</v>
      </c>
      <c r="G329" s="36">
        <v>1950.5333333333333</v>
      </c>
      <c r="H329" s="36">
        <v>2034.0333333333333</v>
      </c>
      <c r="I329" s="36">
        <v>2059.0666666666666</v>
      </c>
      <c r="J329" s="36">
        <v>2075.7833333333333</v>
      </c>
      <c r="K329" s="31">
        <v>2042.35</v>
      </c>
      <c r="L329" s="31">
        <v>2000.6</v>
      </c>
      <c r="M329" s="31">
        <v>1.8027899999999999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3850.05</v>
      </c>
      <c r="D330" s="36">
        <v>3784.0166666666664</v>
      </c>
      <c r="E330" s="36">
        <v>3676.0333333333328</v>
      </c>
      <c r="F330" s="36">
        <v>3502.0166666666664</v>
      </c>
      <c r="G330" s="36">
        <v>3394.0333333333328</v>
      </c>
      <c r="H330" s="36">
        <v>3958.0333333333328</v>
      </c>
      <c r="I330" s="36">
        <v>4066.0166666666664</v>
      </c>
      <c r="J330" s="36">
        <v>4240.0333333333328</v>
      </c>
      <c r="K330" s="31">
        <v>3892</v>
      </c>
      <c r="L330" s="31">
        <v>3610</v>
      </c>
      <c r="M330" s="31">
        <v>14.167529999999999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1364.4</v>
      </c>
      <c r="D331" s="36">
        <v>1370.7166666666665</v>
      </c>
      <c r="E331" s="36">
        <v>1353.083333333333</v>
      </c>
      <c r="F331" s="36">
        <v>1341.7666666666667</v>
      </c>
      <c r="G331" s="36">
        <v>1324.1333333333332</v>
      </c>
      <c r="H331" s="36">
        <v>1382.0333333333328</v>
      </c>
      <c r="I331" s="36">
        <v>1399.6666666666665</v>
      </c>
      <c r="J331" s="36">
        <v>1410.9833333333327</v>
      </c>
      <c r="K331" s="31">
        <v>1388.35</v>
      </c>
      <c r="L331" s="31">
        <v>1359.4</v>
      </c>
      <c r="M331" s="31">
        <v>3.8750100000000001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1376.55</v>
      </c>
      <c r="D332" s="36">
        <v>1365.7166666666665</v>
      </c>
      <c r="E332" s="36">
        <v>1334.4333333333329</v>
      </c>
      <c r="F332" s="36">
        <v>1292.3166666666664</v>
      </c>
      <c r="G332" s="36">
        <v>1261.0333333333328</v>
      </c>
      <c r="H332" s="36">
        <v>1407.833333333333</v>
      </c>
      <c r="I332" s="36">
        <v>1439.1166666666663</v>
      </c>
      <c r="J332" s="36">
        <v>1481.2333333333331</v>
      </c>
      <c r="K332" s="31">
        <v>1397</v>
      </c>
      <c r="L332" s="31">
        <v>1323.6</v>
      </c>
      <c r="M332" s="31">
        <v>3.5274299999999998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869.3</v>
      </c>
      <c r="D333" s="36">
        <v>867.83333333333337</v>
      </c>
      <c r="E333" s="36">
        <v>863.56666666666672</v>
      </c>
      <c r="F333" s="36">
        <v>857.83333333333337</v>
      </c>
      <c r="G333" s="36">
        <v>853.56666666666672</v>
      </c>
      <c r="H333" s="36">
        <v>873.56666666666672</v>
      </c>
      <c r="I333" s="36">
        <v>877.83333333333337</v>
      </c>
      <c r="J333" s="36">
        <v>883.56666666666672</v>
      </c>
      <c r="K333" s="31">
        <v>872.1</v>
      </c>
      <c r="L333" s="31">
        <v>862.1</v>
      </c>
      <c r="M333" s="31">
        <v>3.68323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155.75</v>
      </c>
      <c r="D334" s="36">
        <v>156.4</v>
      </c>
      <c r="E334" s="36">
        <v>151.70000000000002</v>
      </c>
      <c r="F334" s="36">
        <v>147.65</v>
      </c>
      <c r="G334" s="36">
        <v>142.95000000000002</v>
      </c>
      <c r="H334" s="36">
        <v>160.45000000000002</v>
      </c>
      <c r="I334" s="36">
        <v>165.15</v>
      </c>
      <c r="J334" s="36">
        <v>169.20000000000002</v>
      </c>
      <c r="K334" s="31">
        <v>161.1</v>
      </c>
      <c r="L334" s="31">
        <v>152.35</v>
      </c>
      <c r="M334" s="31">
        <v>598.00188000000003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3235.15</v>
      </c>
      <c r="D335" s="36">
        <v>3260.8833333333332</v>
      </c>
      <c r="E335" s="36">
        <v>3191.7666666666664</v>
      </c>
      <c r="F335" s="36">
        <v>3148.3833333333332</v>
      </c>
      <c r="G335" s="36">
        <v>3079.2666666666664</v>
      </c>
      <c r="H335" s="36">
        <v>3304.2666666666664</v>
      </c>
      <c r="I335" s="36">
        <v>3373.3833333333332</v>
      </c>
      <c r="J335" s="36">
        <v>3416.7666666666664</v>
      </c>
      <c r="K335" s="31">
        <v>3330</v>
      </c>
      <c r="L335" s="31">
        <v>3217.5</v>
      </c>
      <c r="M335" s="31">
        <v>1.8976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836.45</v>
      </c>
      <c r="D336" s="36">
        <v>843.5</v>
      </c>
      <c r="E336" s="36">
        <v>823.05</v>
      </c>
      <c r="F336" s="36">
        <v>809.65</v>
      </c>
      <c r="G336" s="36">
        <v>789.19999999999993</v>
      </c>
      <c r="H336" s="36">
        <v>856.9</v>
      </c>
      <c r="I336" s="36">
        <v>877.35</v>
      </c>
      <c r="J336" s="36">
        <v>890.75</v>
      </c>
      <c r="K336" s="31">
        <v>863.95</v>
      </c>
      <c r="L336" s="31">
        <v>830.1</v>
      </c>
      <c r="M336" s="31">
        <v>1.9356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166.1</v>
      </c>
      <c r="D337" s="36">
        <v>168.08333333333334</v>
      </c>
      <c r="E337" s="36">
        <v>159.31666666666669</v>
      </c>
      <c r="F337" s="36">
        <v>152.53333333333336</v>
      </c>
      <c r="G337" s="36">
        <v>143.76666666666671</v>
      </c>
      <c r="H337" s="36">
        <v>174.86666666666667</v>
      </c>
      <c r="I337" s="36">
        <v>183.63333333333333</v>
      </c>
      <c r="J337" s="36">
        <v>190.41666666666666</v>
      </c>
      <c r="K337" s="31">
        <v>176.85</v>
      </c>
      <c r="L337" s="31">
        <v>161.30000000000001</v>
      </c>
      <c r="M337" s="31">
        <v>1093.68172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216.8</v>
      </c>
      <c r="D338" s="36">
        <v>216.9</v>
      </c>
      <c r="E338" s="36">
        <v>212.8</v>
      </c>
      <c r="F338" s="36">
        <v>208.8</v>
      </c>
      <c r="G338" s="36">
        <v>204.70000000000002</v>
      </c>
      <c r="H338" s="36">
        <v>220.9</v>
      </c>
      <c r="I338" s="36">
        <v>224.99999999999997</v>
      </c>
      <c r="J338" s="36">
        <v>229</v>
      </c>
      <c r="K338" s="31">
        <v>221</v>
      </c>
      <c r="L338" s="31">
        <v>212.9</v>
      </c>
      <c r="M338" s="31">
        <v>61.501710000000003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2462.6999999999998</v>
      </c>
      <c r="D339" s="36">
        <v>2474.7999999999997</v>
      </c>
      <c r="E339" s="36">
        <v>2444.5999999999995</v>
      </c>
      <c r="F339" s="36">
        <v>2426.4999999999995</v>
      </c>
      <c r="G339" s="36">
        <v>2396.2999999999993</v>
      </c>
      <c r="H339" s="36">
        <v>2492.8999999999996</v>
      </c>
      <c r="I339" s="36">
        <v>2523.0999999999995</v>
      </c>
      <c r="J339" s="36">
        <v>2541.1999999999998</v>
      </c>
      <c r="K339" s="31">
        <v>2505</v>
      </c>
      <c r="L339" s="31">
        <v>2456.6999999999998</v>
      </c>
      <c r="M339" s="31">
        <v>5.3297699999999999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114.4</v>
      </c>
      <c r="D340" s="36">
        <v>115.13333333333334</v>
      </c>
      <c r="E340" s="36">
        <v>112.56666666666668</v>
      </c>
      <c r="F340" s="36">
        <v>110.73333333333333</v>
      </c>
      <c r="G340" s="36">
        <v>108.16666666666667</v>
      </c>
      <c r="H340" s="36">
        <v>116.96666666666668</v>
      </c>
      <c r="I340" s="36">
        <v>119.53333333333335</v>
      </c>
      <c r="J340" s="36">
        <v>121.36666666666669</v>
      </c>
      <c r="K340" s="31">
        <v>117.7</v>
      </c>
      <c r="L340" s="31">
        <v>113.3</v>
      </c>
      <c r="M340" s="31">
        <v>7.1810600000000004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103.65</v>
      </c>
      <c r="D341" s="36">
        <v>106.01666666666667</v>
      </c>
      <c r="E341" s="36">
        <v>96.183333333333337</v>
      </c>
      <c r="F341" s="36">
        <v>88.716666666666669</v>
      </c>
      <c r="G341" s="36">
        <v>78.88333333333334</v>
      </c>
      <c r="H341" s="36">
        <v>113.48333333333333</v>
      </c>
      <c r="I341" s="36">
        <v>123.31666666666668</v>
      </c>
      <c r="J341" s="36">
        <v>130.78333333333333</v>
      </c>
      <c r="K341" s="31">
        <v>115.85</v>
      </c>
      <c r="L341" s="31">
        <v>98.55</v>
      </c>
      <c r="M341" s="31">
        <v>6247.6291899999997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490.4</v>
      </c>
      <c r="D342" s="36">
        <v>495.4666666666667</v>
      </c>
      <c r="E342" s="36">
        <v>481.33333333333337</v>
      </c>
      <c r="F342" s="36">
        <v>472.26666666666665</v>
      </c>
      <c r="G342" s="36">
        <v>458.13333333333333</v>
      </c>
      <c r="H342" s="36">
        <v>504.53333333333342</v>
      </c>
      <c r="I342" s="36">
        <v>518.66666666666674</v>
      </c>
      <c r="J342" s="36">
        <v>527.73333333333346</v>
      </c>
      <c r="K342" s="31">
        <v>509.6</v>
      </c>
      <c r="L342" s="31">
        <v>486.4</v>
      </c>
      <c r="M342" s="31">
        <v>10.955819999999999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274.85000000000002</v>
      </c>
      <c r="D343" s="36">
        <v>279.2</v>
      </c>
      <c r="E343" s="36">
        <v>264.64999999999998</v>
      </c>
      <c r="F343" s="36">
        <v>254.45</v>
      </c>
      <c r="G343" s="36">
        <v>239.89999999999998</v>
      </c>
      <c r="H343" s="36">
        <v>289.39999999999998</v>
      </c>
      <c r="I343" s="36">
        <v>303.95000000000005</v>
      </c>
      <c r="J343" s="36">
        <v>314.14999999999998</v>
      </c>
      <c r="K343" s="31">
        <v>293.75</v>
      </c>
      <c r="L343" s="31">
        <v>269</v>
      </c>
      <c r="M343" s="31">
        <v>229.28093000000001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241.45</v>
      </c>
      <c r="D344" s="36">
        <v>241.88333333333333</v>
      </c>
      <c r="E344" s="36">
        <v>236.76666666666665</v>
      </c>
      <c r="F344" s="36">
        <v>232.08333333333331</v>
      </c>
      <c r="G344" s="36">
        <v>226.96666666666664</v>
      </c>
      <c r="H344" s="36">
        <v>246.56666666666666</v>
      </c>
      <c r="I344" s="36">
        <v>251.68333333333334</v>
      </c>
      <c r="J344" s="36">
        <v>256.36666666666667</v>
      </c>
      <c r="K344" s="31">
        <v>247</v>
      </c>
      <c r="L344" s="31">
        <v>237.2</v>
      </c>
      <c r="M344" s="31">
        <v>315.33886000000001</v>
      </c>
      <c r="N344" s="1"/>
      <c r="O344" s="1"/>
    </row>
    <row r="345" spans="1:15" ht="12.75" customHeight="1">
      <c r="A345" s="33">
        <v>335</v>
      </c>
      <c r="B345" s="53" t="s">
        <v>854</v>
      </c>
      <c r="C345" s="31">
        <v>70.650000000000006</v>
      </c>
      <c r="D345" s="36">
        <v>71.250000000000014</v>
      </c>
      <c r="E345" s="36">
        <v>68.800000000000026</v>
      </c>
      <c r="F345" s="36">
        <v>66.950000000000017</v>
      </c>
      <c r="G345" s="36">
        <v>64.500000000000028</v>
      </c>
      <c r="H345" s="36">
        <v>73.100000000000023</v>
      </c>
      <c r="I345" s="36">
        <v>75.550000000000011</v>
      </c>
      <c r="J345" s="36">
        <v>77.40000000000002</v>
      </c>
      <c r="K345" s="31">
        <v>73.7</v>
      </c>
      <c r="L345" s="31">
        <v>69.400000000000006</v>
      </c>
      <c r="M345" s="31">
        <v>298.73151000000001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271.8</v>
      </c>
      <c r="D346" s="36">
        <v>273.16666666666669</v>
      </c>
      <c r="E346" s="36">
        <v>268.18333333333339</v>
      </c>
      <c r="F346" s="36">
        <v>264.56666666666672</v>
      </c>
      <c r="G346" s="36">
        <v>259.58333333333343</v>
      </c>
      <c r="H346" s="36">
        <v>276.78333333333336</v>
      </c>
      <c r="I346" s="36">
        <v>281.76666666666659</v>
      </c>
      <c r="J346" s="36">
        <v>285.38333333333333</v>
      </c>
      <c r="K346" s="31">
        <v>278.14999999999998</v>
      </c>
      <c r="L346" s="31">
        <v>269.55</v>
      </c>
      <c r="M346" s="31">
        <v>8.0857600000000005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336.1</v>
      </c>
      <c r="D347" s="36">
        <v>336.73333333333335</v>
      </c>
      <c r="E347" s="36">
        <v>332.41666666666669</v>
      </c>
      <c r="F347" s="36">
        <v>328.73333333333335</v>
      </c>
      <c r="G347" s="36">
        <v>324.41666666666669</v>
      </c>
      <c r="H347" s="36">
        <v>340.41666666666669</v>
      </c>
      <c r="I347" s="36">
        <v>344.73333333333329</v>
      </c>
      <c r="J347" s="36">
        <v>348.41666666666669</v>
      </c>
      <c r="K347" s="31">
        <v>341.05</v>
      </c>
      <c r="L347" s="31">
        <v>333.05</v>
      </c>
      <c r="M347" s="31">
        <v>196.51481999999999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355.75</v>
      </c>
      <c r="D348" s="36">
        <v>358.66666666666669</v>
      </c>
      <c r="E348" s="36">
        <v>351.58333333333337</v>
      </c>
      <c r="F348" s="36">
        <v>347.41666666666669</v>
      </c>
      <c r="G348" s="36">
        <v>340.33333333333337</v>
      </c>
      <c r="H348" s="36">
        <v>362.83333333333337</v>
      </c>
      <c r="I348" s="36">
        <v>369.91666666666674</v>
      </c>
      <c r="J348" s="36">
        <v>374.08333333333337</v>
      </c>
      <c r="K348" s="31">
        <v>365.75</v>
      </c>
      <c r="L348" s="31">
        <v>354.5</v>
      </c>
      <c r="M348" s="31">
        <v>3.60283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1297.55</v>
      </c>
      <c r="D349" s="36">
        <v>1293.3333333333333</v>
      </c>
      <c r="E349" s="36">
        <v>1277.8166666666666</v>
      </c>
      <c r="F349" s="36">
        <v>1258.0833333333333</v>
      </c>
      <c r="G349" s="36">
        <v>1242.5666666666666</v>
      </c>
      <c r="H349" s="36">
        <v>1313.0666666666666</v>
      </c>
      <c r="I349" s="36">
        <v>1328.5833333333335</v>
      </c>
      <c r="J349" s="36">
        <v>1348.3166666666666</v>
      </c>
      <c r="K349" s="31">
        <v>1308.8499999999999</v>
      </c>
      <c r="L349" s="31">
        <v>1273.5999999999999</v>
      </c>
      <c r="M349" s="31">
        <v>9.7310599999999994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262.95</v>
      </c>
      <c r="D350" s="36">
        <v>262.03333333333336</v>
      </c>
      <c r="E350" s="36">
        <v>256.01666666666671</v>
      </c>
      <c r="F350" s="36">
        <v>249.08333333333334</v>
      </c>
      <c r="G350" s="36">
        <v>243.06666666666669</v>
      </c>
      <c r="H350" s="36">
        <v>268.9666666666667</v>
      </c>
      <c r="I350" s="36">
        <v>274.98333333333335</v>
      </c>
      <c r="J350" s="36">
        <v>281.91666666666674</v>
      </c>
      <c r="K350" s="31">
        <v>268.05</v>
      </c>
      <c r="L350" s="31">
        <v>255.1</v>
      </c>
      <c r="M350" s="31">
        <v>340.01868000000002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459.5</v>
      </c>
      <c r="D351" s="36">
        <v>454.58333333333331</v>
      </c>
      <c r="E351" s="36">
        <v>444.96666666666664</v>
      </c>
      <c r="F351" s="36">
        <v>430.43333333333334</v>
      </c>
      <c r="G351" s="36">
        <v>420.81666666666666</v>
      </c>
      <c r="H351" s="36">
        <v>469.11666666666662</v>
      </c>
      <c r="I351" s="36">
        <v>478.73333333333329</v>
      </c>
      <c r="J351" s="36">
        <v>493.26666666666659</v>
      </c>
      <c r="K351" s="31">
        <v>464.2</v>
      </c>
      <c r="L351" s="31">
        <v>440.05</v>
      </c>
      <c r="M351" s="31">
        <v>63.110349999999997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1839.65</v>
      </c>
      <c r="D352" s="36">
        <v>1850.1166666666668</v>
      </c>
      <c r="E352" s="36">
        <v>1776.5333333333335</v>
      </c>
      <c r="F352" s="36">
        <v>1713.4166666666667</v>
      </c>
      <c r="G352" s="36">
        <v>1639.8333333333335</v>
      </c>
      <c r="H352" s="36">
        <v>1913.2333333333336</v>
      </c>
      <c r="I352" s="36">
        <v>1986.8166666666666</v>
      </c>
      <c r="J352" s="36">
        <v>2049.9333333333334</v>
      </c>
      <c r="K352" s="31">
        <v>1923.7</v>
      </c>
      <c r="L352" s="31">
        <v>1787</v>
      </c>
      <c r="M352" s="31">
        <v>32.407119999999999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438.5</v>
      </c>
      <c r="D353" s="36">
        <v>438.5</v>
      </c>
      <c r="E353" s="36">
        <v>438.5</v>
      </c>
      <c r="F353" s="36">
        <v>438.5</v>
      </c>
      <c r="G353" s="36">
        <v>438.5</v>
      </c>
      <c r="H353" s="36">
        <v>438.5</v>
      </c>
      <c r="I353" s="36">
        <v>438.5</v>
      </c>
      <c r="J353" s="36">
        <v>438.5</v>
      </c>
      <c r="K353" s="31">
        <v>438.5</v>
      </c>
      <c r="L353" s="31">
        <v>438.5</v>
      </c>
      <c r="M353" s="31">
        <v>73.858090000000004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6616.6</v>
      </c>
      <c r="D354" s="36">
        <v>6668.1166666666659</v>
      </c>
      <c r="E354" s="36">
        <v>6516.2333333333318</v>
      </c>
      <c r="F354" s="36">
        <v>6415.8666666666659</v>
      </c>
      <c r="G354" s="36">
        <v>6263.9833333333318</v>
      </c>
      <c r="H354" s="36">
        <v>6768.4833333333318</v>
      </c>
      <c r="I354" s="36">
        <v>6920.366666666665</v>
      </c>
      <c r="J354" s="36">
        <v>7020.7333333333318</v>
      </c>
      <c r="K354" s="31">
        <v>6820</v>
      </c>
      <c r="L354" s="31">
        <v>6567.75</v>
      </c>
      <c r="M354" s="31">
        <v>2.32016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219</v>
      </c>
      <c r="D355" s="36">
        <v>220.58333333333334</v>
      </c>
      <c r="E355" s="36">
        <v>215.7166666666667</v>
      </c>
      <c r="F355" s="36">
        <v>212.43333333333337</v>
      </c>
      <c r="G355" s="36">
        <v>207.56666666666672</v>
      </c>
      <c r="H355" s="36">
        <v>223.86666666666667</v>
      </c>
      <c r="I355" s="36">
        <v>228.73333333333329</v>
      </c>
      <c r="J355" s="36">
        <v>232.01666666666665</v>
      </c>
      <c r="K355" s="31">
        <v>225.45</v>
      </c>
      <c r="L355" s="31">
        <v>217.3</v>
      </c>
      <c r="M355" s="31">
        <v>6.7118700000000002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36761.9</v>
      </c>
      <c r="D356" s="36">
        <v>36912.283333333333</v>
      </c>
      <c r="E356" s="36">
        <v>36450.616666666669</v>
      </c>
      <c r="F356" s="36">
        <v>36139.333333333336</v>
      </c>
      <c r="G356" s="36">
        <v>35677.666666666672</v>
      </c>
      <c r="H356" s="36">
        <v>37223.566666666666</v>
      </c>
      <c r="I356" s="36">
        <v>37685.233333333337</v>
      </c>
      <c r="J356" s="36">
        <v>37996.516666666663</v>
      </c>
      <c r="K356" s="31">
        <v>37373.949999999997</v>
      </c>
      <c r="L356" s="31">
        <v>36601</v>
      </c>
      <c r="M356" s="31">
        <v>0.28954000000000002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1521.3</v>
      </c>
      <c r="D357" s="36">
        <v>1532.1000000000001</v>
      </c>
      <c r="E357" s="36">
        <v>1504.2000000000003</v>
      </c>
      <c r="F357" s="36">
        <v>1487.1000000000001</v>
      </c>
      <c r="G357" s="36">
        <v>1459.2000000000003</v>
      </c>
      <c r="H357" s="36">
        <v>1549.2000000000003</v>
      </c>
      <c r="I357" s="36">
        <v>1577.1000000000004</v>
      </c>
      <c r="J357" s="36">
        <v>1594.2000000000003</v>
      </c>
      <c r="K357" s="31">
        <v>1560</v>
      </c>
      <c r="L357" s="31">
        <v>1515</v>
      </c>
      <c r="M357" s="31">
        <v>5.4320599999999999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964.7</v>
      </c>
      <c r="D358" s="36">
        <v>969.21666666666658</v>
      </c>
      <c r="E358" s="36">
        <v>951.78333333333319</v>
      </c>
      <c r="F358" s="36">
        <v>938.86666666666656</v>
      </c>
      <c r="G358" s="36">
        <v>921.43333333333317</v>
      </c>
      <c r="H358" s="36">
        <v>982.13333333333321</v>
      </c>
      <c r="I358" s="36">
        <v>999.56666666666661</v>
      </c>
      <c r="J358" s="36">
        <v>1012.4833333333332</v>
      </c>
      <c r="K358" s="31">
        <v>986.65</v>
      </c>
      <c r="L358" s="31">
        <v>956.3</v>
      </c>
      <c r="M358" s="31">
        <v>17.14997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321.55</v>
      </c>
      <c r="D359" s="36">
        <v>323.86666666666662</v>
      </c>
      <c r="E359" s="36">
        <v>312.73333333333323</v>
      </c>
      <c r="F359" s="36">
        <v>303.91666666666663</v>
      </c>
      <c r="G359" s="36">
        <v>292.78333333333325</v>
      </c>
      <c r="H359" s="36">
        <v>332.68333333333322</v>
      </c>
      <c r="I359" s="36">
        <v>343.81666666666655</v>
      </c>
      <c r="J359" s="36">
        <v>352.63333333333321</v>
      </c>
      <c r="K359" s="31">
        <v>335</v>
      </c>
      <c r="L359" s="31">
        <v>315.05</v>
      </c>
      <c r="M359" s="31">
        <v>58.303780000000003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8553.6</v>
      </c>
      <c r="D360" s="36">
        <v>8525.1833333333343</v>
      </c>
      <c r="E360" s="36">
        <v>8459.3166666666693</v>
      </c>
      <c r="F360" s="36">
        <v>8365.0333333333347</v>
      </c>
      <c r="G360" s="36">
        <v>8299.1666666666697</v>
      </c>
      <c r="H360" s="36">
        <v>8619.466666666669</v>
      </c>
      <c r="I360" s="36">
        <v>8685.3333333333339</v>
      </c>
      <c r="J360" s="36">
        <v>8779.6166666666686</v>
      </c>
      <c r="K360" s="31">
        <v>8591.0499999999993</v>
      </c>
      <c r="L360" s="31">
        <v>8430.9</v>
      </c>
      <c r="M360" s="31">
        <v>2.9837500000000001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273.35000000000002</v>
      </c>
      <c r="D361" s="36">
        <v>273.7</v>
      </c>
      <c r="E361" s="36">
        <v>268</v>
      </c>
      <c r="F361" s="36">
        <v>262.65000000000003</v>
      </c>
      <c r="G361" s="36">
        <v>256.95000000000005</v>
      </c>
      <c r="H361" s="36">
        <v>279.04999999999995</v>
      </c>
      <c r="I361" s="36">
        <v>284.74999999999989</v>
      </c>
      <c r="J361" s="36">
        <v>290.09999999999991</v>
      </c>
      <c r="K361" s="31">
        <v>279.39999999999998</v>
      </c>
      <c r="L361" s="31">
        <v>268.35000000000002</v>
      </c>
      <c r="M361" s="31">
        <v>122.31784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4706.2</v>
      </c>
      <c r="D362" s="36">
        <v>4719.916666666667</v>
      </c>
      <c r="E362" s="36">
        <v>4640.8333333333339</v>
      </c>
      <c r="F362" s="36">
        <v>4575.4666666666672</v>
      </c>
      <c r="G362" s="36">
        <v>4496.3833333333341</v>
      </c>
      <c r="H362" s="36">
        <v>4785.2833333333338</v>
      </c>
      <c r="I362" s="36">
        <v>4864.3666666666677</v>
      </c>
      <c r="J362" s="36">
        <v>4929.7333333333336</v>
      </c>
      <c r="K362" s="31">
        <v>4799</v>
      </c>
      <c r="L362" s="31">
        <v>4654.55</v>
      </c>
      <c r="M362" s="31">
        <v>0.4168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2655.25</v>
      </c>
      <c r="D363" s="36">
        <v>2604.6</v>
      </c>
      <c r="E363" s="36">
        <v>2529.5499999999997</v>
      </c>
      <c r="F363" s="36">
        <v>2403.85</v>
      </c>
      <c r="G363" s="36">
        <v>2328.7999999999997</v>
      </c>
      <c r="H363" s="36">
        <v>2730.2999999999997</v>
      </c>
      <c r="I363" s="36">
        <v>2805.35</v>
      </c>
      <c r="J363" s="36">
        <v>2931.0499999999997</v>
      </c>
      <c r="K363" s="31">
        <v>2679.65</v>
      </c>
      <c r="L363" s="31">
        <v>2478.9</v>
      </c>
      <c r="M363" s="31">
        <v>10.55383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3281.95</v>
      </c>
      <c r="D364" s="36">
        <v>3311.9333333333329</v>
      </c>
      <c r="E364" s="36">
        <v>3234.016666666666</v>
      </c>
      <c r="F364" s="36">
        <v>3186.083333333333</v>
      </c>
      <c r="G364" s="36">
        <v>3108.1666666666661</v>
      </c>
      <c r="H364" s="36">
        <v>3359.8666666666659</v>
      </c>
      <c r="I364" s="36">
        <v>3437.7833333333328</v>
      </c>
      <c r="J364" s="36">
        <v>3485.7166666666658</v>
      </c>
      <c r="K364" s="31">
        <v>3389.85</v>
      </c>
      <c r="L364" s="31">
        <v>3264</v>
      </c>
      <c r="M364" s="31">
        <v>4.0812799999999996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2554.1999999999998</v>
      </c>
      <c r="D365" s="36">
        <v>2543.7833333333333</v>
      </c>
      <c r="E365" s="36">
        <v>2521.5666666666666</v>
      </c>
      <c r="F365" s="36">
        <v>2488.9333333333334</v>
      </c>
      <c r="G365" s="36">
        <v>2466.7166666666667</v>
      </c>
      <c r="H365" s="36">
        <v>2576.4166666666665</v>
      </c>
      <c r="I365" s="36">
        <v>2598.6333333333328</v>
      </c>
      <c r="J365" s="36">
        <v>2631.2666666666664</v>
      </c>
      <c r="K365" s="31">
        <v>2566</v>
      </c>
      <c r="L365" s="31">
        <v>2511.15</v>
      </c>
      <c r="M365" s="31">
        <v>22.276689999999999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896.9</v>
      </c>
      <c r="D366" s="36">
        <v>904.81666666666661</v>
      </c>
      <c r="E366" s="36">
        <v>884.63333333333321</v>
      </c>
      <c r="F366" s="36">
        <v>872.36666666666656</v>
      </c>
      <c r="G366" s="36">
        <v>852.18333333333317</v>
      </c>
      <c r="H366" s="36">
        <v>917.08333333333326</v>
      </c>
      <c r="I366" s="36">
        <v>937.26666666666665</v>
      </c>
      <c r="J366" s="36">
        <v>949.5333333333333</v>
      </c>
      <c r="K366" s="31">
        <v>925</v>
      </c>
      <c r="L366" s="31">
        <v>892.55</v>
      </c>
      <c r="M366" s="31">
        <v>7.3103100000000003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139.55000000000001</v>
      </c>
      <c r="D367" s="36">
        <v>139.46666666666667</v>
      </c>
      <c r="E367" s="36">
        <v>137.68333333333334</v>
      </c>
      <c r="F367" s="36">
        <v>135.81666666666666</v>
      </c>
      <c r="G367" s="36">
        <v>134.03333333333333</v>
      </c>
      <c r="H367" s="36">
        <v>141.33333333333334</v>
      </c>
      <c r="I367" s="36">
        <v>143.1166666666667</v>
      </c>
      <c r="J367" s="36">
        <v>144.98333333333335</v>
      </c>
      <c r="K367" s="31">
        <v>141.25</v>
      </c>
      <c r="L367" s="31">
        <v>137.6</v>
      </c>
      <c r="M367" s="31">
        <v>37.619050000000001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791.7</v>
      </c>
      <c r="D368" s="36">
        <v>799.4666666666667</v>
      </c>
      <c r="E368" s="36">
        <v>777.23333333333335</v>
      </c>
      <c r="F368" s="36">
        <v>762.76666666666665</v>
      </c>
      <c r="G368" s="36">
        <v>740.5333333333333</v>
      </c>
      <c r="H368" s="36">
        <v>813.93333333333339</v>
      </c>
      <c r="I368" s="36">
        <v>836.16666666666674</v>
      </c>
      <c r="J368" s="36">
        <v>850.63333333333344</v>
      </c>
      <c r="K368" s="31">
        <v>821.7</v>
      </c>
      <c r="L368" s="31">
        <v>785</v>
      </c>
      <c r="M368" s="31">
        <v>4.18736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440</v>
      </c>
      <c r="D369" s="36">
        <v>439.8</v>
      </c>
      <c r="E369" s="36">
        <v>430.8</v>
      </c>
      <c r="F369" s="36">
        <v>421.6</v>
      </c>
      <c r="G369" s="36">
        <v>412.6</v>
      </c>
      <c r="H369" s="36">
        <v>449</v>
      </c>
      <c r="I369" s="36">
        <v>458</v>
      </c>
      <c r="J369" s="36">
        <v>467.2</v>
      </c>
      <c r="K369" s="31">
        <v>448.8</v>
      </c>
      <c r="L369" s="31">
        <v>430.6</v>
      </c>
      <c r="M369" s="31">
        <v>5.47464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1522.5</v>
      </c>
      <c r="D370" s="36">
        <v>1517.1000000000001</v>
      </c>
      <c r="E370" s="36">
        <v>1503.3000000000002</v>
      </c>
      <c r="F370" s="36">
        <v>1484.1000000000001</v>
      </c>
      <c r="G370" s="36">
        <v>1470.3000000000002</v>
      </c>
      <c r="H370" s="36">
        <v>1536.3000000000002</v>
      </c>
      <c r="I370" s="36">
        <v>1550.1</v>
      </c>
      <c r="J370" s="36">
        <v>1569.3000000000002</v>
      </c>
      <c r="K370" s="31">
        <v>1530.9</v>
      </c>
      <c r="L370" s="31">
        <v>1497.9</v>
      </c>
      <c r="M370" s="31">
        <v>0.75194000000000005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4385.25</v>
      </c>
      <c r="D371" s="36">
        <v>4387.1166666666668</v>
      </c>
      <c r="E371" s="36">
        <v>4344.2333333333336</v>
      </c>
      <c r="F371" s="36">
        <v>4303.2166666666672</v>
      </c>
      <c r="G371" s="36">
        <v>4260.3333333333339</v>
      </c>
      <c r="H371" s="36">
        <v>4428.1333333333332</v>
      </c>
      <c r="I371" s="36">
        <v>4471.0166666666664</v>
      </c>
      <c r="J371" s="36">
        <v>4512.0333333333328</v>
      </c>
      <c r="K371" s="31">
        <v>4430</v>
      </c>
      <c r="L371" s="31">
        <v>4346.1000000000004</v>
      </c>
      <c r="M371" s="31">
        <v>5.4258300000000004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985.9</v>
      </c>
      <c r="D372" s="36">
        <v>992.9666666666667</v>
      </c>
      <c r="E372" s="36">
        <v>975.93333333333339</v>
      </c>
      <c r="F372" s="36">
        <v>965.9666666666667</v>
      </c>
      <c r="G372" s="36">
        <v>948.93333333333339</v>
      </c>
      <c r="H372" s="36">
        <v>1002.9333333333334</v>
      </c>
      <c r="I372" s="36">
        <v>1019.9666666666667</v>
      </c>
      <c r="J372" s="36">
        <v>1029.9333333333334</v>
      </c>
      <c r="K372" s="31">
        <v>1010</v>
      </c>
      <c r="L372" s="31">
        <v>983</v>
      </c>
      <c r="M372" s="31">
        <v>1.1006499999999999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480.1</v>
      </c>
      <c r="D373" s="36">
        <v>479.8</v>
      </c>
      <c r="E373" s="36">
        <v>471.8</v>
      </c>
      <c r="F373" s="36">
        <v>463.5</v>
      </c>
      <c r="G373" s="36">
        <v>455.5</v>
      </c>
      <c r="H373" s="36">
        <v>488.1</v>
      </c>
      <c r="I373" s="36">
        <v>496.1</v>
      </c>
      <c r="J373" s="36">
        <v>504.40000000000003</v>
      </c>
      <c r="K373" s="31">
        <v>487.8</v>
      </c>
      <c r="L373" s="31">
        <v>471.5</v>
      </c>
      <c r="M373" s="31">
        <v>19.070340000000002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458.15</v>
      </c>
      <c r="D374" s="36">
        <v>456.81666666666666</v>
      </c>
      <c r="E374" s="36">
        <v>449.13333333333333</v>
      </c>
      <c r="F374" s="36">
        <v>440.11666666666667</v>
      </c>
      <c r="G374" s="36">
        <v>432.43333333333334</v>
      </c>
      <c r="H374" s="36">
        <v>465.83333333333331</v>
      </c>
      <c r="I374" s="36">
        <v>473.51666666666659</v>
      </c>
      <c r="J374" s="36">
        <v>482.5333333333333</v>
      </c>
      <c r="K374" s="31">
        <v>464.5</v>
      </c>
      <c r="L374" s="31">
        <v>447.8</v>
      </c>
      <c r="M374" s="31">
        <v>159.32525999999999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282.89999999999998</v>
      </c>
      <c r="D375" s="36">
        <v>282.39999999999998</v>
      </c>
      <c r="E375" s="36">
        <v>275.39999999999998</v>
      </c>
      <c r="F375" s="36">
        <v>267.89999999999998</v>
      </c>
      <c r="G375" s="36">
        <v>260.89999999999998</v>
      </c>
      <c r="H375" s="36">
        <v>289.89999999999998</v>
      </c>
      <c r="I375" s="36">
        <v>296.89999999999998</v>
      </c>
      <c r="J375" s="36">
        <v>304.39999999999998</v>
      </c>
      <c r="K375" s="31">
        <v>289.39999999999998</v>
      </c>
      <c r="L375" s="31">
        <v>274.89999999999998</v>
      </c>
      <c r="M375" s="31">
        <v>274.40926999999999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472.95</v>
      </c>
      <c r="D376" s="36">
        <v>477.95</v>
      </c>
      <c r="E376" s="36">
        <v>465.95</v>
      </c>
      <c r="F376" s="36">
        <v>458.95</v>
      </c>
      <c r="G376" s="36">
        <v>446.95</v>
      </c>
      <c r="H376" s="36">
        <v>484.95</v>
      </c>
      <c r="I376" s="36">
        <v>496.95</v>
      </c>
      <c r="J376" s="36">
        <v>503.95</v>
      </c>
      <c r="K376" s="31">
        <v>489.95</v>
      </c>
      <c r="L376" s="31">
        <v>470.95</v>
      </c>
      <c r="M376" s="31">
        <v>16.134039999999999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1200.25</v>
      </c>
      <c r="D377" s="36">
        <v>1197.6499999999999</v>
      </c>
      <c r="E377" s="36">
        <v>1165.5999999999997</v>
      </c>
      <c r="F377" s="36">
        <v>1130.9499999999998</v>
      </c>
      <c r="G377" s="36">
        <v>1098.8999999999996</v>
      </c>
      <c r="H377" s="36">
        <v>1232.2999999999997</v>
      </c>
      <c r="I377" s="36">
        <v>1264.3499999999999</v>
      </c>
      <c r="J377" s="36">
        <v>1298.9999999999998</v>
      </c>
      <c r="K377" s="31">
        <v>1229.7</v>
      </c>
      <c r="L377" s="31">
        <v>1163</v>
      </c>
      <c r="M377" s="31">
        <v>7.8546899999999997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723.9</v>
      </c>
      <c r="D378" s="36">
        <v>717.36666666666667</v>
      </c>
      <c r="E378" s="36">
        <v>704.88333333333333</v>
      </c>
      <c r="F378" s="36">
        <v>685.86666666666667</v>
      </c>
      <c r="G378" s="36">
        <v>673.38333333333333</v>
      </c>
      <c r="H378" s="36">
        <v>736.38333333333333</v>
      </c>
      <c r="I378" s="36">
        <v>748.86666666666667</v>
      </c>
      <c r="J378" s="36">
        <v>767.88333333333333</v>
      </c>
      <c r="K378" s="31">
        <v>729.85</v>
      </c>
      <c r="L378" s="31">
        <v>698.35</v>
      </c>
      <c r="M378" s="31">
        <v>2.42666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170.25</v>
      </c>
      <c r="D379" s="36">
        <v>169.78333333333333</v>
      </c>
      <c r="E379" s="36">
        <v>168.46666666666667</v>
      </c>
      <c r="F379" s="36">
        <v>166.68333333333334</v>
      </c>
      <c r="G379" s="36">
        <v>165.36666666666667</v>
      </c>
      <c r="H379" s="36">
        <v>171.56666666666666</v>
      </c>
      <c r="I379" s="36">
        <v>172.88333333333333</v>
      </c>
      <c r="J379" s="36">
        <v>174.66666666666666</v>
      </c>
      <c r="K379" s="31">
        <v>171.1</v>
      </c>
      <c r="L379" s="31">
        <v>168</v>
      </c>
      <c r="M379" s="31">
        <v>4.3698499999999996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16739.25</v>
      </c>
      <c r="D380" s="36">
        <v>16818.433333333334</v>
      </c>
      <c r="E380" s="36">
        <v>16643.216666666667</v>
      </c>
      <c r="F380" s="36">
        <v>16547.183333333334</v>
      </c>
      <c r="G380" s="36">
        <v>16371.966666666667</v>
      </c>
      <c r="H380" s="36">
        <v>16914.466666666667</v>
      </c>
      <c r="I380" s="36">
        <v>17089.683333333334</v>
      </c>
      <c r="J380" s="36">
        <v>17185.716666666667</v>
      </c>
      <c r="K380" s="31">
        <v>16993.650000000001</v>
      </c>
      <c r="L380" s="31">
        <v>16722.400000000001</v>
      </c>
      <c r="M380" s="31">
        <v>5.1479999999999998E-2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121.65</v>
      </c>
      <c r="D381" s="36">
        <v>123.08333333333333</v>
      </c>
      <c r="E381" s="36">
        <v>119.36666666666666</v>
      </c>
      <c r="F381" s="36">
        <v>117.08333333333333</v>
      </c>
      <c r="G381" s="36">
        <v>113.36666666666666</v>
      </c>
      <c r="H381" s="36">
        <v>125.36666666666666</v>
      </c>
      <c r="I381" s="36">
        <v>129.08333333333331</v>
      </c>
      <c r="J381" s="36">
        <v>131.36666666666667</v>
      </c>
      <c r="K381" s="31">
        <v>126.8</v>
      </c>
      <c r="L381" s="31">
        <v>120.8</v>
      </c>
      <c r="M381" s="31">
        <v>929.93075999999996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1409.5</v>
      </c>
      <c r="D382" s="36">
        <v>1418.9333333333332</v>
      </c>
      <c r="E382" s="36">
        <v>1395.6666666666663</v>
      </c>
      <c r="F382" s="36">
        <v>1381.833333333333</v>
      </c>
      <c r="G382" s="36">
        <v>1358.5666666666662</v>
      </c>
      <c r="H382" s="36">
        <v>1432.7666666666664</v>
      </c>
      <c r="I382" s="36">
        <v>1456.0333333333333</v>
      </c>
      <c r="J382" s="36">
        <v>1469.8666666666666</v>
      </c>
      <c r="K382" s="31">
        <v>1442.2</v>
      </c>
      <c r="L382" s="31">
        <v>1405.1</v>
      </c>
      <c r="M382" s="31">
        <v>5.7634999999999996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503.4</v>
      </c>
      <c r="D383" s="36">
        <v>498.83333333333331</v>
      </c>
      <c r="E383" s="36">
        <v>490.96666666666664</v>
      </c>
      <c r="F383" s="36">
        <v>478.5333333333333</v>
      </c>
      <c r="G383" s="36">
        <v>470.66666666666663</v>
      </c>
      <c r="H383" s="36">
        <v>511.26666666666665</v>
      </c>
      <c r="I383" s="36">
        <v>519.13333333333333</v>
      </c>
      <c r="J383" s="36">
        <v>531.56666666666661</v>
      </c>
      <c r="K383" s="31">
        <v>506.7</v>
      </c>
      <c r="L383" s="31">
        <v>486.4</v>
      </c>
      <c r="M383" s="31">
        <v>4.1457300000000004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1736.7</v>
      </c>
      <c r="D384" s="36">
        <v>1732.2333333333333</v>
      </c>
      <c r="E384" s="36">
        <v>1644.4666666666667</v>
      </c>
      <c r="F384" s="36">
        <v>1552.2333333333333</v>
      </c>
      <c r="G384" s="36">
        <v>1464.4666666666667</v>
      </c>
      <c r="H384" s="36">
        <v>1824.4666666666667</v>
      </c>
      <c r="I384" s="36">
        <v>1912.2333333333336</v>
      </c>
      <c r="J384" s="36">
        <v>2004.4666666666667</v>
      </c>
      <c r="K384" s="31">
        <v>1820</v>
      </c>
      <c r="L384" s="31">
        <v>1640</v>
      </c>
      <c r="M384" s="31">
        <v>7.8654999999999999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281.35000000000002</v>
      </c>
      <c r="D385" s="36">
        <v>284.76666666666665</v>
      </c>
      <c r="E385" s="36">
        <v>274.58333333333331</v>
      </c>
      <c r="F385" s="36">
        <v>267.81666666666666</v>
      </c>
      <c r="G385" s="36">
        <v>257.63333333333333</v>
      </c>
      <c r="H385" s="36">
        <v>291.5333333333333</v>
      </c>
      <c r="I385" s="36">
        <v>301.7166666666667</v>
      </c>
      <c r="J385" s="36">
        <v>308.48333333333329</v>
      </c>
      <c r="K385" s="31">
        <v>294.95</v>
      </c>
      <c r="L385" s="31">
        <v>278</v>
      </c>
      <c r="M385" s="31">
        <v>157.16341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185.15</v>
      </c>
      <c r="D386" s="36">
        <v>186.55000000000004</v>
      </c>
      <c r="E386" s="36">
        <v>179.30000000000007</v>
      </c>
      <c r="F386" s="36">
        <v>173.45000000000002</v>
      </c>
      <c r="G386" s="36">
        <v>166.20000000000005</v>
      </c>
      <c r="H386" s="36">
        <v>192.40000000000009</v>
      </c>
      <c r="I386" s="36">
        <v>199.65000000000003</v>
      </c>
      <c r="J386" s="36">
        <v>205.50000000000011</v>
      </c>
      <c r="K386" s="31">
        <v>193.8</v>
      </c>
      <c r="L386" s="31">
        <v>180.7</v>
      </c>
      <c r="M386" s="31">
        <v>195.89512999999999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1181.8499999999999</v>
      </c>
      <c r="D387" s="36">
        <v>1187.0166666666667</v>
      </c>
      <c r="E387" s="36">
        <v>1165.3333333333333</v>
      </c>
      <c r="F387" s="36">
        <v>1148.8166666666666</v>
      </c>
      <c r="G387" s="36">
        <v>1127.1333333333332</v>
      </c>
      <c r="H387" s="36">
        <v>1203.5333333333333</v>
      </c>
      <c r="I387" s="36">
        <v>1225.2166666666667</v>
      </c>
      <c r="J387" s="36">
        <v>1241.7333333333333</v>
      </c>
      <c r="K387" s="31">
        <v>1208.7</v>
      </c>
      <c r="L387" s="31">
        <v>1170.5</v>
      </c>
      <c r="M387" s="31">
        <v>1.0688899999999999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350.25</v>
      </c>
      <c r="D388" s="36">
        <v>351.68333333333334</v>
      </c>
      <c r="E388" s="36">
        <v>348.56666666666666</v>
      </c>
      <c r="F388" s="36">
        <v>346.88333333333333</v>
      </c>
      <c r="G388" s="36">
        <v>343.76666666666665</v>
      </c>
      <c r="H388" s="36">
        <v>353.36666666666667</v>
      </c>
      <c r="I388" s="36">
        <v>356.48333333333335</v>
      </c>
      <c r="J388" s="36">
        <v>358.16666666666669</v>
      </c>
      <c r="K388" s="31">
        <v>354.8</v>
      </c>
      <c r="L388" s="31">
        <v>350</v>
      </c>
      <c r="M388" s="31">
        <v>4.5807099999999998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256.2</v>
      </c>
      <c r="D389" s="36">
        <v>255.71666666666667</v>
      </c>
      <c r="E389" s="36">
        <v>253.58333333333331</v>
      </c>
      <c r="F389" s="36">
        <v>250.96666666666664</v>
      </c>
      <c r="G389" s="36">
        <v>248.83333333333329</v>
      </c>
      <c r="H389" s="36">
        <v>258.33333333333337</v>
      </c>
      <c r="I389" s="36">
        <v>260.4666666666667</v>
      </c>
      <c r="J389" s="36">
        <v>263.08333333333337</v>
      </c>
      <c r="K389" s="31">
        <v>257.85000000000002</v>
      </c>
      <c r="L389" s="31">
        <v>253.1</v>
      </c>
      <c r="M389" s="31">
        <v>6.46631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166.95</v>
      </c>
      <c r="D390" s="36">
        <v>167.86666666666667</v>
      </c>
      <c r="E390" s="36">
        <v>160.58333333333334</v>
      </c>
      <c r="F390" s="36">
        <v>154.21666666666667</v>
      </c>
      <c r="G390" s="36">
        <v>146.93333333333334</v>
      </c>
      <c r="H390" s="36">
        <v>174.23333333333335</v>
      </c>
      <c r="I390" s="36">
        <v>181.51666666666665</v>
      </c>
      <c r="J390" s="36">
        <v>187.88333333333335</v>
      </c>
      <c r="K390" s="31">
        <v>175.15</v>
      </c>
      <c r="L390" s="31">
        <v>161.5</v>
      </c>
      <c r="M390" s="31">
        <v>59.297020000000003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3291.45</v>
      </c>
      <c r="D391" s="36">
        <v>3314.2999999999997</v>
      </c>
      <c r="E391" s="36">
        <v>3243.6499999999996</v>
      </c>
      <c r="F391" s="36">
        <v>3195.85</v>
      </c>
      <c r="G391" s="36">
        <v>3125.2</v>
      </c>
      <c r="H391" s="36">
        <v>3362.0999999999995</v>
      </c>
      <c r="I391" s="36">
        <v>3432.75</v>
      </c>
      <c r="J391" s="36">
        <v>3480.5499999999993</v>
      </c>
      <c r="K391" s="31">
        <v>3384.95</v>
      </c>
      <c r="L391" s="31">
        <v>3266.5</v>
      </c>
      <c r="M391" s="31">
        <v>0.50875999999999999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87.5</v>
      </c>
      <c r="D392" s="36">
        <v>89.05</v>
      </c>
      <c r="E392" s="36">
        <v>85.449999999999989</v>
      </c>
      <c r="F392" s="36">
        <v>83.399999999999991</v>
      </c>
      <c r="G392" s="36">
        <v>79.799999999999983</v>
      </c>
      <c r="H392" s="36">
        <v>91.1</v>
      </c>
      <c r="I392" s="36">
        <v>94.699999999999989</v>
      </c>
      <c r="J392" s="36">
        <v>96.75</v>
      </c>
      <c r="K392" s="31">
        <v>92.65</v>
      </c>
      <c r="L392" s="31">
        <v>87</v>
      </c>
      <c r="M392" s="31">
        <v>104.19884999999999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1725.95</v>
      </c>
      <c r="D393" s="36">
        <v>1746.6666666666667</v>
      </c>
      <c r="E393" s="36">
        <v>1694.3333333333335</v>
      </c>
      <c r="F393" s="36">
        <v>1662.7166666666667</v>
      </c>
      <c r="G393" s="36">
        <v>1610.3833333333334</v>
      </c>
      <c r="H393" s="36">
        <v>1778.2833333333335</v>
      </c>
      <c r="I393" s="36">
        <v>1830.616666666667</v>
      </c>
      <c r="J393" s="36">
        <v>1862.2333333333336</v>
      </c>
      <c r="K393" s="31">
        <v>1799</v>
      </c>
      <c r="L393" s="31">
        <v>1715.05</v>
      </c>
      <c r="M393" s="31">
        <v>2.6093700000000002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265.39999999999998</v>
      </c>
      <c r="D394" s="36">
        <v>268.68333333333334</v>
      </c>
      <c r="E394" s="36">
        <v>258.2166666666667</v>
      </c>
      <c r="F394" s="36">
        <v>251.03333333333336</v>
      </c>
      <c r="G394" s="36">
        <v>240.56666666666672</v>
      </c>
      <c r="H394" s="36">
        <v>275.86666666666667</v>
      </c>
      <c r="I394" s="36">
        <v>286.33333333333326</v>
      </c>
      <c r="J394" s="36">
        <v>293.51666666666665</v>
      </c>
      <c r="K394" s="31">
        <v>279.14999999999998</v>
      </c>
      <c r="L394" s="31">
        <v>261.5</v>
      </c>
      <c r="M394" s="31">
        <v>158.08851000000001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499.9</v>
      </c>
      <c r="D395" s="36">
        <v>501.84999999999997</v>
      </c>
      <c r="E395" s="36">
        <v>492.84999999999991</v>
      </c>
      <c r="F395" s="36">
        <v>485.79999999999995</v>
      </c>
      <c r="G395" s="36">
        <v>476.7999999999999</v>
      </c>
      <c r="H395" s="36">
        <v>508.89999999999992</v>
      </c>
      <c r="I395" s="36">
        <v>517.90000000000009</v>
      </c>
      <c r="J395" s="36">
        <v>524.94999999999993</v>
      </c>
      <c r="K395" s="31">
        <v>510.85</v>
      </c>
      <c r="L395" s="31">
        <v>494.8</v>
      </c>
      <c r="M395" s="31">
        <v>106.32549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203.85</v>
      </c>
      <c r="D396" s="36">
        <v>200.9666666666667</v>
      </c>
      <c r="E396" s="36">
        <v>193.43333333333339</v>
      </c>
      <c r="F396" s="36">
        <v>183.01666666666671</v>
      </c>
      <c r="G396" s="36">
        <v>175.48333333333341</v>
      </c>
      <c r="H396" s="36">
        <v>211.38333333333338</v>
      </c>
      <c r="I396" s="36">
        <v>218.91666666666669</v>
      </c>
      <c r="J396" s="36">
        <v>229.33333333333337</v>
      </c>
      <c r="K396" s="31">
        <v>208.5</v>
      </c>
      <c r="L396" s="31">
        <v>190.55</v>
      </c>
      <c r="M396" s="31">
        <v>95.402439999999999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845.65</v>
      </c>
      <c r="D397" s="36">
        <v>844.18333333333339</v>
      </c>
      <c r="E397" s="36">
        <v>839.46666666666681</v>
      </c>
      <c r="F397" s="36">
        <v>833.28333333333342</v>
      </c>
      <c r="G397" s="36">
        <v>828.56666666666683</v>
      </c>
      <c r="H397" s="36">
        <v>850.36666666666679</v>
      </c>
      <c r="I397" s="36">
        <v>855.08333333333348</v>
      </c>
      <c r="J397" s="36">
        <v>861.26666666666677</v>
      </c>
      <c r="K397" s="31">
        <v>848.9</v>
      </c>
      <c r="L397" s="31">
        <v>838</v>
      </c>
      <c r="M397" s="31">
        <v>1.0722400000000001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2878.05</v>
      </c>
      <c r="D398" s="36">
        <v>2894.0333333333333</v>
      </c>
      <c r="E398" s="36">
        <v>2847.0666666666666</v>
      </c>
      <c r="F398" s="36">
        <v>2816.0833333333335</v>
      </c>
      <c r="G398" s="36">
        <v>2769.1166666666668</v>
      </c>
      <c r="H398" s="36">
        <v>2925.0166666666664</v>
      </c>
      <c r="I398" s="36">
        <v>2971.9833333333327</v>
      </c>
      <c r="J398" s="36">
        <v>3002.9666666666662</v>
      </c>
      <c r="K398" s="31">
        <v>2941</v>
      </c>
      <c r="L398" s="31">
        <v>2863.05</v>
      </c>
      <c r="M398" s="31">
        <v>44.072159999999997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113.3</v>
      </c>
      <c r="D399" s="36">
        <v>114.2</v>
      </c>
      <c r="E399" s="36">
        <v>111.60000000000001</v>
      </c>
      <c r="F399" s="36">
        <v>109.9</v>
      </c>
      <c r="G399" s="36">
        <v>107.30000000000001</v>
      </c>
      <c r="H399" s="36">
        <v>115.9</v>
      </c>
      <c r="I399" s="36">
        <v>118.5</v>
      </c>
      <c r="J399" s="36">
        <v>120.2</v>
      </c>
      <c r="K399" s="31">
        <v>116.8</v>
      </c>
      <c r="L399" s="31">
        <v>112.5</v>
      </c>
      <c r="M399" s="31">
        <v>28.60669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720.3</v>
      </c>
      <c r="D400" s="36">
        <v>727.01666666666677</v>
      </c>
      <c r="E400" s="36">
        <v>709.03333333333353</v>
      </c>
      <c r="F400" s="36">
        <v>697.76666666666677</v>
      </c>
      <c r="G400" s="36">
        <v>679.78333333333353</v>
      </c>
      <c r="H400" s="36">
        <v>738.28333333333353</v>
      </c>
      <c r="I400" s="36">
        <v>756.26666666666688</v>
      </c>
      <c r="J400" s="36">
        <v>767.53333333333353</v>
      </c>
      <c r="K400" s="31">
        <v>745</v>
      </c>
      <c r="L400" s="31">
        <v>715.75</v>
      </c>
      <c r="M400" s="31">
        <v>2.2184599999999999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748.85</v>
      </c>
      <c r="D401" s="36">
        <v>748.88333333333333</v>
      </c>
      <c r="E401" s="36">
        <v>710.06666666666661</v>
      </c>
      <c r="F401" s="36">
        <v>671.2833333333333</v>
      </c>
      <c r="G401" s="36">
        <v>632.46666666666658</v>
      </c>
      <c r="H401" s="36">
        <v>787.66666666666663</v>
      </c>
      <c r="I401" s="36">
        <v>826.48333333333346</v>
      </c>
      <c r="J401" s="36">
        <v>865.26666666666665</v>
      </c>
      <c r="K401" s="31">
        <v>787.7</v>
      </c>
      <c r="L401" s="31">
        <v>710.1</v>
      </c>
      <c r="M401" s="31">
        <v>154.84563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770.25</v>
      </c>
      <c r="D402" s="36">
        <v>773.76666666666677</v>
      </c>
      <c r="E402" s="36">
        <v>761.63333333333355</v>
      </c>
      <c r="F402" s="36">
        <v>753.01666666666677</v>
      </c>
      <c r="G402" s="36">
        <v>740.88333333333355</v>
      </c>
      <c r="H402" s="36">
        <v>782.38333333333355</v>
      </c>
      <c r="I402" s="36">
        <v>794.51666666666677</v>
      </c>
      <c r="J402" s="36">
        <v>803.13333333333355</v>
      </c>
      <c r="K402" s="31">
        <v>785.9</v>
      </c>
      <c r="L402" s="31">
        <v>765.15</v>
      </c>
      <c r="M402" s="31">
        <v>0.57540000000000002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1577.25</v>
      </c>
      <c r="D403" s="36">
        <v>1582.0333333333335</v>
      </c>
      <c r="E403" s="36">
        <v>1566.2166666666672</v>
      </c>
      <c r="F403" s="36">
        <v>1555.1833333333336</v>
      </c>
      <c r="G403" s="36">
        <v>1539.3666666666672</v>
      </c>
      <c r="H403" s="36">
        <v>1593.0666666666671</v>
      </c>
      <c r="I403" s="36">
        <v>1608.8833333333332</v>
      </c>
      <c r="J403" s="36">
        <v>1619.916666666667</v>
      </c>
      <c r="K403" s="31">
        <v>1597.85</v>
      </c>
      <c r="L403" s="31">
        <v>1571</v>
      </c>
      <c r="M403" s="31">
        <v>1.0859799999999999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117.05</v>
      </c>
      <c r="D404" s="36">
        <v>117.38333333333333</v>
      </c>
      <c r="E404" s="36">
        <v>115.56666666666665</v>
      </c>
      <c r="F404" s="36">
        <v>114.08333333333333</v>
      </c>
      <c r="G404" s="36">
        <v>112.26666666666665</v>
      </c>
      <c r="H404" s="36">
        <v>118.86666666666665</v>
      </c>
      <c r="I404" s="36">
        <v>120.68333333333331</v>
      </c>
      <c r="J404" s="36">
        <v>122.16666666666664</v>
      </c>
      <c r="K404" s="31">
        <v>119.2</v>
      </c>
      <c r="L404" s="31">
        <v>115.9</v>
      </c>
      <c r="M404" s="31">
        <v>100.91989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8780.75</v>
      </c>
      <c r="D405" s="36">
        <v>8796.9166666666661</v>
      </c>
      <c r="E405" s="36">
        <v>8623.8333333333321</v>
      </c>
      <c r="F405" s="36">
        <v>8466.9166666666661</v>
      </c>
      <c r="G405" s="36">
        <v>8293.8333333333321</v>
      </c>
      <c r="H405" s="36">
        <v>8953.8333333333321</v>
      </c>
      <c r="I405" s="36">
        <v>9126.9166666666642</v>
      </c>
      <c r="J405" s="36">
        <v>9283.8333333333321</v>
      </c>
      <c r="K405" s="31">
        <v>8970</v>
      </c>
      <c r="L405" s="31">
        <v>8640</v>
      </c>
      <c r="M405" s="31">
        <v>0.13536999999999999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1401.15</v>
      </c>
      <c r="D406" s="36">
        <v>1403.1499999999999</v>
      </c>
      <c r="E406" s="36">
        <v>1385.9499999999998</v>
      </c>
      <c r="F406" s="36">
        <v>1370.75</v>
      </c>
      <c r="G406" s="36">
        <v>1353.55</v>
      </c>
      <c r="H406" s="36">
        <v>1418.3499999999997</v>
      </c>
      <c r="I406" s="36">
        <v>1435.55</v>
      </c>
      <c r="J406" s="36">
        <v>1450.7499999999995</v>
      </c>
      <c r="K406" s="31">
        <v>1420.35</v>
      </c>
      <c r="L406" s="31">
        <v>1387.95</v>
      </c>
      <c r="M406" s="31">
        <v>1.1473599999999999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703.15</v>
      </c>
      <c r="D407" s="36">
        <v>706.0333333333333</v>
      </c>
      <c r="E407" s="36">
        <v>697.11666666666656</v>
      </c>
      <c r="F407" s="36">
        <v>691.08333333333326</v>
      </c>
      <c r="G407" s="36">
        <v>682.16666666666652</v>
      </c>
      <c r="H407" s="36">
        <v>712.06666666666661</v>
      </c>
      <c r="I407" s="36">
        <v>720.98333333333335</v>
      </c>
      <c r="J407" s="36">
        <v>727.01666666666665</v>
      </c>
      <c r="K407" s="31">
        <v>714.95</v>
      </c>
      <c r="L407" s="31">
        <v>700</v>
      </c>
      <c r="M407" s="31">
        <v>21.803509999999999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1419.85</v>
      </c>
      <c r="D408" s="36">
        <v>1431.5833333333333</v>
      </c>
      <c r="E408" s="36">
        <v>1403.1666666666665</v>
      </c>
      <c r="F408" s="36">
        <v>1386.4833333333333</v>
      </c>
      <c r="G408" s="36">
        <v>1358.0666666666666</v>
      </c>
      <c r="H408" s="36">
        <v>1448.2666666666664</v>
      </c>
      <c r="I408" s="36">
        <v>1476.6833333333329</v>
      </c>
      <c r="J408" s="36">
        <v>1493.3666666666663</v>
      </c>
      <c r="K408" s="31">
        <v>1460</v>
      </c>
      <c r="L408" s="31">
        <v>1414.9</v>
      </c>
      <c r="M408" s="31">
        <v>10.10779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3061.7</v>
      </c>
      <c r="D409" s="36">
        <v>3095.5166666666664</v>
      </c>
      <c r="E409" s="36">
        <v>3011.1333333333328</v>
      </c>
      <c r="F409" s="36">
        <v>2960.5666666666662</v>
      </c>
      <c r="G409" s="36">
        <v>2876.1833333333325</v>
      </c>
      <c r="H409" s="36">
        <v>3146.083333333333</v>
      </c>
      <c r="I409" s="36">
        <v>3230.4666666666662</v>
      </c>
      <c r="J409" s="36">
        <v>3281.0333333333333</v>
      </c>
      <c r="K409" s="31">
        <v>3179.9</v>
      </c>
      <c r="L409" s="31">
        <v>3044.95</v>
      </c>
      <c r="M409" s="31">
        <v>0.95104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380.7</v>
      </c>
      <c r="D410" s="36">
        <v>382.59999999999997</v>
      </c>
      <c r="E410" s="36">
        <v>377.09999999999991</v>
      </c>
      <c r="F410" s="36">
        <v>373.49999999999994</v>
      </c>
      <c r="G410" s="36">
        <v>367.99999999999989</v>
      </c>
      <c r="H410" s="36">
        <v>386.19999999999993</v>
      </c>
      <c r="I410" s="36">
        <v>391.70000000000005</v>
      </c>
      <c r="J410" s="36">
        <v>395.29999999999995</v>
      </c>
      <c r="K410" s="31">
        <v>388.1</v>
      </c>
      <c r="L410" s="31">
        <v>379</v>
      </c>
      <c r="M410" s="31">
        <v>1.53477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749.5</v>
      </c>
      <c r="D411" s="36">
        <v>748.55000000000007</v>
      </c>
      <c r="E411" s="36">
        <v>742.10000000000014</v>
      </c>
      <c r="F411" s="36">
        <v>734.7</v>
      </c>
      <c r="G411" s="36">
        <v>728.25000000000011</v>
      </c>
      <c r="H411" s="36">
        <v>755.95000000000016</v>
      </c>
      <c r="I411" s="36">
        <v>762.4000000000002</v>
      </c>
      <c r="J411" s="36">
        <v>769.80000000000018</v>
      </c>
      <c r="K411" s="31">
        <v>755</v>
      </c>
      <c r="L411" s="31">
        <v>741.15</v>
      </c>
      <c r="M411" s="31">
        <v>0.95576000000000005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26954.799999999999</v>
      </c>
      <c r="D412" s="36">
        <v>27551.350000000002</v>
      </c>
      <c r="E412" s="36">
        <v>26102.650000000005</v>
      </c>
      <c r="F412" s="36">
        <v>25250.500000000004</v>
      </c>
      <c r="G412" s="36">
        <v>23801.800000000007</v>
      </c>
      <c r="H412" s="36">
        <v>28403.500000000004</v>
      </c>
      <c r="I412" s="36">
        <v>29852.2</v>
      </c>
      <c r="J412" s="36">
        <v>30704.350000000002</v>
      </c>
      <c r="K412" s="31">
        <v>29000.05</v>
      </c>
      <c r="L412" s="31">
        <v>26699.200000000001</v>
      </c>
      <c r="M412" s="31">
        <v>0.71596000000000004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51.3</v>
      </c>
      <c r="D413" s="36">
        <v>51.116666666666667</v>
      </c>
      <c r="E413" s="36">
        <v>49.533333333333331</v>
      </c>
      <c r="F413" s="36">
        <v>47.766666666666666</v>
      </c>
      <c r="G413" s="36">
        <v>46.18333333333333</v>
      </c>
      <c r="H413" s="36">
        <v>52.883333333333333</v>
      </c>
      <c r="I413" s="36">
        <v>54.466666666666661</v>
      </c>
      <c r="J413" s="36">
        <v>56.233333333333334</v>
      </c>
      <c r="K413" s="31">
        <v>52.7</v>
      </c>
      <c r="L413" s="31">
        <v>49.35</v>
      </c>
      <c r="M413" s="31">
        <v>622.71903999999995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2357.1</v>
      </c>
      <c r="D414" s="36">
        <v>2378.9</v>
      </c>
      <c r="E414" s="36">
        <v>2325.4</v>
      </c>
      <c r="F414" s="36">
        <v>2293.6999999999998</v>
      </c>
      <c r="G414" s="36">
        <v>2240.1999999999998</v>
      </c>
      <c r="H414" s="36">
        <v>2410.6000000000004</v>
      </c>
      <c r="I414" s="36">
        <v>2464.1000000000004</v>
      </c>
      <c r="J414" s="36">
        <v>2495.8000000000006</v>
      </c>
      <c r="K414" s="31">
        <v>2432.4</v>
      </c>
      <c r="L414" s="31">
        <v>2347.1999999999998</v>
      </c>
      <c r="M414" s="31">
        <v>3.9868000000000001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684.75</v>
      </c>
      <c r="D415" s="36">
        <v>693.26666666666677</v>
      </c>
      <c r="E415" s="36">
        <v>666.63333333333355</v>
      </c>
      <c r="F415" s="36">
        <v>648.51666666666677</v>
      </c>
      <c r="G415" s="36">
        <v>621.88333333333355</v>
      </c>
      <c r="H415" s="36">
        <v>711.38333333333355</v>
      </c>
      <c r="I415" s="36">
        <v>738.01666666666677</v>
      </c>
      <c r="J415" s="36">
        <v>756.13333333333355</v>
      </c>
      <c r="K415" s="31">
        <v>719.9</v>
      </c>
      <c r="L415" s="31">
        <v>675.15</v>
      </c>
      <c r="M415" s="31">
        <v>9.2934900000000003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4147.95</v>
      </c>
      <c r="D416" s="36">
        <v>4173.9666666666672</v>
      </c>
      <c r="E416" s="36">
        <v>4097.9333333333343</v>
      </c>
      <c r="F416" s="36">
        <v>4047.916666666667</v>
      </c>
      <c r="G416" s="36">
        <v>3971.8833333333341</v>
      </c>
      <c r="H416" s="36">
        <v>4223.9833333333345</v>
      </c>
      <c r="I416" s="36">
        <v>4300.0166666666673</v>
      </c>
      <c r="J416" s="36">
        <v>4350.0333333333347</v>
      </c>
      <c r="K416" s="31">
        <v>4250</v>
      </c>
      <c r="L416" s="31">
        <v>4123.95</v>
      </c>
      <c r="M416" s="31">
        <v>3.07429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148.30000000000001</v>
      </c>
      <c r="D417" s="36">
        <v>151.29999999999998</v>
      </c>
      <c r="E417" s="36">
        <v>132.09999999999997</v>
      </c>
      <c r="F417" s="36">
        <v>115.89999999999998</v>
      </c>
      <c r="G417" s="36">
        <v>96.69999999999996</v>
      </c>
      <c r="H417" s="36">
        <v>167.49999999999997</v>
      </c>
      <c r="I417" s="36">
        <v>186.69999999999996</v>
      </c>
      <c r="J417" s="36">
        <v>202.89999999999998</v>
      </c>
      <c r="K417" s="31">
        <v>170.5</v>
      </c>
      <c r="L417" s="31">
        <v>135.1</v>
      </c>
      <c r="M417" s="31">
        <v>2381.5496400000002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4550.3</v>
      </c>
      <c r="D418" s="36">
        <v>4551.7666666666664</v>
      </c>
      <c r="E418" s="36">
        <v>4524.5333333333328</v>
      </c>
      <c r="F418" s="36">
        <v>4498.7666666666664</v>
      </c>
      <c r="G418" s="36">
        <v>4471.5333333333328</v>
      </c>
      <c r="H418" s="36">
        <v>4577.5333333333328</v>
      </c>
      <c r="I418" s="36">
        <v>4604.7666666666664</v>
      </c>
      <c r="J418" s="36">
        <v>4630.5333333333328</v>
      </c>
      <c r="K418" s="31">
        <v>4579</v>
      </c>
      <c r="L418" s="31">
        <v>4526</v>
      </c>
      <c r="M418" s="31">
        <v>0.14399000000000001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1389.9</v>
      </c>
      <c r="D419" s="36">
        <v>1397.1166666666668</v>
      </c>
      <c r="E419" s="36">
        <v>1364.7833333333335</v>
      </c>
      <c r="F419" s="36">
        <v>1339.6666666666667</v>
      </c>
      <c r="G419" s="36">
        <v>1307.3333333333335</v>
      </c>
      <c r="H419" s="36">
        <v>1422.2333333333336</v>
      </c>
      <c r="I419" s="36">
        <v>1454.5666666666666</v>
      </c>
      <c r="J419" s="36">
        <v>1479.6833333333336</v>
      </c>
      <c r="K419" s="31">
        <v>1429.45</v>
      </c>
      <c r="L419" s="31">
        <v>1372</v>
      </c>
      <c r="M419" s="31">
        <v>1.4891300000000001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6631.4</v>
      </c>
      <c r="D420" s="36">
        <v>6571.6333333333341</v>
      </c>
      <c r="E420" s="36">
        <v>6475.7666666666682</v>
      </c>
      <c r="F420" s="36">
        <v>6320.1333333333341</v>
      </c>
      <c r="G420" s="36">
        <v>6224.2666666666682</v>
      </c>
      <c r="H420" s="36">
        <v>6727.2666666666682</v>
      </c>
      <c r="I420" s="36">
        <v>6823.133333333335</v>
      </c>
      <c r="J420" s="36">
        <v>6978.7666666666682</v>
      </c>
      <c r="K420" s="31">
        <v>6667.5</v>
      </c>
      <c r="L420" s="31">
        <v>6416</v>
      </c>
      <c r="M420" s="31">
        <v>0.89344000000000001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639.5</v>
      </c>
      <c r="D421" s="36">
        <v>637.2833333333333</v>
      </c>
      <c r="E421" s="36">
        <v>628.36666666666656</v>
      </c>
      <c r="F421" s="36">
        <v>617.23333333333323</v>
      </c>
      <c r="G421" s="36">
        <v>608.31666666666649</v>
      </c>
      <c r="H421" s="36">
        <v>648.41666666666663</v>
      </c>
      <c r="I421" s="36">
        <v>657.33333333333337</v>
      </c>
      <c r="J421" s="36">
        <v>668.4666666666667</v>
      </c>
      <c r="K421" s="31">
        <v>646.20000000000005</v>
      </c>
      <c r="L421" s="31">
        <v>626.15</v>
      </c>
      <c r="M421" s="31">
        <v>11.41079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808.25</v>
      </c>
      <c r="D422" s="36">
        <v>795.13333333333333</v>
      </c>
      <c r="E422" s="36">
        <v>775.26666666666665</v>
      </c>
      <c r="F422" s="36">
        <v>742.2833333333333</v>
      </c>
      <c r="G422" s="36">
        <v>722.41666666666663</v>
      </c>
      <c r="H422" s="36">
        <v>828.11666666666667</v>
      </c>
      <c r="I422" s="36">
        <v>847.98333333333323</v>
      </c>
      <c r="J422" s="36">
        <v>880.9666666666667</v>
      </c>
      <c r="K422" s="31">
        <v>815</v>
      </c>
      <c r="L422" s="31">
        <v>762.15</v>
      </c>
      <c r="M422" s="31">
        <v>22.330780000000001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2251.1</v>
      </c>
      <c r="D423" s="36">
        <v>2270.4833333333331</v>
      </c>
      <c r="E423" s="36">
        <v>2225.6166666666663</v>
      </c>
      <c r="F423" s="36">
        <v>2200.1333333333332</v>
      </c>
      <c r="G423" s="36">
        <v>2155.2666666666664</v>
      </c>
      <c r="H423" s="36">
        <v>2295.9666666666662</v>
      </c>
      <c r="I423" s="36">
        <v>2340.833333333333</v>
      </c>
      <c r="J423" s="36">
        <v>2366.3166666666662</v>
      </c>
      <c r="K423" s="31">
        <v>2315.35</v>
      </c>
      <c r="L423" s="31">
        <v>2245</v>
      </c>
      <c r="M423" s="31">
        <v>4.2940199999999997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574.29999999999995</v>
      </c>
      <c r="D424" s="36">
        <v>572.2166666666667</v>
      </c>
      <c r="E424" s="36">
        <v>568.68333333333339</v>
      </c>
      <c r="F424" s="36">
        <v>563.06666666666672</v>
      </c>
      <c r="G424" s="36">
        <v>559.53333333333342</v>
      </c>
      <c r="H424" s="36">
        <v>577.83333333333337</v>
      </c>
      <c r="I424" s="36">
        <v>581.36666666666667</v>
      </c>
      <c r="J424" s="36">
        <v>586.98333333333335</v>
      </c>
      <c r="K424" s="31">
        <v>575.75</v>
      </c>
      <c r="L424" s="31">
        <v>566.6</v>
      </c>
      <c r="M424" s="31">
        <v>4.98332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642.95000000000005</v>
      </c>
      <c r="D425" s="36">
        <v>645.5</v>
      </c>
      <c r="E425" s="36">
        <v>636.20000000000005</v>
      </c>
      <c r="F425" s="36">
        <v>629.45000000000005</v>
      </c>
      <c r="G425" s="36">
        <v>620.15000000000009</v>
      </c>
      <c r="H425" s="36">
        <v>652.25</v>
      </c>
      <c r="I425" s="36">
        <v>661.55</v>
      </c>
      <c r="J425" s="36">
        <v>668.3</v>
      </c>
      <c r="K425" s="31">
        <v>654.79999999999995</v>
      </c>
      <c r="L425" s="31">
        <v>638.75</v>
      </c>
      <c r="M425" s="31">
        <v>283.39524999999998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135.30000000000001</v>
      </c>
      <c r="D426" s="36">
        <v>134.56666666666669</v>
      </c>
      <c r="E426" s="36">
        <v>130.73333333333338</v>
      </c>
      <c r="F426" s="36">
        <v>126.16666666666669</v>
      </c>
      <c r="G426" s="36">
        <v>122.33333333333337</v>
      </c>
      <c r="H426" s="36">
        <v>139.13333333333338</v>
      </c>
      <c r="I426" s="36">
        <v>142.9666666666667</v>
      </c>
      <c r="J426" s="36">
        <v>147.53333333333339</v>
      </c>
      <c r="K426" s="31">
        <v>138.4</v>
      </c>
      <c r="L426" s="31">
        <v>130</v>
      </c>
      <c r="M426" s="31">
        <v>1306.4492499999999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572.04999999999995</v>
      </c>
      <c r="D427" s="36">
        <v>576.18333333333328</v>
      </c>
      <c r="E427" s="36">
        <v>562.96666666666658</v>
      </c>
      <c r="F427" s="36">
        <v>553.88333333333333</v>
      </c>
      <c r="G427" s="36">
        <v>540.66666666666663</v>
      </c>
      <c r="H427" s="36">
        <v>585.26666666666654</v>
      </c>
      <c r="I427" s="36">
        <v>598.48333333333323</v>
      </c>
      <c r="J427" s="36">
        <v>607.56666666666649</v>
      </c>
      <c r="K427" s="31">
        <v>589.4</v>
      </c>
      <c r="L427" s="31">
        <v>567.1</v>
      </c>
      <c r="M427" s="31">
        <v>14.20369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140.4</v>
      </c>
      <c r="D428" s="36">
        <v>140.23333333333335</v>
      </c>
      <c r="E428" s="36">
        <v>138.66666666666669</v>
      </c>
      <c r="F428" s="36">
        <v>136.93333333333334</v>
      </c>
      <c r="G428" s="36">
        <v>135.36666666666667</v>
      </c>
      <c r="H428" s="36">
        <v>141.9666666666667</v>
      </c>
      <c r="I428" s="36">
        <v>143.53333333333336</v>
      </c>
      <c r="J428" s="36">
        <v>145.26666666666671</v>
      </c>
      <c r="K428" s="31">
        <v>141.80000000000001</v>
      </c>
      <c r="L428" s="31">
        <v>138.5</v>
      </c>
      <c r="M428" s="31">
        <v>10.55007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396.65</v>
      </c>
      <c r="D429" s="36">
        <v>399.13333333333327</v>
      </c>
      <c r="E429" s="36">
        <v>392.56666666666655</v>
      </c>
      <c r="F429" s="36">
        <v>388.48333333333329</v>
      </c>
      <c r="G429" s="36">
        <v>381.91666666666657</v>
      </c>
      <c r="H429" s="36">
        <v>403.21666666666653</v>
      </c>
      <c r="I429" s="36">
        <v>409.78333333333325</v>
      </c>
      <c r="J429" s="36">
        <v>413.8666666666665</v>
      </c>
      <c r="K429" s="31">
        <v>405.7</v>
      </c>
      <c r="L429" s="31">
        <v>395.05</v>
      </c>
      <c r="M429" s="31">
        <v>2.9694600000000002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353.5</v>
      </c>
      <c r="D430" s="36">
        <v>360</v>
      </c>
      <c r="E430" s="36">
        <v>342.5</v>
      </c>
      <c r="F430" s="36">
        <v>331.5</v>
      </c>
      <c r="G430" s="36">
        <v>314</v>
      </c>
      <c r="H430" s="36">
        <v>371</v>
      </c>
      <c r="I430" s="36">
        <v>388.5</v>
      </c>
      <c r="J430" s="36">
        <v>399.5</v>
      </c>
      <c r="K430" s="31">
        <v>377.5</v>
      </c>
      <c r="L430" s="31">
        <v>349</v>
      </c>
      <c r="M430" s="31">
        <v>3.79488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1463.8</v>
      </c>
      <c r="D431" s="36">
        <v>1451.1333333333332</v>
      </c>
      <c r="E431" s="36">
        <v>1436.2666666666664</v>
      </c>
      <c r="F431" s="36">
        <v>1408.7333333333331</v>
      </c>
      <c r="G431" s="36">
        <v>1393.8666666666663</v>
      </c>
      <c r="H431" s="36">
        <v>1478.6666666666665</v>
      </c>
      <c r="I431" s="36">
        <v>1493.5333333333333</v>
      </c>
      <c r="J431" s="36">
        <v>1521.0666666666666</v>
      </c>
      <c r="K431" s="31">
        <v>1466</v>
      </c>
      <c r="L431" s="31">
        <v>1423.6</v>
      </c>
      <c r="M431" s="31">
        <v>34.81964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645</v>
      </c>
      <c r="D432" s="36">
        <v>648.68333333333328</v>
      </c>
      <c r="E432" s="36">
        <v>624.36666666666656</v>
      </c>
      <c r="F432" s="36">
        <v>603.73333333333323</v>
      </c>
      <c r="G432" s="36">
        <v>579.41666666666652</v>
      </c>
      <c r="H432" s="36">
        <v>669.31666666666661</v>
      </c>
      <c r="I432" s="36">
        <v>693.63333333333344</v>
      </c>
      <c r="J432" s="36">
        <v>714.26666666666665</v>
      </c>
      <c r="K432" s="31">
        <v>673</v>
      </c>
      <c r="L432" s="31">
        <v>628.04999999999995</v>
      </c>
      <c r="M432" s="31">
        <v>6.3281799999999997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3698.05</v>
      </c>
      <c r="D433" s="36">
        <v>3697.2666666666664</v>
      </c>
      <c r="E433" s="36">
        <v>3611.5333333333328</v>
      </c>
      <c r="F433" s="36">
        <v>3525.0166666666664</v>
      </c>
      <c r="G433" s="36">
        <v>3439.2833333333328</v>
      </c>
      <c r="H433" s="36">
        <v>3783.7833333333328</v>
      </c>
      <c r="I433" s="36">
        <v>3869.5166666666664</v>
      </c>
      <c r="J433" s="36">
        <v>3956.0333333333328</v>
      </c>
      <c r="K433" s="31">
        <v>3783</v>
      </c>
      <c r="L433" s="31">
        <v>3610.75</v>
      </c>
      <c r="M433" s="31">
        <v>1.09246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1192.2</v>
      </c>
      <c r="D434" s="36">
        <v>1201.7666666666667</v>
      </c>
      <c r="E434" s="36">
        <v>1169.4333333333334</v>
      </c>
      <c r="F434" s="36">
        <v>1146.6666666666667</v>
      </c>
      <c r="G434" s="36">
        <v>1114.3333333333335</v>
      </c>
      <c r="H434" s="36">
        <v>1224.5333333333333</v>
      </c>
      <c r="I434" s="36">
        <v>1256.8666666666668</v>
      </c>
      <c r="J434" s="36">
        <v>1279.6333333333332</v>
      </c>
      <c r="K434" s="31">
        <v>1234.0999999999999</v>
      </c>
      <c r="L434" s="31">
        <v>1179</v>
      </c>
      <c r="M434" s="31">
        <v>0.74292999999999998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474.25</v>
      </c>
      <c r="D435" s="36">
        <v>473.56666666666666</v>
      </c>
      <c r="E435" s="36">
        <v>467.43333333333334</v>
      </c>
      <c r="F435" s="36">
        <v>460.61666666666667</v>
      </c>
      <c r="G435" s="36">
        <v>454.48333333333335</v>
      </c>
      <c r="H435" s="36">
        <v>480.38333333333333</v>
      </c>
      <c r="I435" s="36">
        <v>486.51666666666665</v>
      </c>
      <c r="J435" s="36">
        <v>493.33333333333331</v>
      </c>
      <c r="K435" s="31">
        <v>479.7</v>
      </c>
      <c r="L435" s="31">
        <v>466.75</v>
      </c>
      <c r="M435" s="31">
        <v>5.9605199999999998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388.8</v>
      </c>
      <c r="D436" s="36">
        <v>388.76666666666665</v>
      </c>
      <c r="E436" s="36">
        <v>385.5333333333333</v>
      </c>
      <c r="F436" s="36">
        <v>382.26666666666665</v>
      </c>
      <c r="G436" s="36">
        <v>379.0333333333333</v>
      </c>
      <c r="H436" s="36">
        <v>392.0333333333333</v>
      </c>
      <c r="I436" s="36">
        <v>395.26666666666665</v>
      </c>
      <c r="J436" s="36">
        <v>398.5333333333333</v>
      </c>
      <c r="K436" s="31">
        <v>392</v>
      </c>
      <c r="L436" s="31">
        <v>385.5</v>
      </c>
      <c r="M436" s="31">
        <v>1.51563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4175.6499999999996</v>
      </c>
      <c r="D437" s="36">
        <v>4163.416666666667</v>
      </c>
      <c r="E437" s="36">
        <v>4128.6833333333343</v>
      </c>
      <c r="F437" s="36">
        <v>4081.7166666666672</v>
      </c>
      <c r="G437" s="36">
        <v>4046.9833333333345</v>
      </c>
      <c r="H437" s="36">
        <v>4210.3833333333341</v>
      </c>
      <c r="I437" s="36">
        <v>4245.1166666666659</v>
      </c>
      <c r="J437" s="36">
        <v>4292.0833333333339</v>
      </c>
      <c r="K437" s="31">
        <v>4198.1499999999996</v>
      </c>
      <c r="L437" s="31">
        <v>4116.45</v>
      </c>
      <c r="M437" s="31">
        <v>0.86646999999999996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653.1</v>
      </c>
      <c r="D438" s="36">
        <v>650.36666666666667</v>
      </c>
      <c r="E438" s="36">
        <v>645.48333333333335</v>
      </c>
      <c r="F438" s="36">
        <v>637.86666666666667</v>
      </c>
      <c r="G438" s="36">
        <v>632.98333333333335</v>
      </c>
      <c r="H438" s="36">
        <v>657.98333333333335</v>
      </c>
      <c r="I438" s="36">
        <v>662.86666666666679</v>
      </c>
      <c r="J438" s="36">
        <v>670.48333333333335</v>
      </c>
      <c r="K438" s="31">
        <v>655.25</v>
      </c>
      <c r="L438" s="31">
        <v>642.75</v>
      </c>
      <c r="M438" s="31">
        <v>1.7932300000000001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48.25</v>
      </c>
      <c r="D439" s="36">
        <v>48.583333333333336</v>
      </c>
      <c r="E439" s="36">
        <v>47.166666666666671</v>
      </c>
      <c r="F439" s="36">
        <v>46.083333333333336</v>
      </c>
      <c r="G439" s="36">
        <v>44.666666666666671</v>
      </c>
      <c r="H439" s="36">
        <v>49.666666666666671</v>
      </c>
      <c r="I439" s="36">
        <v>51.083333333333343</v>
      </c>
      <c r="J439" s="36">
        <v>52.166666666666671</v>
      </c>
      <c r="K439" s="31">
        <v>50</v>
      </c>
      <c r="L439" s="31">
        <v>47.5</v>
      </c>
      <c r="M439" s="31">
        <v>1122.9798900000001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676.2</v>
      </c>
      <c r="D440" s="36">
        <v>682.15</v>
      </c>
      <c r="E440" s="36">
        <v>665.55</v>
      </c>
      <c r="F440" s="36">
        <v>654.9</v>
      </c>
      <c r="G440" s="36">
        <v>638.29999999999995</v>
      </c>
      <c r="H440" s="36">
        <v>692.8</v>
      </c>
      <c r="I440" s="36">
        <v>709.40000000000009</v>
      </c>
      <c r="J440" s="36">
        <v>720.05</v>
      </c>
      <c r="K440" s="31">
        <v>698.75</v>
      </c>
      <c r="L440" s="31">
        <v>671.5</v>
      </c>
      <c r="M440" s="31">
        <v>40.331159999999997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741.5</v>
      </c>
      <c r="D441" s="36">
        <v>743.9666666666667</v>
      </c>
      <c r="E441" s="36">
        <v>736.73333333333335</v>
      </c>
      <c r="F441" s="36">
        <v>731.9666666666667</v>
      </c>
      <c r="G441" s="36">
        <v>724.73333333333335</v>
      </c>
      <c r="H441" s="36">
        <v>748.73333333333335</v>
      </c>
      <c r="I441" s="36">
        <v>755.9666666666667</v>
      </c>
      <c r="J441" s="36">
        <v>760.73333333333335</v>
      </c>
      <c r="K441" s="31">
        <v>751.2</v>
      </c>
      <c r="L441" s="31">
        <v>739.2</v>
      </c>
      <c r="M441" s="31">
        <v>6.9560700000000004</v>
      </c>
      <c r="N441" s="1"/>
      <c r="O441" s="1"/>
    </row>
    <row r="442" spans="1:15" ht="12.75" customHeight="1">
      <c r="A442" s="33">
        <v>432</v>
      </c>
      <c r="B442" s="53" t="s">
        <v>856</v>
      </c>
      <c r="C442" s="31">
        <v>496.35</v>
      </c>
      <c r="D442" s="36">
        <v>496.08333333333331</v>
      </c>
      <c r="E442" s="36">
        <v>492.76666666666665</v>
      </c>
      <c r="F442" s="36">
        <v>489.18333333333334</v>
      </c>
      <c r="G442" s="36">
        <v>485.86666666666667</v>
      </c>
      <c r="H442" s="36">
        <v>499.66666666666663</v>
      </c>
      <c r="I442" s="36">
        <v>502.98333333333335</v>
      </c>
      <c r="J442" s="36">
        <v>506.56666666666661</v>
      </c>
      <c r="K442" s="31">
        <v>499.4</v>
      </c>
      <c r="L442" s="31">
        <v>492.5</v>
      </c>
      <c r="M442" s="31">
        <v>0.84816000000000003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989.65</v>
      </c>
      <c r="D443" s="36">
        <v>996.06666666666661</v>
      </c>
      <c r="E443" s="36">
        <v>974.13333333333321</v>
      </c>
      <c r="F443" s="36">
        <v>958.61666666666656</v>
      </c>
      <c r="G443" s="36">
        <v>936.68333333333317</v>
      </c>
      <c r="H443" s="36">
        <v>1011.5833333333333</v>
      </c>
      <c r="I443" s="36">
        <v>1033.5166666666667</v>
      </c>
      <c r="J443" s="36">
        <v>1049.0333333333333</v>
      </c>
      <c r="K443" s="31">
        <v>1018</v>
      </c>
      <c r="L443" s="31">
        <v>980.55</v>
      </c>
      <c r="M443" s="31">
        <v>4.7217000000000002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979.25</v>
      </c>
      <c r="D444" s="36">
        <v>986.06666666666661</v>
      </c>
      <c r="E444" s="36">
        <v>969.18333333333317</v>
      </c>
      <c r="F444" s="36">
        <v>959.11666666666656</v>
      </c>
      <c r="G444" s="36">
        <v>942.23333333333312</v>
      </c>
      <c r="H444" s="36">
        <v>996.13333333333321</v>
      </c>
      <c r="I444" s="36">
        <v>1013.0166666666667</v>
      </c>
      <c r="J444" s="36">
        <v>1023.0833333333333</v>
      </c>
      <c r="K444" s="31">
        <v>1002.95</v>
      </c>
      <c r="L444" s="31">
        <v>976</v>
      </c>
      <c r="M444" s="31">
        <v>21.543990000000001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1683.15</v>
      </c>
      <c r="D445" s="36">
        <v>1690.75</v>
      </c>
      <c r="E445" s="36">
        <v>1669.2</v>
      </c>
      <c r="F445" s="36">
        <v>1655.25</v>
      </c>
      <c r="G445" s="36">
        <v>1633.7</v>
      </c>
      <c r="H445" s="36">
        <v>1704.7</v>
      </c>
      <c r="I445" s="36">
        <v>1726.2500000000002</v>
      </c>
      <c r="J445" s="36">
        <v>1740.2</v>
      </c>
      <c r="K445" s="31">
        <v>1712.3</v>
      </c>
      <c r="L445" s="31">
        <v>1676.8</v>
      </c>
      <c r="M445" s="31">
        <v>4.1013099999999998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3973.3</v>
      </c>
      <c r="D446" s="36">
        <v>3985.7999999999997</v>
      </c>
      <c r="E446" s="36">
        <v>3949.5999999999995</v>
      </c>
      <c r="F446" s="36">
        <v>3925.8999999999996</v>
      </c>
      <c r="G446" s="36">
        <v>3889.6999999999994</v>
      </c>
      <c r="H446" s="36">
        <v>4009.4999999999995</v>
      </c>
      <c r="I446" s="36">
        <v>4045.6999999999994</v>
      </c>
      <c r="J446" s="36">
        <v>4069.3999999999996</v>
      </c>
      <c r="K446" s="31">
        <v>4022</v>
      </c>
      <c r="L446" s="31">
        <v>3962.1</v>
      </c>
      <c r="M446" s="31">
        <v>16.915230000000001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1150.75</v>
      </c>
      <c r="D447" s="36">
        <v>1158.0166666666667</v>
      </c>
      <c r="E447" s="36">
        <v>1139.0333333333333</v>
      </c>
      <c r="F447" s="36">
        <v>1127.3166666666666</v>
      </c>
      <c r="G447" s="36">
        <v>1108.3333333333333</v>
      </c>
      <c r="H447" s="36">
        <v>1169.7333333333333</v>
      </c>
      <c r="I447" s="36">
        <v>1188.7166666666665</v>
      </c>
      <c r="J447" s="36">
        <v>1200.4333333333334</v>
      </c>
      <c r="K447" s="31">
        <v>1177</v>
      </c>
      <c r="L447" s="31">
        <v>1146.3</v>
      </c>
      <c r="M447" s="31">
        <v>12.66268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7601</v>
      </c>
      <c r="D448" s="36">
        <v>7641.0999999999995</v>
      </c>
      <c r="E448" s="36">
        <v>7543.1999999999989</v>
      </c>
      <c r="F448" s="36">
        <v>7485.4</v>
      </c>
      <c r="G448" s="36">
        <v>7387.4999999999991</v>
      </c>
      <c r="H448" s="36">
        <v>7698.8999999999987</v>
      </c>
      <c r="I448" s="36">
        <v>7796.7999999999984</v>
      </c>
      <c r="J448" s="36">
        <v>7854.5999999999985</v>
      </c>
      <c r="K448" s="31">
        <v>7739</v>
      </c>
      <c r="L448" s="31">
        <v>7583.3</v>
      </c>
      <c r="M448" s="31">
        <v>0.82525999999999999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5524.5</v>
      </c>
      <c r="D449" s="36">
        <v>5596.2333333333336</v>
      </c>
      <c r="E449" s="36">
        <v>5404.8666666666668</v>
      </c>
      <c r="F449" s="36">
        <v>5285.2333333333336</v>
      </c>
      <c r="G449" s="36">
        <v>5093.8666666666668</v>
      </c>
      <c r="H449" s="36">
        <v>5715.8666666666668</v>
      </c>
      <c r="I449" s="36">
        <v>5907.2333333333336</v>
      </c>
      <c r="J449" s="36">
        <v>6026.8666666666668</v>
      </c>
      <c r="K449" s="31">
        <v>5787.6</v>
      </c>
      <c r="L449" s="31">
        <v>5476.6</v>
      </c>
      <c r="M449" s="31">
        <v>1.07074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614.95000000000005</v>
      </c>
      <c r="D450" s="36">
        <v>616.5333333333333</v>
      </c>
      <c r="E450" s="36">
        <v>601.26666666666665</v>
      </c>
      <c r="F450" s="36">
        <v>587.58333333333337</v>
      </c>
      <c r="G450" s="36">
        <v>572.31666666666672</v>
      </c>
      <c r="H450" s="36">
        <v>630.21666666666658</v>
      </c>
      <c r="I450" s="36">
        <v>645.48333333333323</v>
      </c>
      <c r="J450" s="36">
        <v>659.16666666666652</v>
      </c>
      <c r="K450" s="31">
        <v>631.79999999999995</v>
      </c>
      <c r="L450" s="31">
        <v>602.85</v>
      </c>
      <c r="M450" s="31">
        <v>65.417779999999993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926.8</v>
      </c>
      <c r="D451" s="36">
        <v>930.7166666666667</v>
      </c>
      <c r="E451" s="36">
        <v>911.43333333333339</v>
      </c>
      <c r="F451" s="36">
        <v>896.06666666666672</v>
      </c>
      <c r="G451" s="36">
        <v>876.78333333333342</v>
      </c>
      <c r="H451" s="36">
        <v>946.08333333333337</v>
      </c>
      <c r="I451" s="36">
        <v>965.36666666666667</v>
      </c>
      <c r="J451" s="36">
        <v>980.73333333333335</v>
      </c>
      <c r="K451" s="31">
        <v>950</v>
      </c>
      <c r="L451" s="31">
        <v>915.35</v>
      </c>
      <c r="M451" s="31">
        <v>386.86871000000002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394</v>
      </c>
      <c r="D452" s="36">
        <v>395.56666666666666</v>
      </c>
      <c r="E452" s="36">
        <v>388.63333333333333</v>
      </c>
      <c r="F452" s="36">
        <v>383.26666666666665</v>
      </c>
      <c r="G452" s="36">
        <v>376.33333333333331</v>
      </c>
      <c r="H452" s="36">
        <v>400.93333333333334</v>
      </c>
      <c r="I452" s="36">
        <v>407.86666666666662</v>
      </c>
      <c r="J452" s="36">
        <v>413.23333333333335</v>
      </c>
      <c r="K452" s="31">
        <v>402.5</v>
      </c>
      <c r="L452" s="31">
        <v>390.2</v>
      </c>
      <c r="M452" s="31">
        <v>221.88677999999999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141.55000000000001</v>
      </c>
      <c r="D453" s="36">
        <v>141.41666666666666</v>
      </c>
      <c r="E453" s="36">
        <v>139.48333333333332</v>
      </c>
      <c r="F453" s="36">
        <v>137.41666666666666</v>
      </c>
      <c r="G453" s="36">
        <v>135.48333333333332</v>
      </c>
      <c r="H453" s="36">
        <v>143.48333333333332</v>
      </c>
      <c r="I453" s="36">
        <v>145.41666666666666</v>
      </c>
      <c r="J453" s="36">
        <v>147.48333333333332</v>
      </c>
      <c r="K453" s="31">
        <v>143.35</v>
      </c>
      <c r="L453" s="31">
        <v>139.35</v>
      </c>
      <c r="M453" s="31">
        <v>807.37626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92.75</v>
      </c>
      <c r="D454" s="36">
        <v>93.716666666666654</v>
      </c>
      <c r="E454" s="36">
        <v>90.433333333333309</v>
      </c>
      <c r="F454" s="36">
        <v>88.11666666666666</v>
      </c>
      <c r="G454" s="36">
        <v>84.833333333333314</v>
      </c>
      <c r="H454" s="36">
        <v>96.033333333333303</v>
      </c>
      <c r="I454" s="36">
        <v>99.316666666666634</v>
      </c>
      <c r="J454" s="36">
        <v>101.6333333333333</v>
      </c>
      <c r="K454" s="31">
        <v>97</v>
      </c>
      <c r="L454" s="31">
        <v>91.4</v>
      </c>
      <c r="M454" s="31">
        <v>189.33299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1338.4</v>
      </c>
      <c r="D455" s="36">
        <v>1346.2666666666667</v>
      </c>
      <c r="E455" s="36">
        <v>1319.8833333333332</v>
      </c>
      <c r="F455" s="36">
        <v>1301.3666666666666</v>
      </c>
      <c r="G455" s="36">
        <v>1274.9833333333331</v>
      </c>
      <c r="H455" s="36">
        <v>1364.7833333333333</v>
      </c>
      <c r="I455" s="36">
        <v>1391.166666666667</v>
      </c>
      <c r="J455" s="36">
        <v>1409.6833333333334</v>
      </c>
      <c r="K455" s="31">
        <v>1372.65</v>
      </c>
      <c r="L455" s="31">
        <v>1327.75</v>
      </c>
      <c r="M455" s="31">
        <v>0.26872000000000001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409.2</v>
      </c>
      <c r="D456" s="36">
        <v>411.93333333333334</v>
      </c>
      <c r="E456" s="36">
        <v>402.41666666666669</v>
      </c>
      <c r="F456" s="36">
        <v>395.63333333333333</v>
      </c>
      <c r="G456" s="36">
        <v>386.11666666666667</v>
      </c>
      <c r="H456" s="36">
        <v>418.7166666666667</v>
      </c>
      <c r="I456" s="36">
        <v>428.23333333333335</v>
      </c>
      <c r="J456" s="36">
        <v>435.01666666666671</v>
      </c>
      <c r="K456" s="31">
        <v>421.45</v>
      </c>
      <c r="L456" s="31">
        <v>405.15</v>
      </c>
      <c r="M456" s="31">
        <v>3.1524700000000001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2947.1</v>
      </c>
      <c r="D457" s="36">
        <v>2941.6166666666668</v>
      </c>
      <c r="E457" s="36">
        <v>2885.5833333333335</v>
      </c>
      <c r="F457" s="36">
        <v>2824.0666666666666</v>
      </c>
      <c r="G457" s="36">
        <v>2768.0333333333333</v>
      </c>
      <c r="H457" s="36">
        <v>3003.1333333333337</v>
      </c>
      <c r="I457" s="36">
        <v>3059.1666666666665</v>
      </c>
      <c r="J457" s="36">
        <v>3120.6833333333338</v>
      </c>
      <c r="K457" s="31">
        <v>2997.65</v>
      </c>
      <c r="L457" s="31">
        <v>2880.1</v>
      </c>
      <c r="M457" s="31">
        <v>9.4710000000000003E-2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1332.75</v>
      </c>
      <c r="D458" s="36">
        <v>1337.95</v>
      </c>
      <c r="E458" s="36">
        <v>1322.8000000000002</v>
      </c>
      <c r="F458" s="36">
        <v>1312.8500000000001</v>
      </c>
      <c r="G458" s="36">
        <v>1297.7000000000003</v>
      </c>
      <c r="H458" s="36">
        <v>1347.9</v>
      </c>
      <c r="I458" s="36">
        <v>1363.0500000000002</v>
      </c>
      <c r="J458" s="36">
        <v>1373</v>
      </c>
      <c r="K458" s="31">
        <v>1353.1</v>
      </c>
      <c r="L458" s="31">
        <v>1328</v>
      </c>
      <c r="M458" s="31">
        <v>9.5391899999999996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753.45</v>
      </c>
      <c r="D459" s="36">
        <v>755.2166666666667</v>
      </c>
      <c r="E459" s="36">
        <v>743.43333333333339</v>
      </c>
      <c r="F459" s="36">
        <v>733.41666666666674</v>
      </c>
      <c r="G459" s="36">
        <v>721.63333333333344</v>
      </c>
      <c r="H459" s="36">
        <v>765.23333333333335</v>
      </c>
      <c r="I459" s="36">
        <v>777.01666666666665</v>
      </c>
      <c r="J459" s="36">
        <v>787.0333333333333</v>
      </c>
      <c r="K459" s="31">
        <v>767</v>
      </c>
      <c r="L459" s="31">
        <v>745.2</v>
      </c>
      <c r="M459" s="31">
        <v>3.1677900000000001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265.64999999999998</v>
      </c>
      <c r="D460" s="36">
        <v>258.35000000000002</v>
      </c>
      <c r="E460" s="36">
        <v>250.40000000000003</v>
      </c>
      <c r="F460" s="36">
        <v>235.15</v>
      </c>
      <c r="G460" s="36">
        <v>227.20000000000002</v>
      </c>
      <c r="H460" s="36">
        <v>273.60000000000002</v>
      </c>
      <c r="I460" s="36">
        <v>281.55000000000007</v>
      </c>
      <c r="J460" s="36">
        <v>296.80000000000007</v>
      </c>
      <c r="K460" s="31">
        <v>266.3</v>
      </c>
      <c r="L460" s="31">
        <v>243.1</v>
      </c>
      <c r="M460" s="31">
        <v>77.399879999999996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979.25</v>
      </c>
      <c r="D461" s="36">
        <v>983.98333333333323</v>
      </c>
      <c r="E461" s="36">
        <v>970.66666666666652</v>
      </c>
      <c r="F461" s="36">
        <v>962.08333333333326</v>
      </c>
      <c r="G461" s="36">
        <v>948.76666666666654</v>
      </c>
      <c r="H461" s="36">
        <v>992.56666666666649</v>
      </c>
      <c r="I461" s="36">
        <v>1005.8833333333333</v>
      </c>
      <c r="J461" s="36">
        <v>1014.4666666666665</v>
      </c>
      <c r="K461" s="31">
        <v>997.3</v>
      </c>
      <c r="L461" s="31">
        <v>975.4</v>
      </c>
      <c r="M461" s="31">
        <v>1.35632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3124.85</v>
      </c>
      <c r="D462" s="36">
        <v>3115.4</v>
      </c>
      <c r="E462" s="36">
        <v>3067.9</v>
      </c>
      <c r="F462" s="36">
        <v>3010.95</v>
      </c>
      <c r="G462" s="36">
        <v>2963.45</v>
      </c>
      <c r="H462" s="36">
        <v>3172.3500000000004</v>
      </c>
      <c r="I462" s="36">
        <v>3219.8500000000004</v>
      </c>
      <c r="J462" s="36">
        <v>3276.8000000000006</v>
      </c>
      <c r="K462" s="31">
        <v>3162.9</v>
      </c>
      <c r="L462" s="31">
        <v>3058.45</v>
      </c>
      <c r="M462" s="31">
        <v>0.33130999999999999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3300.75</v>
      </c>
      <c r="D463" s="36">
        <v>3310.1166666666663</v>
      </c>
      <c r="E463" s="36">
        <v>3280.3333333333326</v>
      </c>
      <c r="F463" s="36">
        <v>3259.9166666666661</v>
      </c>
      <c r="G463" s="36">
        <v>3230.1333333333323</v>
      </c>
      <c r="H463" s="36">
        <v>3330.5333333333328</v>
      </c>
      <c r="I463" s="36">
        <v>3360.3166666666666</v>
      </c>
      <c r="J463" s="36">
        <v>3380.7333333333331</v>
      </c>
      <c r="K463" s="31">
        <v>3339.9</v>
      </c>
      <c r="L463" s="31">
        <v>3289.7</v>
      </c>
      <c r="M463" s="31">
        <v>0.69347999999999999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3552.05</v>
      </c>
      <c r="D464" s="36">
        <v>3570.5333333333333</v>
      </c>
      <c r="E464" s="36">
        <v>3516.4166666666665</v>
      </c>
      <c r="F464" s="36">
        <v>3480.7833333333333</v>
      </c>
      <c r="G464" s="36">
        <v>3426.6666666666665</v>
      </c>
      <c r="H464" s="36">
        <v>3606.1666666666665</v>
      </c>
      <c r="I464" s="36">
        <v>3660.2833333333333</v>
      </c>
      <c r="J464" s="36">
        <v>3695.9166666666665</v>
      </c>
      <c r="K464" s="31">
        <v>3624.65</v>
      </c>
      <c r="L464" s="31">
        <v>3534.9</v>
      </c>
      <c r="M464" s="31">
        <v>17.716139999999999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2643.7</v>
      </c>
      <c r="D465" s="36">
        <v>2622.9166666666665</v>
      </c>
      <c r="E465" s="36">
        <v>2560.833333333333</v>
      </c>
      <c r="F465" s="36">
        <v>2477.9666666666667</v>
      </c>
      <c r="G465" s="36">
        <v>2415.8833333333332</v>
      </c>
      <c r="H465" s="36">
        <v>2705.7833333333328</v>
      </c>
      <c r="I465" s="36">
        <v>2767.8666666666659</v>
      </c>
      <c r="J465" s="36">
        <v>2850.7333333333327</v>
      </c>
      <c r="K465" s="31">
        <v>2685</v>
      </c>
      <c r="L465" s="31">
        <v>2540.0500000000002</v>
      </c>
      <c r="M465" s="31">
        <v>5.8873699999999998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1121.05</v>
      </c>
      <c r="D466" s="36">
        <v>1106.4833333333333</v>
      </c>
      <c r="E466" s="36">
        <v>1083.6166666666668</v>
      </c>
      <c r="F466" s="36">
        <v>1046.1833333333334</v>
      </c>
      <c r="G466" s="36">
        <v>1023.3166666666668</v>
      </c>
      <c r="H466" s="36">
        <v>1143.9166666666667</v>
      </c>
      <c r="I466" s="36">
        <v>1166.7833333333331</v>
      </c>
      <c r="J466" s="36">
        <v>1204.2166666666667</v>
      </c>
      <c r="K466" s="31">
        <v>1129.3499999999999</v>
      </c>
      <c r="L466" s="31">
        <v>1069.05</v>
      </c>
      <c r="M466" s="31">
        <v>9.1443200000000004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978.1</v>
      </c>
      <c r="D467" s="36">
        <v>987.36666666666667</v>
      </c>
      <c r="E467" s="36">
        <v>957.73333333333335</v>
      </c>
      <c r="F467" s="36">
        <v>937.36666666666667</v>
      </c>
      <c r="G467" s="36">
        <v>907.73333333333335</v>
      </c>
      <c r="H467" s="36">
        <v>1007.7333333333333</v>
      </c>
      <c r="I467" s="36">
        <v>1037.3666666666668</v>
      </c>
      <c r="J467" s="36">
        <v>1057.7333333333333</v>
      </c>
      <c r="K467" s="31">
        <v>1017</v>
      </c>
      <c r="L467" s="31">
        <v>967</v>
      </c>
      <c r="M467" s="31">
        <v>2.8785500000000002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3027.15</v>
      </c>
      <c r="D468" s="36">
        <v>3071.2833333333328</v>
      </c>
      <c r="E468" s="36">
        <v>2962.5666666666657</v>
      </c>
      <c r="F468" s="36">
        <v>2897.9833333333327</v>
      </c>
      <c r="G468" s="36">
        <v>2789.2666666666655</v>
      </c>
      <c r="H468" s="36">
        <v>3135.8666666666659</v>
      </c>
      <c r="I468" s="36">
        <v>3244.583333333333</v>
      </c>
      <c r="J468" s="36">
        <v>3309.1666666666661</v>
      </c>
      <c r="K468" s="31">
        <v>3180</v>
      </c>
      <c r="L468" s="31">
        <v>3006.7</v>
      </c>
      <c r="M468" s="31">
        <v>8.0854400000000002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46</v>
      </c>
      <c r="D469" s="36">
        <v>46.466666666666669</v>
      </c>
      <c r="E469" s="36">
        <v>45.13333333333334</v>
      </c>
      <c r="F469" s="36">
        <v>44.266666666666673</v>
      </c>
      <c r="G469" s="36">
        <v>42.933333333333344</v>
      </c>
      <c r="H469" s="36">
        <v>47.333333333333336</v>
      </c>
      <c r="I469" s="36">
        <v>48.666666666666664</v>
      </c>
      <c r="J469" s="36">
        <v>49.533333333333331</v>
      </c>
      <c r="K469" s="31">
        <v>47.8</v>
      </c>
      <c r="L469" s="31">
        <v>45.6</v>
      </c>
      <c r="M469" s="31">
        <v>225.71261000000001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349.9</v>
      </c>
      <c r="D470" s="36">
        <v>350.33333333333331</v>
      </c>
      <c r="E470" s="36">
        <v>339.26666666666665</v>
      </c>
      <c r="F470" s="36">
        <v>328.63333333333333</v>
      </c>
      <c r="G470" s="36">
        <v>317.56666666666666</v>
      </c>
      <c r="H470" s="36">
        <v>360.96666666666664</v>
      </c>
      <c r="I470" s="36">
        <v>372.03333333333336</v>
      </c>
      <c r="J470" s="36">
        <v>382.66666666666663</v>
      </c>
      <c r="K470" s="31">
        <v>361.4</v>
      </c>
      <c r="L470" s="31">
        <v>339.7</v>
      </c>
      <c r="M470" s="31">
        <v>20.846109999999999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354</v>
      </c>
      <c r="D471" s="36">
        <v>358.23333333333335</v>
      </c>
      <c r="E471" s="36">
        <v>346.11666666666667</v>
      </c>
      <c r="F471" s="36">
        <v>338.23333333333335</v>
      </c>
      <c r="G471" s="36">
        <v>326.11666666666667</v>
      </c>
      <c r="H471" s="36">
        <v>366.11666666666667</v>
      </c>
      <c r="I471" s="36">
        <v>378.23333333333335</v>
      </c>
      <c r="J471" s="36">
        <v>386.11666666666667</v>
      </c>
      <c r="K471" s="31">
        <v>370.35</v>
      </c>
      <c r="L471" s="31">
        <v>350.35</v>
      </c>
      <c r="M471" s="31">
        <v>8.4955800000000004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783.35</v>
      </c>
      <c r="D472" s="36">
        <v>779.44999999999993</v>
      </c>
      <c r="E472" s="36">
        <v>773.99999999999989</v>
      </c>
      <c r="F472" s="36">
        <v>764.65</v>
      </c>
      <c r="G472" s="36">
        <v>759.19999999999993</v>
      </c>
      <c r="H472" s="36">
        <v>788.79999999999984</v>
      </c>
      <c r="I472" s="36">
        <v>794.24999999999989</v>
      </c>
      <c r="J472" s="36">
        <v>803.5999999999998</v>
      </c>
      <c r="K472" s="31">
        <v>784.9</v>
      </c>
      <c r="L472" s="31">
        <v>770.1</v>
      </c>
      <c r="M472" s="31">
        <v>0.75333000000000006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3608.05</v>
      </c>
      <c r="D473" s="36">
        <v>3631.0166666666664</v>
      </c>
      <c r="E473" s="36">
        <v>3557.0333333333328</v>
      </c>
      <c r="F473" s="36">
        <v>3506.0166666666664</v>
      </c>
      <c r="G473" s="36">
        <v>3432.0333333333328</v>
      </c>
      <c r="H473" s="36">
        <v>3682.0333333333328</v>
      </c>
      <c r="I473" s="36">
        <v>3756.0166666666664</v>
      </c>
      <c r="J473" s="36">
        <v>3807.0333333333328</v>
      </c>
      <c r="K473" s="31">
        <v>3705</v>
      </c>
      <c r="L473" s="31">
        <v>3580</v>
      </c>
      <c r="M473" s="31">
        <v>3.3889499999999999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60.75</v>
      </c>
      <c r="D474" s="36">
        <v>61.550000000000004</v>
      </c>
      <c r="E474" s="36">
        <v>59.70000000000001</v>
      </c>
      <c r="F474" s="36">
        <v>58.650000000000006</v>
      </c>
      <c r="G474" s="36">
        <v>56.800000000000011</v>
      </c>
      <c r="H474" s="36">
        <v>62.600000000000009</v>
      </c>
      <c r="I474" s="36">
        <v>64.45</v>
      </c>
      <c r="J474" s="36">
        <v>65.5</v>
      </c>
      <c r="K474" s="31">
        <v>63.4</v>
      </c>
      <c r="L474" s="31">
        <v>60.5</v>
      </c>
      <c r="M474" s="31">
        <v>43.083829999999999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2024.15</v>
      </c>
      <c r="D475" s="36">
        <v>2037.3333333333333</v>
      </c>
      <c r="E475" s="36">
        <v>1997.0166666666664</v>
      </c>
      <c r="F475" s="36">
        <v>1969.8833333333332</v>
      </c>
      <c r="G475" s="36">
        <v>1929.5666666666664</v>
      </c>
      <c r="H475" s="36">
        <v>2064.4666666666662</v>
      </c>
      <c r="I475" s="36">
        <v>2104.7833333333338</v>
      </c>
      <c r="J475" s="36">
        <v>2131.9166666666665</v>
      </c>
      <c r="K475" s="31">
        <v>2077.65</v>
      </c>
      <c r="L475" s="31">
        <v>2010.2</v>
      </c>
      <c r="M475" s="31">
        <v>8.2987699999999993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57.75</v>
      </c>
      <c r="D476" s="36">
        <v>56.533333333333339</v>
      </c>
      <c r="E476" s="36">
        <v>52.416666666666679</v>
      </c>
      <c r="F476" s="36">
        <v>47.083333333333343</v>
      </c>
      <c r="G476" s="36">
        <v>42.966666666666683</v>
      </c>
      <c r="H476" s="36">
        <v>61.866666666666674</v>
      </c>
      <c r="I476" s="36">
        <v>65.983333333333334</v>
      </c>
      <c r="J476" s="36">
        <v>71.316666666666663</v>
      </c>
      <c r="K476" s="31">
        <v>60.65</v>
      </c>
      <c r="L476" s="31">
        <v>51.2</v>
      </c>
      <c r="M476" s="31">
        <v>2064.6579700000002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453.75</v>
      </c>
      <c r="D477" s="36">
        <v>457.61666666666662</v>
      </c>
      <c r="E477" s="36">
        <v>447.28333333333325</v>
      </c>
      <c r="F477" s="36">
        <v>440.81666666666661</v>
      </c>
      <c r="G477" s="36">
        <v>430.48333333333323</v>
      </c>
      <c r="H477" s="36">
        <v>464.08333333333326</v>
      </c>
      <c r="I477" s="36">
        <v>474.41666666666663</v>
      </c>
      <c r="J477" s="36">
        <v>480.88333333333327</v>
      </c>
      <c r="K477" s="31">
        <v>467.95</v>
      </c>
      <c r="L477" s="31">
        <v>451.15</v>
      </c>
      <c r="M477" s="31">
        <v>0.64487000000000005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9916.35</v>
      </c>
      <c r="D478" s="36">
        <v>9974.3666666666668</v>
      </c>
      <c r="E478" s="36">
        <v>9820.4333333333343</v>
      </c>
      <c r="F478" s="36">
        <v>9724.5166666666682</v>
      </c>
      <c r="G478" s="36">
        <v>9570.5833333333358</v>
      </c>
      <c r="H478" s="36">
        <v>10070.283333333333</v>
      </c>
      <c r="I478" s="36">
        <v>10224.216666666664</v>
      </c>
      <c r="J478" s="36">
        <v>10320.133333333331</v>
      </c>
      <c r="K478" s="31">
        <v>10128.299999999999</v>
      </c>
      <c r="L478" s="31">
        <v>9878.4500000000007</v>
      </c>
      <c r="M478" s="31">
        <v>1.62473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146.75</v>
      </c>
      <c r="D479" s="36">
        <v>149.30000000000001</v>
      </c>
      <c r="E479" s="36">
        <v>143.25000000000003</v>
      </c>
      <c r="F479" s="36">
        <v>139.75000000000003</v>
      </c>
      <c r="G479" s="36">
        <v>133.70000000000005</v>
      </c>
      <c r="H479" s="36">
        <v>152.80000000000001</v>
      </c>
      <c r="I479" s="36">
        <v>158.84999999999997</v>
      </c>
      <c r="J479" s="36">
        <v>162.35</v>
      </c>
      <c r="K479" s="31">
        <v>155.35</v>
      </c>
      <c r="L479" s="31">
        <v>145.80000000000001</v>
      </c>
      <c r="M479" s="31">
        <v>358.58580000000001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1776.7</v>
      </c>
      <c r="D480" s="36">
        <v>1803.4166666666667</v>
      </c>
      <c r="E480" s="36">
        <v>1744.0333333333335</v>
      </c>
      <c r="F480" s="36">
        <v>1711.3666666666668</v>
      </c>
      <c r="G480" s="36">
        <v>1651.9833333333336</v>
      </c>
      <c r="H480" s="36">
        <v>1836.0833333333335</v>
      </c>
      <c r="I480" s="36">
        <v>1895.4666666666667</v>
      </c>
      <c r="J480" s="36">
        <v>1928.1333333333334</v>
      </c>
      <c r="K480" s="31">
        <v>1862.8</v>
      </c>
      <c r="L480" s="31">
        <v>1770.75</v>
      </c>
      <c r="M480" s="31">
        <v>2.9281000000000001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1062.9000000000001</v>
      </c>
      <c r="D481" s="36">
        <v>1071.9333333333334</v>
      </c>
      <c r="E481" s="36">
        <v>1049.9166666666667</v>
      </c>
      <c r="F481" s="36">
        <v>1036.9333333333334</v>
      </c>
      <c r="G481" s="36">
        <v>1014.9166666666667</v>
      </c>
      <c r="H481" s="36">
        <v>1084.9166666666667</v>
      </c>
      <c r="I481" s="36">
        <v>1106.9333333333332</v>
      </c>
      <c r="J481" s="31">
        <v>1119.9166666666667</v>
      </c>
      <c r="K481" s="31">
        <v>1093.95</v>
      </c>
      <c r="L481" s="31">
        <v>1058.95</v>
      </c>
      <c r="M481" s="53">
        <v>9.9359800000000007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689.7</v>
      </c>
      <c r="D482" s="36">
        <v>689.15</v>
      </c>
      <c r="E482" s="36">
        <v>682.3</v>
      </c>
      <c r="F482" s="36">
        <v>674.9</v>
      </c>
      <c r="G482" s="36">
        <v>668.05</v>
      </c>
      <c r="H482" s="36">
        <v>696.55</v>
      </c>
      <c r="I482" s="36">
        <v>703.40000000000009</v>
      </c>
      <c r="J482" s="31">
        <v>710.8</v>
      </c>
      <c r="K482" s="31">
        <v>696</v>
      </c>
      <c r="L482" s="31">
        <v>681.75</v>
      </c>
      <c r="M482" s="53">
        <v>6.0802899999999998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474</v>
      </c>
      <c r="D483" s="36">
        <v>489.68333333333334</v>
      </c>
      <c r="E483" s="36">
        <v>454.36666666666667</v>
      </c>
      <c r="F483" s="36">
        <v>434.73333333333335</v>
      </c>
      <c r="G483" s="36">
        <v>399.41666666666669</v>
      </c>
      <c r="H483" s="36">
        <v>509.31666666666666</v>
      </c>
      <c r="I483" s="36">
        <v>544.63333333333344</v>
      </c>
      <c r="J483" s="36">
        <v>564.26666666666665</v>
      </c>
      <c r="K483" s="31">
        <v>525</v>
      </c>
      <c r="L483" s="31">
        <v>470.05</v>
      </c>
      <c r="M483" s="31">
        <v>230.96693999999999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919.95</v>
      </c>
      <c r="D484" s="36">
        <v>923.31666666666661</v>
      </c>
      <c r="E484" s="36">
        <v>906.88333333333321</v>
      </c>
      <c r="F484" s="36">
        <v>893.81666666666661</v>
      </c>
      <c r="G484" s="36">
        <v>877.38333333333321</v>
      </c>
      <c r="H484" s="36">
        <v>936.38333333333321</v>
      </c>
      <c r="I484" s="36">
        <v>952.81666666666661</v>
      </c>
      <c r="J484" s="31">
        <v>965.88333333333321</v>
      </c>
      <c r="K484" s="31">
        <v>939.75</v>
      </c>
      <c r="L484" s="31">
        <v>910.25</v>
      </c>
      <c r="M484" s="53">
        <v>1.37924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540.70000000000005</v>
      </c>
      <c r="D485" s="36">
        <v>542.58333333333337</v>
      </c>
      <c r="E485" s="36">
        <v>531.11666666666679</v>
      </c>
      <c r="F485" s="36">
        <v>521.53333333333342</v>
      </c>
      <c r="G485" s="36">
        <v>510.06666666666683</v>
      </c>
      <c r="H485" s="36">
        <v>552.16666666666674</v>
      </c>
      <c r="I485" s="36">
        <v>563.63333333333321</v>
      </c>
      <c r="J485" s="36">
        <v>573.2166666666667</v>
      </c>
      <c r="K485" s="31">
        <v>554.04999999999995</v>
      </c>
      <c r="L485" s="31">
        <v>533</v>
      </c>
      <c r="M485" s="31">
        <v>13.951510000000001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471.8</v>
      </c>
      <c r="D486" s="36">
        <v>475.84999999999997</v>
      </c>
      <c r="E486" s="36">
        <v>463.94999999999993</v>
      </c>
      <c r="F486" s="36">
        <v>456.09999999999997</v>
      </c>
      <c r="G486" s="36">
        <v>444.19999999999993</v>
      </c>
      <c r="H486" s="36">
        <v>483.69999999999993</v>
      </c>
      <c r="I486" s="36">
        <v>495.59999999999991</v>
      </c>
      <c r="J486" s="36">
        <v>503.44999999999993</v>
      </c>
      <c r="K486" s="31">
        <v>487.75</v>
      </c>
      <c r="L486" s="31">
        <v>468</v>
      </c>
      <c r="M486" s="31">
        <v>7.3788499999999999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427.8</v>
      </c>
      <c r="D487" s="36">
        <v>430.26666666666665</v>
      </c>
      <c r="E487" s="36">
        <v>420.5333333333333</v>
      </c>
      <c r="F487" s="36">
        <v>413.26666666666665</v>
      </c>
      <c r="G487" s="36">
        <v>403.5333333333333</v>
      </c>
      <c r="H487" s="36">
        <v>437.5333333333333</v>
      </c>
      <c r="I487" s="36">
        <v>447.26666666666665</v>
      </c>
      <c r="J487" s="36">
        <v>454.5333333333333</v>
      </c>
      <c r="K487" s="31">
        <v>440</v>
      </c>
      <c r="L487" s="31">
        <v>423</v>
      </c>
      <c r="M487" s="31">
        <v>9.2036800000000003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600.04999999999995</v>
      </c>
      <c r="D488" s="36">
        <v>607.68333333333328</v>
      </c>
      <c r="E488" s="36">
        <v>588.36666666666656</v>
      </c>
      <c r="F488" s="36">
        <v>576.68333333333328</v>
      </c>
      <c r="G488" s="36">
        <v>557.36666666666656</v>
      </c>
      <c r="H488" s="36">
        <v>619.36666666666656</v>
      </c>
      <c r="I488" s="36">
        <v>638.68333333333339</v>
      </c>
      <c r="J488" s="36">
        <v>650.36666666666656</v>
      </c>
      <c r="K488" s="31">
        <v>627</v>
      </c>
      <c r="L488" s="31">
        <v>596</v>
      </c>
      <c r="M488" s="31">
        <v>8.1001499999999993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1302.5</v>
      </c>
      <c r="D489" s="36">
        <v>1294.1666666666667</v>
      </c>
      <c r="E489" s="36">
        <v>1268.3333333333335</v>
      </c>
      <c r="F489" s="36">
        <v>1234.1666666666667</v>
      </c>
      <c r="G489" s="36">
        <v>1208.3333333333335</v>
      </c>
      <c r="H489" s="36">
        <v>1328.3333333333335</v>
      </c>
      <c r="I489" s="36">
        <v>1354.166666666667</v>
      </c>
      <c r="J489" s="36">
        <v>1388.3333333333335</v>
      </c>
      <c r="K489" s="31">
        <v>1320</v>
      </c>
      <c r="L489" s="31">
        <v>1260</v>
      </c>
      <c r="M489" s="31">
        <v>42.028120000000001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953.65</v>
      </c>
      <c r="D490" s="36">
        <v>958.2833333333333</v>
      </c>
      <c r="E490" s="36">
        <v>940.36666666666656</v>
      </c>
      <c r="F490" s="36">
        <v>927.08333333333326</v>
      </c>
      <c r="G490" s="36">
        <v>909.16666666666652</v>
      </c>
      <c r="H490" s="36">
        <v>971.56666666666661</v>
      </c>
      <c r="I490" s="36">
        <v>989.48333333333335</v>
      </c>
      <c r="J490" s="36">
        <v>1002.7666666666667</v>
      </c>
      <c r="K490" s="31">
        <v>976.2</v>
      </c>
      <c r="L490" s="31">
        <v>945</v>
      </c>
      <c r="M490" s="31">
        <v>4.3382300000000003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273.60000000000002</v>
      </c>
      <c r="D491" s="36">
        <v>275</v>
      </c>
      <c r="E491" s="36">
        <v>270.14999999999998</v>
      </c>
      <c r="F491" s="36">
        <v>266.7</v>
      </c>
      <c r="G491" s="36">
        <v>261.84999999999997</v>
      </c>
      <c r="H491" s="36">
        <v>278.45</v>
      </c>
      <c r="I491" s="36">
        <v>283.3</v>
      </c>
      <c r="J491" s="36">
        <v>286.75</v>
      </c>
      <c r="K491" s="31">
        <v>279.85000000000002</v>
      </c>
      <c r="L491" s="31">
        <v>271.55</v>
      </c>
      <c r="M491" s="31">
        <v>106.19392999999999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314.64999999999998</v>
      </c>
      <c r="D492" s="36">
        <v>315.85000000000002</v>
      </c>
      <c r="E492" s="36">
        <v>311.90000000000003</v>
      </c>
      <c r="F492" s="36">
        <v>309.15000000000003</v>
      </c>
      <c r="G492" s="36">
        <v>305.20000000000005</v>
      </c>
      <c r="H492" s="36">
        <v>318.60000000000002</v>
      </c>
      <c r="I492" s="36">
        <v>322.55000000000007</v>
      </c>
      <c r="J492" s="36">
        <v>325.3</v>
      </c>
      <c r="K492" s="31">
        <v>319.8</v>
      </c>
      <c r="L492" s="31">
        <v>313.10000000000002</v>
      </c>
      <c r="M492" s="31">
        <v>8.6003600000000002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620.15</v>
      </c>
      <c r="D493" s="36">
        <v>627.56666666666672</v>
      </c>
      <c r="E493" s="36">
        <v>601.13333333333344</v>
      </c>
      <c r="F493" s="36">
        <v>582.11666666666667</v>
      </c>
      <c r="G493" s="36">
        <v>555.68333333333339</v>
      </c>
      <c r="H493" s="36">
        <v>646.58333333333348</v>
      </c>
      <c r="I493" s="36">
        <v>673.01666666666665</v>
      </c>
      <c r="J493" s="36">
        <v>692.03333333333353</v>
      </c>
      <c r="K493" s="31">
        <v>654</v>
      </c>
      <c r="L493" s="31">
        <v>608.54999999999995</v>
      </c>
      <c r="M493" s="31">
        <v>3.5346799999999998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1690.05</v>
      </c>
      <c r="D494" s="36">
        <v>1695.2</v>
      </c>
      <c r="E494" s="36">
        <v>1674.8500000000001</v>
      </c>
      <c r="F494" s="36">
        <v>1659.65</v>
      </c>
      <c r="G494" s="36">
        <v>1639.3000000000002</v>
      </c>
      <c r="H494" s="36">
        <v>1710.4</v>
      </c>
      <c r="I494" s="36">
        <v>1730.75</v>
      </c>
      <c r="J494" s="36">
        <v>1745.95</v>
      </c>
      <c r="K494" s="31">
        <v>1715.55</v>
      </c>
      <c r="L494" s="31">
        <v>1680</v>
      </c>
      <c r="M494" s="31">
        <v>0.55303000000000002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2085.9</v>
      </c>
      <c r="D495" s="36">
        <v>2081.8833333333332</v>
      </c>
      <c r="E495" s="36">
        <v>2054.1166666666663</v>
      </c>
      <c r="F495" s="36">
        <v>2022.333333333333</v>
      </c>
      <c r="G495" s="36">
        <v>1994.5666666666662</v>
      </c>
      <c r="H495" s="36">
        <v>2113.6666666666665</v>
      </c>
      <c r="I495" s="36">
        <v>2141.4333333333329</v>
      </c>
      <c r="J495" s="36">
        <v>2173.2166666666667</v>
      </c>
      <c r="K495" s="31">
        <v>2109.65</v>
      </c>
      <c r="L495" s="31">
        <v>2050.1</v>
      </c>
      <c r="M495" s="31">
        <v>0.15912000000000001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13.75</v>
      </c>
      <c r="D496" s="36">
        <v>13.866666666666667</v>
      </c>
      <c r="E496" s="36">
        <v>13.533333333333335</v>
      </c>
      <c r="F496" s="36">
        <v>13.316666666666668</v>
      </c>
      <c r="G496" s="36">
        <v>12.983333333333336</v>
      </c>
      <c r="H496" s="36">
        <v>14.083333333333334</v>
      </c>
      <c r="I496" s="36">
        <v>14.416666666666666</v>
      </c>
      <c r="J496" s="36">
        <v>14.633333333333333</v>
      </c>
      <c r="K496" s="31">
        <v>14.2</v>
      </c>
      <c r="L496" s="31">
        <v>13.65</v>
      </c>
      <c r="M496" s="31">
        <v>1892.36646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1023.1</v>
      </c>
      <c r="D497" s="36">
        <v>1032.0666666666668</v>
      </c>
      <c r="E497" s="36">
        <v>1004.1833333333336</v>
      </c>
      <c r="F497" s="36">
        <v>985.26666666666677</v>
      </c>
      <c r="G497" s="36">
        <v>957.38333333333355</v>
      </c>
      <c r="H497" s="36">
        <v>1050.9833333333336</v>
      </c>
      <c r="I497" s="36">
        <v>1078.8666666666668</v>
      </c>
      <c r="J497" s="36">
        <v>1097.7833333333338</v>
      </c>
      <c r="K497" s="31">
        <v>1059.95</v>
      </c>
      <c r="L497" s="31">
        <v>1013.15</v>
      </c>
      <c r="M497" s="31">
        <v>17.507639999999999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595.70000000000005</v>
      </c>
      <c r="D498" s="36">
        <v>597.85</v>
      </c>
      <c r="E498" s="36">
        <v>585.85</v>
      </c>
      <c r="F498" s="36">
        <v>576</v>
      </c>
      <c r="G498" s="36">
        <v>564</v>
      </c>
      <c r="H498" s="36">
        <v>607.70000000000005</v>
      </c>
      <c r="I498" s="36">
        <v>619.70000000000005</v>
      </c>
      <c r="J498" s="36">
        <v>629.55000000000007</v>
      </c>
      <c r="K498" s="31">
        <v>609.85</v>
      </c>
      <c r="L498" s="31">
        <v>588</v>
      </c>
      <c r="M498" s="31">
        <v>9.2224299999999992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837.55</v>
      </c>
      <c r="D499" s="36">
        <v>840.4</v>
      </c>
      <c r="E499" s="36">
        <v>827.8</v>
      </c>
      <c r="F499" s="36">
        <v>818.05</v>
      </c>
      <c r="G499" s="36">
        <v>805.44999999999993</v>
      </c>
      <c r="H499" s="36">
        <v>850.15</v>
      </c>
      <c r="I499" s="36">
        <v>862.75000000000011</v>
      </c>
      <c r="J499" s="36">
        <v>872.5</v>
      </c>
      <c r="K499" s="31">
        <v>853</v>
      </c>
      <c r="L499" s="31">
        <v>830.65</v>
      </c>
      <c r="M499" s="31">
        <v>0.46290999999999999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1354.5</v>
      </c>
      <c r="D500" s="36">
        <v>1353.2333333333333</v>
      </c>
      <c r="E500" s="36">
        <v>1336.3166666666666</v>
      </c>
      <c r="F500" s="36">
        <v>1318.1333333333332</v>
      </c>
      <c r="G500" s="36">
        <v>1301.2166666666665</v>
      </c>
      <c r="H500" s="36">
        <v>1371.4166666666667</v>
      </c>
      <c r="I500" s="36">
        <v>1388.3333333333333</v>
      </c>
      <c r="J500" s="36">
        <v>1406.5166666666669</v>
      </c>
      <c r="K500" s="31">
        <v>1370.15</v>
      </c>
      <c r="L500" s="31">
        <v>1335.05</v>
      </c>
      <c r="M500" s="31">
        <v>0.71645999999999999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482.35</v>
      </c>
      <c r="D501" s="36">
        <v>483.66666666666669</v>
      </c>
      <c r="E501" s="36">
        <v>477.83333333333337</v>
      </c>
      <c r="F501" s="36">
        <v>473.31666666666666</v>
      </c>
      <c r="G501" s="36">
        <v>467.48333333333335</v>
      </c>
      <c r="H501" s="36">
        <v>488.18333333333339</v>
      </c>
      <c r="I501" s="36">
        <v>494.01666666666677</v>
      </c>
      <c r="J501" s="36">
        <v>498.53333333333342</v>
      </c>
      <c r="K501" s="31">
        <v>489.5</v>
      </c>
      <c r="L501" s="31">
        <v>479.15</v>
      </c>
      <c r="M501" s="31">
        <v>57.833019999999998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22.8</v>
      </c>
      <c r="D502" s="36">
        <v>23.066666666666666</v>
      </c>
      <c r="E502" s="36">
        <v>22.333333333333332</v>
      </c>
      <c r="F502" s="36">
        <v>21.866666666666667</v>
      </c>
      <c r="G502" s="36">
        <v>21.133333333333333</v>
      </c>
      <c r="H502" s="36">
        <v>23.533333333333331</v>
      </c>
      <c r="I502" s="36">
        <v>24.266666666666666</v>
      </c>
      <c r="J502" s="36">
        <v>24.733333333333331</v>
      </c>
      <c r="K502" s="31">
        <v>23.8</v>
      </c>
      <c r="L502" s="31">
        <v>22.6</v>
      </c>
      <c r="M502" s="31">
        <v>2252.9717099999998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178</v>
      </c>
      <c r="D503" s="36">
        <v>178.30000000000004</v>
      </c>
      <c r="E503" s="36">
        <v>175.00000000000009</v>
      </c>
      <c r="F503" s="36">
        <v>172.00000000000006</v>
      </c>
      <c r="G503" s="36">
        <v>168.7000000000001</v>
      </c>
      <c r="H503" s="36">
        <v>181.30000000000007</v>
      </c>
      <c r="I503" s="36">
        <v>184.60000000000002</v>
      </c>
      <c r="J503" s="31">
        <v>187.60000000000005</v>
      </c>
      <c r="K503" s="31">
        <v>181.6</v>
      </c>
      <c r="L503" s="31">
        <v>175.3</v>
      </c>
      <c r="M503" s="53">
        <v>264.73588999999998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564.4</v>
      </c>
      <c r="D504" s="36">
        <v>564.80000000000007</v>
      </c>
      <c r="E504" s="36">
        <v>559.60000000000014</v>
      </c>
      <c r="F504" s="36">
        <v>554.80000000000007</v>
      </c>
      <c r="G504" s="36">
        <v>549.60000000000014</v>
      </c>
      <c r="H504" s="36">
        <v>569.60000000000014</v>
      </c>
      <c r="I504" s="36">
        <v>574.80000000000018</v>
      </c>
      <c r="J504" s="31">
        <v>579.60000000000014</v>
      </c>
      <c r="K504" s="31">
        <v>570</v>
      </c>
      <c r="L504" s="31">
        <v>560</v>
      </c>
      <c r="M504" s="53">
        <v>5.8494200000000003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14434.95</v>
      </c>
      <c r="D505" s="36">
        <v>14644.65</v>
      </c>
      <c r="E505" s="36">
        <v>14104.3</v>
      </c>
      <c r="F505" s="36">
        <v>13773.65</v>
      </c>
      <c r="G505" s="36">
        <v>13233.3</v>
      </c>
      <c r="H505" s="36">
        <v>14975.3</v>
      </c>
      <c r="I505" s="36">
        <v>15515.650000000001</v>
      </c>
      <c r="J505" s="36">
        <v>15846.3</v>
      </c>
      <c r="K505" s="31">
        <v>15185</v>
      </c>
      <c r="L505" s="31">
        <v>14314</v>
      </c>
      <c r="M505" s="31">
        <v>0.37533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140.25</v>
      </c>
      <c r="D506" s="36">
        <v>141.29999999999998</v>
      </c>
      <c r="E506" s="36">
        <v>137.19999999999996</v>
      </c>
      <c r="F506" s="36">
        <v>134.14999999999998</v>
      </c>
      <c r="G506" s="36">
        <v>130.04999999999995</v>
      </c>
      <c r="H506" s="36">
        <v>144.34999999999997</v>
      </c>
      <c r="I506" s="36">
        <v>148.44999999999999</v>
      </c>
      <c r="J506" s="36">
        <v>151.49999999999997</v>
      </c>
      <c r="K506" s="31">
        <v>145.4</v>
      </c>
      <c r="L506" s="31">
        <v>138.25</v>
      </c>
      <c r="M506" s="31">
        <v>541.89688000000001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760.9</v>
      </c>
      <c r="D507" s="36">
        <v>764.31666666666661</v>
      </c>
      <c r="E507" s="36">
        <v>750.68333333333317</v>
      </c>
      <c r="F507" s="36">
        <v>740.46666666666658</v>
      </c>
      <c r="G507" s="36">
        <v>726.83333333333314</v>
      </c>
      <c r="H507" s="36">
        <v>774.53333333333319</v>
      </c>
      <c r="I507" s="36">
        <v>788.16666666666663</v>
      </c>
      <c r="J507" s="31">
        <v>798.38333333333321</v>
      </c>
      <c r="K507" s="31">
        <v>777.95</v>
      </c>
      <c r="L507" s="31">
        <v>754.1</v>
      </c>
      <c r="M507" s="53">
        <v>11.607810000000001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1589.7</v>
      </c>
      <c r="D508" s="36">
        <v>1591.4666666666665</v>
      </c>
      <c r="E508" s="36">
        <v>1580.2333333333329</v>
      </c>
      <c r="F508" s="36">
        <v>1570.7666666666664</v>
      </c>
      <c r="G508" s="36">
        <v>1559.5333333333328</v>
      </c>
      <c r="H508" s="36">
        <v>1600.9333333333329</v>
      </c>
      <c r="I508" s="36">
        <v>1612.1666666666665</v>
      </c>
      <c r="J508" s="36">
        <v>1621.633333333333</v>
      </c>
      <c r="K508" s="31">
        <v>1602.7</v>
      </c>
      <c r="L508" s="31">
        <v>1582</v>
      </c>
      <c r="M508" s="31">
        <v>0.16735</v>
      </c>
      <c r="N508" s="1"/>
      <c r="O508" s="1"/>
    </row>
    <row r="509" spans="1:15" ht="12.75" customHeight="1">
      <c r="A509" s="234">
        <v>499</v>
      </c>
      <c r="B509" s="235" t="s">
        <v>560</v>
      </c>
      <c r="C509" s="235">
        <v>1681.1</v>
      </c>
      <c r="D509" s="236">
        <v>1683.55</v>
      </c>
      <c r="E509" s="236">
        <v>1660.9499999999998</v>
      </c>
      <c r="F509" s="236">
        <v>1640.8</v>
      </c>
      <c r="G509" s="236">
        <v>1618.1999999999998</v>
      </c>
      <c r="H509" s="236">
        <v>1703.6999999999998</v>
      </c>
      <c r="I509" s="236">
        <v>1726.2999999999997</v>
      </c>
      <c r="J509" s="236">
        <v>1746.4499999999998</v>
      </c>
      <c r="K509" s="237">
        <v>1706.15</v>
      </c>
      <c r="L509" s="237">
        <v>1663.4</v>
      </c>
      <c r="M509" s="237">
        <v>1.43919</v>
      </c>
      <c r="N509" s="1"/>
      <c r="O509" s="1"/>
    </row>
    <row r="510" spans="1:15" ht="12.75" customHeight="1">
      <c r="A510" s="250">
        <v>500</v>
      </c>
      <c r="B510" s="252" t="s">
        <v>560</v>
      </c>
      <c r="C510" s="252">
        <v>1551.4</v>
      </c>
      <c r="D510" s="253">
        <v>1542.3666666666668</v>
      </c>
      <c r="E510" s="253">
        <v>1519.0833333333335</v>
      </c>
      <c r="F510" s="253">
        <v>1486.7666666666667</v>
      </c>
      <c r="G510" s="253">
        <v>1463.4833333333333</v>
      </c>
      <c r="H510" s="253">
        <v>1574.6833333333336</v>
      </c>
      <c r="I510" s="253">
        <v>1597.9666666666669</v>
      </c>
      <c r="J510" s="253">
        <v>1630.2833333333338</v>
      </c>
      <c r="K510" s="250">
        <v>1565.65</v>
      </c>
      <c r="L510" s="250">
        <v>1510.05</v>
      </c>
      <c r="M510" s="250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7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28"/>
      <c r="B5" s="329"/>
      <c r="C5" s="328"/>
      <c r="D5" s="329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30" t="s">
        <v>564</v>
      </c>
      <c r="C7" s="330"/>
      <c r="D7" s="7">
        <f>Main!B10</f>
        <v>45328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45327</v>
      </c>
      <c r="B10" s="32">
        <v>539661</v>
      </c>
      <c r="C10" s="31" t="s">
        <v>1033</v>
      </c>
      <c r="D10" s="31" t="s">
        <v>1034</v>
      </c>
      <c r="E10" s="31" t="s">
        <v>574</v>
      </c>
      <c r="F10" s="86">
        <v>20874</v>
      </c>
      <c r="G10" s="32">
        <v>47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45327</v>
      </c>
      <c r="B11" s="32">
        <v>506074</v>
      </c>
      <c r="C11" s="31" t="s">
        <v>1035</v>
      </c>
      <c r="D11" s="31" t="s">
        <v>1036</v>
      </c>
      <c r="E11" s="31" t="s">
        <v>574</v>
      </c>
      <c r="F11" s="86">
        <v>2600000</v>
      </c>
      <c r="G11" s="32">
        <v>7.3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45327</v>
      </c>
      <c r="B12" s="32">
        <v>541702</v>
      </c>
      <c r="C12" s="31" t="s">
        <v>974</v>
      </c>
      <c r="D12" s="31" t="s">
        <v>975</v>
      </c>
      <c r="E12" s="31" t="s">
        <v>574</v>
      </c>
      <c r="F12" s="86">
        <v>1200000</v>
      </c>
      <c r="G12" s="32">
        <v>8.6199999999999992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45327</v>
      </c>
      <c r="B13" s="32">
        <v>541702</v>
      </c>
      <c r="C13" s="31" t="s">
        <v>974</v>
      </c>
      <c r="D13" s="31" t="s">
        <v>1037</v>
      </c>
      <c r="E13" s="31" t="s">
        <v>573</v>
      </c>
      <c r="F13" s="86">
        <v>715860</v>
      </c>
      <c r="G13" s="32">
        <v>8.6199999999999992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45327</v>
      </c>
      <c r="B14" s="32">
        <v>541702</v>
      </c>
      <c r="C14" s="31" t="s">
        <v>974</v>
      </c>
      <c r="D14" s="31" t="s">
        <v>1037</v>
      </c>
      <c r="E14" s="31" t="s">
        <v>574</v>
      </c>
      <c r="F14" s="86">
        <v>783860</v>
      </c>
      <c r="G14" s="32">
        <v>8.64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45327</v>
      </c>
      <c r="B15" s="32">
        <v>538713</v>
      </c>
      <c r="C15" s="31" t="s">
        <v>1038</v>
      </c>
      <c r="D15" s="31" t="s">
        <v>875</v>
      </c>
      <c r="E15" s="31" t="s">
        <v>574</v>
      </c>
      <c r="F15" s="86">
        <v>67785</v>
      </c>
      <c r="G15" s="32">
        <v>75.72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45327</v>
      </c>
      <c r="B16" s="32">
        <v>538713</v>
      </c>
      <c r="C16" s="31" t="s">
        <v>1038</v>
      </c>
      <c r="D16" s="31" t="s">
        <v>875</v>
      </c>
      <c r="E16" s="31" t="s">
        <v>573</v>
      </c>
      <c r="F16" s="86">
        <v>13893</v>
      </c>
      <c r="G16" s="32">
        <v>75.66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45327</v>
      </c>
      <c r="B17" s="32">
        <v>538713</v>
      </c>
      <c r="C17" s="31" t="s">
        <v>1038</v>
      </c>
      <c r="D17" s="31" t="s">
        <v>985</v>
      </c>
      <c r="E17" s="31" t="s">
        <v>574</v>
      </c>
      <c r="F17" s="86">
        <v>59669</v>
      </c>
      <c r="G17" s="32">
        <v>74.23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45327</v>
      </c>
      <c r="B18" s="32">
        <v>538713</v>
      </c>
      <c r="C18" s="31" t="s">
        <v>1038</v>
      </c>
      <c r="D18" s="31" t="s">
        <v>985</v>
      </c>
      <c r="E18" s="31" t="s">
        <v>573</v>
      </c>
      <c r="F18" s="86">
        <v>35029</v>
      </c>
      <c r="G18" s="32">
        <v>73.5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45327</v>
      </c>
      <c r="B19" s="32">
        <v>522005</v>
      </c>
      <c r="C19" s="31" t="s">
        <v>1039</v>
      </c>
      <c r="D19" s="31" t="s">
        <v>1040</v>
      </c>
      <c r="E19" s="31" t="s">
        <v>573</v>
      </c>
      <c r="F19" s="86">
        <v>18000</v>
      </c>
      <c r="G19" s="32">
        <v>214.58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45327</v>
      </c>
      <c r="B20" s="32">
        <v>524828</v>
      </c>
      <c r="C20" s="31" t="s">
        <v>1041</v>
      </c>
      <c r="D20" s="31" t="s">
        <v>1042</v>
      </c>
      <c r="E20" s="31" t="s">
        <v>573</v>
      </c>
      <c r="F20" s="86">
        <v>36723</v>
      </c>
      <c r="G20" s="32">
        <v>241.8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45327</v>
      </c>
      <c r="B21" s="32">
        <v>543439</v>
      </c>
      <c r="C21" s="31" t="s">
        <v>976</v>
      </c>
      <c r="D21" s="31" t="s">
        <v>1043</v>
      </c>
      <c r="E21" s="31" t="s">
        <v>573</v>
      </c>
      <c r="F21" s="86">
        <v>168000</v>
      </c>
      <c r="G21" s="32">
        <v>24.94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45327</v>
      </c>
      <c r="B22" s="32">
        <v>543439</v>
      </c>
      <c r="C22" s="31" t="s">
        <v>976</v>
      </c>
      <c r="D22" s="31" t="s">
        <v>1044</v>
      </c>
      <c r="E22" s="31" t="s">
        <v>574</v>
      </c>
      <c r="F22" s="86">
        <v>220000</v>
      </c>
      <c r="G22" s="32">
        <v>24.95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45327</v>
      </c>
      <c r="B23" s="32">
        <v>539598</v>
      </c>
      <c r="C23" s="31" t="s">
        <v>977</v>
      </c>
      <c r="D23" s="31" t="s">
        <v>1045</v>
      </c>
      <c r="E23" s="31" t="s">
        <v>573</v>
      </c>
      <c r="F23" s="86">
        <v>71000</v>
      </c>
      <c r="G23" s="32">
        <v>140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45327</v>
      </c>
      <c r="B24" s="32">
        <v>539598</v>
      </c>
      <c r="C24" s="31" t="s">
        <v>977</v>
      </c>
      <c r="D24" s="31" t="s">
        <v>978</v>
      </c>
      <c r="E24" s="31" t="s">
        <v>574</v>
      </c>
      <c r="F24" s="86">
        <v>70000</v>
      </c>
      <c r="G24" s="32">
        <v>140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45327</v>
      </c>
      <c r="B25" s="32">
        <v>542627</v>
      </c>
      <c r="C25" s="31" t="s">
        <v>1046</v>
      </c>
      <c r="D25" s="31" t="s">
        <v>1047</v>
      </c>
      <c r="E25" s="31" t="s">
        <v>574</v>
      </c>
      <c r="F25" s="86">
        <v>22000</v>
      </c>
      <c r="G25" s="32">
        <v>38.369999999999997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45327</v>
      </c>
      <c r="B26" s="32">
        <v>512379</v>
      </c>
      <c r="C26" s="31" t="s">
        <v>979</v>
      </c>
      <c r="D26" s="31" t="s">
        <v>1048</v>
      </c>
      <c r="E26" s="31" t="s">
        <v>573</v>
      </c>
      <c r="F26" s="86">
        <v>2100000</v>
      </c>
      <c r="G26" s="32">
        <v>23.78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45327</v>
      </c>
      <c r="B27" s="32">
        <v>512379</v>
      </c>
      <c r="C27" s="31" t="s">
        <v>979</v>
      </c>
      <c r="D27" s="31" t="s">
        <v>980</v>
      </c>
      <c r="E27" s="31" t="s">
        <v>574</v>
      </c>
      <c r="F27" s="86">
        <v>2707364</v>
      </c>
      <c r="G27" s="32">
        <v>23.95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45327</v>
      </c>
      <c r="B28" s="32">
        <v>512379</v>
      </c>
      <c r="C28" s="31" t="s">
        <v>979</v>
      </c>
      <c r="D28" s="31" t="s">
        <v>980</v>
      </c>
      <c r="E28" s="31" t="s">
        <v>573</v>
      </c>
      <c r="F28" s="86">
        <v>2814454</v>
      </c>
      <c r="G28" s="32">
        <v>23.98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45327</v>
      </c>
      <c r="B29" s="32">
        <v>543594</v>
      </c>
      <c r="C29" s="31" t="s">
        <v>1049</v>
      </c>
      <c r="D29" s="31" t="s">
        <v>1050</v>
      </c>
      <c r="E29" s="31" t="s">
        <v>573</v>
      </c>
      <c r="F29" s="86">
        <v>99000</v>
      </c>
      <c r="G29" s="32">
        <v>14.02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45327</v>
      </c>
      <c r="B30" s="32">
        <v>543594</v>
      </c>
      <c r="C30" s="31" t="s">
        <v>1049</v>
      </c>
      <c r="D30" s="31" t="s">
        <v>1051</v>
      </c>
      <c r="E30" s="31" t="s">
        <v>574</v>
      </c>
      <c r="F30" s="86">
        <v>126000</v>
      </c>
      <c r="G30" s="32">
        <v>14.02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45327</v>
      </c>
      <c r="B31" s="32">
        <v>542724</v>
      </c>
      <c r="C31" s="31" t="s">
        <v>981</v>
      </c>
      <c r="D31" s="31" t="s">
        <v>1052</v>
      </c>
      <c r="E31" s="31" t="s">
        <v>574</v>
      </c>
      <c r="F31" s="86">
        <v>5632155</v>
      </c>
      <c r="G31" s="32">
        <v>2.69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45327</v>
      </c>
      <c r="B32" s="32">
        <v>542724</v>
      </c>
      <c r="C32" s="31" t="s">
        <v>981</v>
      </c>
      <c r="D32" s="31" t="s">
        <v>1053</v>
      </c>
      <c r="E32" s="31" t="s">
        <v>573</v>
      </c>
      <c r="F32" s="86">
        <v>1800000</v>
      </c>
      <c r="G32" s="32">
        <v>2.69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45327</v>
      </c>
      <c r="B33" s="32">
        <v>543500</v>
      </c>
      <c r="C33" s="31" t="s">
        <v>1054</v>
      </c>
      <c r="D33" s="31" t="s">
        <v>1055</v>
      </c>
      <c r="E33" s="31" t="s">
        <v>573</v>
      </c>
      <c r="F33" s="86">
        <v>76000</v>
      </c>
      <c r="G33" s="32">
        <v>14.66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45327</v>
      </c>
      <c r="B34" s="32">
        <v>543500</v>
      </c>
      <c r="C34" s="31" t="s">
        <v>1054</v>
      </c>
      <c r="D34" s="31" t="s">
        <v>1056</v>
      </c>
      <c r="E34" s="31" t="s">
        <v>573</v>
      </c>
      <c r="F34" s="86">
        <v>88000</v>
      </c>
      <c r="G34" s="32">
        <v>14.87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45327</v>
      </c>
      <c r="B35" s="32">
        <v>543500</v>
      </c>
      <c r="C35" s="31" t="s">
        <v>1054</v>
      </c>
      <c r="D35" s="31" t="s">
        <v>1057</v>
      </c>
      <c r="E35" s="31" t="s">
        <v>574</v>
      </c>
      <c r="F35" s="86">
        <v>80000</v>
      </c>
      <c r="G35" s="32">
        <v>14.58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45327</v>
      </c>
      <c r="B36" s="32">
        <v>540190</v>
      </c>
      <c r="C36" s="31" t="s">
        <v>983</v>
      </c>
      <c r="D36" s="31" t="s">
        <v>875</v>
      </c>
      <c r="E36" s="31" t="s">
        <v>574</v>
      </c>
      <c r="F36" s="86">
        <v>521744</v>
      </c>
      <c r="G36" s="32">
        <v>5.42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45327</v>
      </c>
      <c r="B37" s="32">
        <v>539216</v>
      </c>
      <c r="C37" s="31" t="s">
        <v>984</v>
      </c>
      <c r="D37" s="31" t="s">
        <v>1058</v>
      </c>
      <c r="E37" s="31" t="s">
        <v>574</v>
      </c>
      <c r="F37" s="86">
        <v>600000</v>
      </c>
      <c r="G37" s="32">
        <v>8.8699999999999992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45327</v>
      </c>
      <c r="B38" s="32">
        <v>539216</v>
      </c>
      <c r="C38" s="31" t="s">
        <v>984</v>
      </c>
      <c r="D38" s="31" t="s">
        <v>1059</v>
      </c>
      <c r="E38" s="31" t="s">
        <v>574</v>
      </c>
      <c r="F38" s="86">
        <v>750000</v>
      </c>
      <c r="G38" s="32">
        <v>8.8699999999999992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45327</v>
      </c>
      <c r="B39" s="32">
        <v>539216</v>
      </c>
      <c r="C39" s="31" t="s">
        <v>984</v>
      </c>
      <c r="D39" s="31" t="s">
        <v>1060</v>
      </c>
      <c r="E39" s="31" t="s">
        <v>574</v>
      </c>
      <c r="F39" s="86">
        <v>600000</v>
      </c>
      <c r="G39" s="32">
        <v>8.83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45327</v>
      </c>
      <c r="B40" s="32">
        <v>539216</v>
      </c>
      <c r="C40" s="31" t="s">
        <v>984</v>
      </c>
      <c r="D40" s="31" t="s">
        <v>1061</v>
      </c>
      <c r="E40" s="31" t="s">
        <v>574</v>
      </c>
      <c r="F40" s="86">
        <v>750000</v>
      </c>
      <c r="G40" s="32">
        <v>8.8699999999999992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45327</v>
      </c>
      <c r="B41" s="32">
        <v>539216</v>
      </c>
      <c r="C41" s="31" t="s">
        <v>984</v>
      </c>
      <c r="D41" s="31" t="s">
        <v>1062</v>
      </c>
      <c r="E41" s="31" t="s">
        <v>574</v>
      </c>
      <c r="F41" s="86">
        <v>937500</v>
      </c>
      <c r="G41" s="32">
        <v>8.8699999999999992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45327</v>
      </c>
      <c r="B42" s="32">
        <v>539216</v>
      </c>
      <c r="C42" s="31" t="s">
        <v>984</v>
      </c>
      <c r="D42" s="31" t="s">
        <v>1063</v>
      </c>
      <c r="E42" s="31" t="s">
        <v>574</v>
      </c>
      <c r="F42" s="86">
        <v>843750</v>
      </c>
      <c r="G42" s="32">
        <v>8.8699999999999992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45327</v>
      </c>
      <c r="B43" s="32">
        <v>539216</v>
      </c>
      <c r="C43" s="31" t="s">
        <v>984</v>
      </c>
      <c r="D43" s="31" t="s">
        <v>1064</v>
      </c>
      <c r="E43" s="31" t="s">
        <v>574</v>
      </c>
      <c r="F43" s="86">
        <v>937500</v>
      </c>
      <c r="G43" s="32">
        <v>8.8699999999999992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45327</v>
      </c>
      <c r="B44" s="32">
        <v>539216</v>
      </c>
      <c r="C44" s="31" t="s">
        <v>984</v>
      </c>
      <c r="D44" s="31" t="s">
        <v>1065</v>
      </c>
      <c r="E44" s="31" t="s">
        <v>574</v>
      </c>
      <c r="F44" s="86">
        <v>600000</v>
      </c>
      <c r="G44" s="32">
        <v>8.8699999999999992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45327</v>
      </c>
      <c r="B45" s="32">
        <v>544105</v>
      </c>
      <c r="C45" s="31" t="s">
        <v>1066</v>
      </c>
      <c r="D45" s="31" t="s">
        <v>1067</v>
      </c>
      <c r="E45" s="31" t="s">
        <v>573</v>
      </c>
      <c r="F45" s="86">
        <v>90000</v>
      </c>
      <c r="G45" s="32">
        <v>70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45327</v>
      </c>
      <c r="B46" s="32">
        <v>540377</v>
      </c>
      <c r="C46" s="31" t="s">
        <v>1068</v>
      </c>
      <c r="D46" s="31" t="s">
        <v>875</v>
      </c>
      <c r="E46" s="31" t="s">
        <v>573</v>
      </c>
      <c r="F46" s="86">
        <v>1500000</v>
      </c>
      <c r="G46" s="32">
        <v>1.88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45327</v>
      </c>
      <c r="B47" s="32">
        <v>541083</v>
      </c>
      <c r="C47" s="31" t="s">
        <v>1069</v>
      </c>
      <c r="D47" s="31" t="s">
        <v>1070</v>
      </c>
      <c r="E47" s="31" t="s">
        <v>573</v>
      </c>
      <c r="F47" s="86">
        <v>52000</v>
      </c>
      <c r="G47" s="32">
        <v>546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45327</v>
      </c>
      <c r="B48" s="32">
        <v>541083</v>
      </c>
      <c r="C48" s="31" t="s">
        <v>1069</v>
      </c>
      <c r="D48" s="31" t="s">
        <v>1071</v>
      </c>
      <c r="E48" s="31" t="s">
        <v>574</v>
      </c>
      <c r="F48" s="86">
        <v>52000</v>
      </c>
      <c r="G48" s="32">
        <v>546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45327</v>
      </c>
      <c r="B49" s="32">
        <v>531784</v>
      </c>
      <c r="C49" s="31" t="s">
        <v>931</v>
      </c>
      <c r="D49" s="31" t="s">
        <v>932</v>
      </c>
      <c r="E49" s="31" t="s">
        <v>573</v>
      </c>
      <c r="F49" s="86">
        <v>865967</v>
      </c>
      <c r="G49" s="32">
        <v>2.82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45327</v>
      </c>
      <c r="B50" s="32">
        <v>531784</v>
      </c>
      <c r="C50" s="31" t="s">
        <v>931</v>
      </c>
      <c r="D50" s="31" t="s">
        <v>932</v>
      </c>
      <c r="E50" s="31" t="s">
        <v>574</v>
      </c>
      <c r="F50" s="86">
        <v>1345904</v>
      </c>
      <c r="G50" s="32">
        <v>2.85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45327</v>
      </c>
      <c r="B51" s="32">
        <v>531784</v>
      </c>
      <c r="C51" s="31" t="s">
        <v>931</v>
      </c>
      <c r="D51" s="31" t="s">
        <v>1072</v>
      </c>
      <c r="E51" s="31" t="s">
        <v>574</v>
      </c>
      <c r="F51" s="86">
        <v>1021674</v>
      </c>
      <c r="G51" s="32">
        <v>2.83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45327</v>
      </c>
      <c r="B52" s="32">
        <v>531784</v>
      </c>
      <c r="C52" s="31" t="s">
        <v>931</v>
      </c>
      <c r="D52" s="31" t="s">
        <v>1072</v>
      </c>
      <c r="E52" s="31" t="s">
        <v>573</v>
      </c>
      <c r="F52" s="86">
        <v>500000</v>
      </c>
      <c r="G52" s="32">
        <v>2.84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45327</v>
      </c>
      <c r="B53" s="32">
        <v>531784</v>
      </c>
      <c r="C53" s="31" t="s">
        <v>931</v>
      </c>
      <c r="D53" s="31" t="s">
        <v>1073</v>
      </c>
      <c r="E53" s="31" t="s">
        <v>574</v>
      </c>
      <c r="F53" s="86">
        <v>1326078</v>
      </c>
      <c r="G53" s="32">
        <v>2.84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45327</v>
      </c>
      <c r="B54" s="32">
        <v>531784</v>
      </c>
      <c r="C54" s="31" t="s">
        <v>931</v>
      </c>
      <c r="D54" s="31" t="s">
        <v>1073</v>
      </c>
      <c r="E54" s="31" t="s">
        <v>573</v>
      </c>
      <c r="F54" s="86">
        <v>1510633</v>
      </c>
      <c r="G54" s="32">
        <v>2.88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45327</v>
      </c>
      <c r="B55" s="32">
        <v>507912</v>
      </c>
      <c r="C55" s="31" t="s">
        <v>1074</v>
      </c>
      <c r="D55" s="31" t="s">
        <v>1075</v>
      </c>
      <c r="E55" s="31" t="s">
        <v>573</v>
      </c>
      <c r="F55" s="86">
        <v>75000</v>
      </c>
      <c r="G55" s="32">
        <v>261.35000000000002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45327</v>
      </c>
      <c r="B56" s="32">
        <v>507912</v>
      </c>
      <c r="C56" s="31" t="s">
        <v>1074</v>
      </c>
      <c r="D56" s="31" t="s">
        <v>1076</v>
      </c>
      <c r="E56" s="31" t="s">
        <v>574</v>
      </c>
      <c r="F56" s="86">
        <v>425000</v>
      </c>
      <c r="G56" s="32">
        <v>261.35000000000002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45327</v>
      </c>
      <c r="B57" s="32">
        <v>541973</v>
      </c>
      <c r="C57" s="31" t="s">
        <v>1077</v>
      </c>
      <c r="D57" s="31" t="s">
        <v>1078</v>
      </c>
      <c r="E57" s="31" t="s">
        <v>573</v>
      </c>
      <c r="F57" s="86">
        <v>55500</v>
      </c>
      <c r="G57" s="32">
        <v>36.57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45327</v>
      </c>
      <c r="B58" s="32">
        <v>541973</v>
      </c>
      <c r="C58" s="31" t="s">
        <v>1077</v>
      </c>
      <c r="D58" s="31" t="s">
        <v>1079</v>
      </c>
      <c r="E58" s="31" t="s">
        <v>574</v>
      </c>
      <c r="F58" s="86">
        <v>25500</v>
      </c>
      <c r="G58" s="32">
        <v>36.75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45327</v>
      </c>
      <c r="B59" s="32">
        <v>541973</v>
      </c>
      <c r="C59" s="31" t="s">
        <v>1077</v>
      </c>
      <c r="D59" s="31" t="s">
        <v>1080</v>
      </c>
      <c r="E59" s="31" t="s">
        <v>574</v>
      </c>
      <c r="F59" s="86">
        <v>30000</v>
      </c>
      <c r="G59" s="32">
        <v>36.43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45327</v>
      </c>
      <c r="B60" s="32">
        <v>532629</v>
      </c>
      <c r="C60" s="31" t="s">
        <v>1081</v>
      </c>
      <c r="D60" s="31" t="s">
        <v>1082</v>
      </c>
      <c r="E60" s="31" t="s">
        <v>574</v>
      </c>
      <c r="F60" s="86">
        <v>1000000</v>
      </c>
      <c r="G60" s="32">
        <v>6.55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45327</v>
      </c>
      <c r="B61" s="32">
        <v>532629</v>
      </c>
      <c r="C61" s="31" t="s">
        <v>1081</v>
      </c>
      <c r="D61" s="31" t="s">
        <v>1083</v>
      </c>
      <c r="E61" s="31" t="s">
        <v>573</v>
      </c>
      <c r="F61" s="86">
        <v>1071746</v>
      </c>
      <c r="G61" s="32">
        <v>6.55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45327</v>
      </c>
      <c r="B62" s="32">
        <v>544106</v>
      </c>
      <c r="C62" s="31" t="s">
        <v>1084</v>
      </c>
      <c r="D62" s="31" t="s">
        <v>875</v>
      </c>
      <c r="E62" s="31" t="s">
        <v>573</v>
      </c>
      <c r="F62" s="86">
        <v>31200</v>
      </c>
      <c r="G62" s="32">
        <v>117.76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45327</v>
      </c>
      <c r="B63" s="32">
        <v>544106</v>
      </c>
      <c r="C63" s="31" t="s">
        <v>1084</v>
      </c>
      <c r="D63" s="31" t="s">
        <v>1085</v>
      </c>
      <c r="E63" s="31" t="s">
        <v>573</v>
      </c>
      <c r="F63" s="86">
        <v>40800</v>
      </c>
      <c r="G63" s="32">
        <v>119.54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45327</v>
      </c>
      <c r="B64" s="32">
        <v>544106</v>
      </c>
      <c r="C64" s="31" t="s">
        <v>1084</v>
      </c>
      <c r="D64" s="31" t="s">
        <v>1086</v>
      </c>
      <c r="E64" s="31" t="s">
        <v>573</v>
      </c>
      <c r="F64" s="86">
        <v>40800</v>
      </c>
      <c r="G64" s="32">
        <v>116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45327</v>
      </c>
      <c r="B65" s="32">
        <v>544106</v>
      </c>
      <c r="C65" s="31" t="s">
        <v>1084</v>
      </c>
      <c r="D65" s="31" t="s">
        <v>1087</v>
      </c>
      <c r="E65" s="31" t="s">
        <v>573</v>
      </c>
      <c r="F65" s="86">
        <v>100800</v>
      </c>
      <c r="G65" s="32">
        <v>116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45327</v>
      </c>
      <c r="B66" s="32">
        <v>544106</v>
      </c>
      <c r="C66" s="31" t="s">
        <v>1084</v>
      </c>
      <c r="D66" s="31" t="s">
        <v>1088</v>
      </c>
      <c r="E66" s="31" t="s">
        <v>573</v>
      </c>
      <c r="F66" s="86">
        <v>42000</v>
      </c>
      <c r="G66" s="32">
        <v>116.4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45327</v>
      </c>
      <c r="B67" s="32">
        <v>544106</v>
      </c>
      <c r="C67" s="31" t="s">
        <v>1084</v>
      </c>
      <c r="D67" s="31" t="s">
        <v>1089</v>
      </c>
      <c r="E67" s="31" t="s">
        <v>573</v>
      </c>
      <c r="F67" s="86">
        <v>28800</v>
      </c>
      <c r="G67" s="32">
        <v>116.35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45327</v>
      </c>
      <c r="B68" s="32">
        <v>544106</v>
      </c>
      <c r="C68" s="31" t="s">
        <v>1084</v>
      </c>
      <c r="D68" s="31" t="s">
        <v>1090</v>
      </c>
      <c r="E68" s="31" t="s">
        <v>573</v>
      </c>
      <c r="F68" s="86">
        <v>42000</v>
      </c>
      <c r="G68" s="32">
        <v>116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45327</v>
      </c>
      <c r="B69" s="32">
        <v>544073</v>
      </c>
      <c r="C69" s="31" t="s">
        <v>1091</v>
      </c>
      <c r="D69" s="31" t="s">
        <v>1092</v>
      </c>
      <c r="E69" s="31" t="s">
        <v>573</v>
      </c>
      <c r="F69" s="86">
        <v>82000</v>
      </c>
      <c r="G69" s="32">
        <v>98.99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45327</v>
      </c>
      <c r="B70" s="32">
        <v>513721</v>
      </c>
      <c r="C70" s="31" t="s">
        <v>1093</v>
      </c>
      <c r="D70" s="31" t="s">
        <v>1094</v>
      </c>
      <c r="E70" s="31" t="s">
        <v>574</v>
      </c>
      <c r="F70" s="86">
        <v>24832</v>
      </c>
      <c r="G70" s="32">
        <v>9.16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45327</v>
      </c>
      <c r="B71" s="32">
        <v>513721</v>
      </c>
      <c r="C71" s="31" t="s">
        <v>1093</v>
      </c>
      <c r="D71" s="31" t="s">
        <v>1095</v>
      </c>
      <c r="E71" s="31" t="s">
        <v>573</v>
      </c>
      <c r="F71" s="86">
        <v>24094</v>
      </c>
      <c r="G71" s="32">
        <v>9.17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45327</v>
      </c>
      <c r="B72" s="32">
        <v>539594</v>
      </c>
      <c r="C72" s="31" t="s">
        <v>1096</v>
      </c>
      <c r="D72" s="31" t="s">
        <v>875</v>
      </c>
      <c r="E72" s="31" t="s">
        <v>573</v>
      </c>
      <c r="F72" s="86">
        <v>5167770</v>
      </c>
      <c r="G72" s="32">
        <v>24.73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45327</v>
      </c>
      <c r="B73" s="32">
        <v>539594</v>
      </c>
      <c r="C73" s="31" t="s">
        <v>1096</v>
      </c>
      <c r="D73" s="31" t="s">
        <v>875</v>
      </c>
      <c r="E73" s="31" t="s">
        <v>574</v>
      </c>
      <c r="F73" s="86">
        <v>5167770</v>
      </c>
      <c r="G73" s="32">
        <v>25.2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45327</v>
      </c>
      <c r="B74" s="32">
        <v>543207</v>
      </c>
      <c r="C74" s="31" t="s">
        <v>1097</v>
      </c>
      <c r="D74" s="31" t="s">
        <v>1043</v>
      </c>
      <c r="E74" s="31" t="s">
        <v>574</v>
      </c>
      <c r="F74" s="86">
        <v>125789</v>
      </c>
      <c r="G74" s="32">
        <v>11.52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45327</v>
      </c>
      <c r="B75" s="32">
        <v>530557</v>
      </c>
      <c r="C75" s="31" t="s">
        <v>987</v>
      </c>
      <c r="D75" s="31" t="s">
        <v>988</v>
      </c>
      <c r="E75" s="31" t="s">
        <v>573</v>
      </c>
      <c r="F75" s="86">
        <v>6956791</v>
      </c>
      <c r="G75" s="32">
        <v>0.73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45327</v>
      </c>
      <c r="B76" s="32">
        <v>530557</v>
      </c>
      <c r="C76" s="31" t="s">
        <v>987</v>
      </c>
      <c r="D76" s="31" t="s">
        <v>988</v>
      </c>
      <c r="E76" s="31" t="s">
        <v>574</v>
      </c>
      <c r="F76" s="86">
        <v>8956791</v>
      </c>
      <c r="G76" s="32">
        <v>0.73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45327</v>
      </c>
      <c r="B77" s="32">
        <v>540243</v>
      </c>
      <c r="C77" s="31" t="s">
        <v>989</v>
      </c>
      <c r="D77" s="31" t="s">
        <v>944</v>
      </c>
      <c r="E77" s="31" t="s">
        <v>573</v>
      </c>
      <c r="F77" s="86">
        <v>30000</v>
      </c>
      <c r="G77" s="32">
        <v>21.12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45327</v>
      </c>
      <c r="B78" s="32">
        <v>540243</v>
      </c>
      <c r="C78" s="31" t="s">
        <v>989</v>
      </c>
      <c r="D78" s="31" t="s">
        <v>1098</v>
      </c>
      <c r="E78" s="31" t="s">
        <v>574</v>
      </c>
      <c r="F78" s="86">
        <v>22648</v>
      </c>
      <c r="G78" s="32">
        <v>21.12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45327</v>
      </c>
      <c r="B79" s="32">
        <v>535136</v>
      </c>
      <c r="C79" s="31" t="s">
        <v>1099</v>
      </c>
      <c r="D79" s="31" t="s">
        <v>1071</v>
      </c>
      <c r="E79" s="31" t="s">
        <v>574</v>
      </c>
      <c r="F79" s="86">
        <v>69796</v>
      </c>
      <c r="G79" s="32">
        <v>949.75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45327</v>
      </c>
      <c r="B80" s="32">
        <v>544100</v>
      </c>
      <c r="C80" s="31" t="s">
        <v>1100</v>
      </c>
      <c r="D80" s="31" t="s">
        <v>929</v>
      </c>
      <c r="E80" s="31" t="s">
        <v>574</v>
      </c>
      <c r="F80" s="86">
        <v>614753</v>
      </c>
      <c r="G80" s="32">
        <v>68.040000000000006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45327</v>
      </c>
      <c r="B81" s="32">
        <v>544100</v>
      </c>
      <c r="C81" s="31" t="s">
        <v>1100</v>
      </c>
      <c r="D81" s="31" t="s">
        <v>918</v>
      </c>
      <c r="E81" s="31" t="s">
        <v>573</v>
      </c>
      <c r="F81" s="86">
        <v>200000</v>
      </c>
      <c r="G81" s="32">
        <v>68.040000000000006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45327</v>
      </c>
      <c r="B82" s="32">
        <v>544100</v>
      </c>
      <c r="C82" s="31" t="s">
        <v>1100</v>
      </c>
      <c r="D82" s="31" t="s">
        <v>918</v>
      </c>
      <c r="E82" s="31" t="s">
        <v>574</v>
      </c>
      <c r="F82" s="86">
        <v>500000</v>
      </c>
      <c r="G82" s="32">
        <v>68.040000000000006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45327</v>
      </c>
      <c r="B83" s="32">
        <v>543400</v>
      </c>
      <c r="C83" s="31" t="s">
        <v>990</v>
      </c>
      <c r="D83" s="31" t="s">
        <v>991</v>
      </c>
      <c r="E83" s="31" t="s">
        <v>574</v>
      </c>
      <c r="F83" s="86">
        <v>32000</v>
      </c>
      <c r="G83" s="32">
        <v>14.89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45327</v>
      </c>
      <c r="B84" s="32">
        <v>543400</v>
      </c>
      <c r="C84" s="31" t="s">
        <v>990</v>
      </c>
      <c r="D84" s="31" t="s">
        <v>1101</v>
      </c>
      <c r="E84" s="31" t="s">
        <v>573</v>
      </c>
      <c r="F84" s="86">
        <v>40000</v>
      </c>
      <c r="G84" s="32">
        <v>14.7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45327</v>
      </c>
      <c r="B85" s="32">
        <v>540703</v>
      </c>
      <c r="C85" s="31" t="s">
        <v>1102</v>
      </c>
      <c r="D85" s="31" t="s">
        <v>1103</v>
      </c>
      <c r="E85" s="31" t="s">
        <v>574</v>
      </c>
      <c r="F85" s="86">
        <v>30937</v>
      </c>
      <c r="G85" s="32">
        <v>8.1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45327</v>
      </c>
      <c r="B86" s="32">
        <v>540703</v>
      </c>
      <c r="C86" s="31" t="s">
        <v>1102</v>
      </c>
      <c r="D86" s="31" t="s">
        <v>1104</v>
      </c>
      <c r="E86" s="31" t="s">
        <v>573</v>
      </c>
      <c r="F86" s="86">
        <v>40937</v>
      </c>
      <c r="G86" s="32">
        <v>8.1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45327</v>
      </c>
      <c r="B87" s="32">
        <v>526873</v>
      </c>
      <c r="C87" s="31" t="s">
        <v>1105</v>
      </c>
      <c r="D87" s="31" t="s">
        <v>1106</v>
      </c>
      <c r="E87" s="31" t="s">
        <v>573</v>
      </c>
      <c r="F87" s="86">
        <v>40000</v>
      </c>
      <c r="G87" s="32">
        <v>15.14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45327</v>
      </c>
      <c r="B88" s="32">
        <v>526873</v>
      </c>
      <c r="C88" s="31" t="s">
        <v>1105</v>
      </c>
      <c r="D88" s="31" t="s">
        <v>1107</v>
      </c>
      <c r="E88" s="31" t="s">
        <v>573</v>
      </c>
      <c r="F88" s="86">
        <v>50000</v>
      </c>
      <c r="G88" s="32">
        <v>15.14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45327</v>
      </c>
      <c r="B89" s="32">
        <v>530053</v>
      </c>
      <c r="C89" s="31" t="s">
        <v>1108</v>
      </c>
      <c r="D89" s="31" t="s">
        <v>1109</v>
      </c>
      <c r="E89" s="31" t="s">
        <v>574</v>
      </c>
      <c r="F89" s="86">
        <v>108000</v>
      </c>
      <c r="G89" s="32">
        <v>39.93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45327</v>
      </c>
      <c r="B90" s="32">
        <v>530025</v>
      </c>
      <c r="C90" s="31" t="s">
        <v>1110</v>
      </c>
      <c r="D90" s="31" t="s">
        <v>1111</v>
      </c>
      <c r="E90" s="31" t="s">
        <v>574</v>
      </c>
      <c r="F90" s="86">
        <v>35700</v>
      </c>
      <c r="G90" s="32">
        <v>22.1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45327</v>
      </c>
      <c r="B91" s="32">
        <v>531944</v>
      </c>
      <c r="C91" s="31" t="s">
        <v>1112</v>
      </c>
      <c r="D91" s="31" t="s">
        <v>1113</v>
      </c>
      <c r="E91" s="31" t="s">
        <v>574</v>
      </c>
      <c r="F91" s="86">
        <v>125000</v>
      </c>
      <c r="G91" s="32">
        <v>24.6</v>
      </c>
      <c r="H91" s="32" t="s">
        <v>333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45327</v>
      </c>
      <c r="B92" s="32">
        <v>544083</v>
      </c>
      <c r="C92" s="31" t="s">
        <v>1114</v>
      </c>
      <c r="D92" s="31" t="s">
        <v>1115</v>
      </c>
      <c r="E92" s="31" t="s">
        <v>574</v>
      </c>
      <c r="F92" s="86">
        <v>22000</v>
      </c>
      <c r="G92" s="32">
        <v>352.05</v>
      </c>
      <c r="H92" s="32" t="s">
        <v>333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45327</v>
      </c>
      <c r="B93" s="32">
        <v>544083</v>
      </c>
      <c r="C93" s="31" t="s">
        <v>1114</v>
      </c>
      <c r="D93" s="31" t="s">
        <v>982</v>
      </c>
      <c r="E93" s="31" t="s">
        <v>574</v>
      </c>
      <c r="F93" s="86">
        <v>53000</v>
      </c>
      <c r="G93" s="32">
        <v>355.59</v>
      </c>
      <c r="H93" s="32" t="s">
        <v>333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45327</v>
      </c>
      <c r="B94" s="32">
        <v>544083</v>
      </c>
      <c r="C94" s="31" t="s">
        <v>1114</v>
      </c>
      <c r="D94" s="31" t="s">
        <v>875</v>
      </c>
      <c r="E94" s="31" t="s">
        <v>574</v>
      </c>
      <c r="F94" s="86">
        <v>116000</v>
      </c>
      <c r="G94" s="32">
        <v>358.15</v>
      </c>
      <c r="H94" s="32" t="s">
        <v>333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45327</v>
      </c>
      <c r="B95" s="32">
        <v>544083</v>
      </c>
      <c r="C95" s="31" t="s">
        <v>1114</v>
      </c>
      <c r="D95" s="31" t="s">
        <v>982</v>
      </c>
      <c r="E95" s="31" t="s">
        <v>574</v>
      </c>
      <c r="F95" s="86">
        <v>5000</v>
      </c>
      <c r="G95" s="32">
        <v>351.08</v>
      </c>
      <c r="H95" s="32" t="s">
        <v>333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45327</v>
      </c>
      <c r="B96" s="32">
        <v>544083</v>
      </c>
      <c r="C96" s="31" t="s">
        <v>1114</v>
      </c>
      <c r="D96" s="31" t="s">
        <v>924</v>
      </c>
      <c r="E96" s="31" t="s">
        <v>574</v>
      </c>
      <c r="F96" s="86">
        <v>25000</v>
      </c>
      <c r="G96" s="32">
        <v>349.75</v>
      </c>
      <c r="H96" s="32" t="s">
        <v>333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45327</v>
      </c>
      <c r="B97" s="32">
        <v>544083</v>
      </c>
      <c r="C97" s="31" t="s">
        <v>1114</v>
      </c>
      <c r="D97" s="31" t="s">
        <v>924</v>
      </c>
      <c r="E97" s="31" t="s">
        <v>574</v>
      </c>
      <c r="F97" s="86">
        <v>23000</v>
      </c>
      <c r="G97" s="32">
        <v>356.72</v>
      </c>
      <c r="H97" s="32" t="s">
        <v>333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45327</v>
      </c>
      <c r="B98" s="32">
        <v>544083</v>
      </c>
      <c r="C98" s="31" t="s">
        <v>1114</v>
      </c>
      <c r="D98" s="31" t="s">
        <v>918</v>
      </c>
      <c r="E98" s="31" t="s">
        <v>574</v>
      </c>
      <c r="F98" s="86">
        <v>46000</v>
      </c>
      <c r="G98" s="32">
        <v>358.04</v>
      </c>
      <c r="H98" s="32" t="s">
        <v>333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45327</v>
      </c>
      <c r="B99" s="32">
        <v>544083</v>
      </c>
      <c r="C99" s="31" t="s">
        <v>1114</v>
      </c>
      <c r="D99" s="31" t="s">
        <v>923</v>
      </c>
      <c r="E99" s="31" t="s">
        <v>574</v>
      </c>
      <c r="F99" s="86">
        <v>24000</v>
      </c>
      <c r="G99" s="32">
        <v>350</v>
      </c>
      <c r="H99" s="32" t="s">
        <v>333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45327</v>
      </c>
      <c r="B100" s="32">
        <v>544083</v>
      </c>
      <c r="C100" s="31" t="s">
        <v>1114</v>
      </c>
      <c r="D100" s="31" t="s">
        <v>923</v>
      </c>
      <c r="E100" s="31" t="s">
        <v>574</v>
      </c>
      <c r="F100" s="86">
        <v>24000</v>
      </c>
      <c r="G100" s="32">
        <v>353.89</v>
      </c>
      <c r="H100" s="32" t="s">
        <v>333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45327</v>
      </c>
      <c r="B101" s="32">
        <v>544083</v>
      </c>
      <c r="C101" s="31" t="s">
        <v>1114</v>
      </c>
      <c r="D101" s="31" t="s">
        <v>1116</v>
      </c>
      <c r="E101" s="31" t="s">
        <v>574</v>
      </c>
      <c r="F101" s="86">
        <v>25000</v>
      </c>
      <c r="G101" s="32">
        <v>348.62</v>
      </c>
      <c r="H101" s="32" t="s">
        <v>333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45327</v>
      </c>
      <c r="B102" s="32">
        <v>544083</v>
      </c>
      <c r="C102" s="31" t="s">
        <v>1114</v>
      </c>
      <c r="D102" s="31" t="s">
        <v>929</v>
      </c>
      <c r="E102" s="31" t="s">
        <v>574</v>
      </c>
      <c r="F102" s="86">
        <v>20000</v>
      </c>
      <c r="G102" s="32">
        <v>358.15</v>
      </c>
      <c r="H102" s="32" t="s">
        <v>333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45327</v>
      </c>
      <c r="B103" s="32">
        <v>544083</v>
      </c>
      <c r="C103" s="31" t="s">
        <v>1114</v>
      </c>
      <c r="D103" s="31" t="s">
        <v>929</v>
      </c>
      <c r="E103" s="31" t="s">
        <v>574</v>
      </c>
      <c r="F103" s="86">
        <v>10000</v>
      </c>
      <c r="G103" s="32">
        <v>356</v>
      </c>
      <c r="H103" s="32" t="s">
        <v>333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45327</v>
      </c>
      <c r="B104" s="32">
        <v>544083</v>
      </c>
      <c r="C104" s="31" t="s">
        <v>1114</v>
      </c>
      <c r="D104" s="31" t="s">
        <v>1116</v>
      </c>
      <c r="E104" s="31" t="s">
        <v>574</v>
      </c>
      <c r="F104" s="86">
        <v>25000</v>
      </c>
      <c r="G104" s="32">
        <v>347.32</v>
      </c>
      <c r="H104" s="32" t="s">
        <v>333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45327</v>
      </c>
      <c r="B105" s="32">
        <v>538975</v>
      </c>
      <c r="C105" s="31" t="s">
        <v>1117</v>
      </c>
      <c r="D105" s="31" t="s">
        <v>1118</v>
      </c>
      <c r="E105" s="31" t="s">
        <v>574</v>
      </c>
      <c r="F105" s="86">
        <v>15000000</v>
      </c>
      <c r="G105" s="32">
        <v>0.53</v>
      </c>
      <c r="H105" s="32" t="s">
        <v>333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45327</v>
      </c>
      <c r="B106" s="32">
        <v>543536</v>
      </c>
      <c r="C106" s="31" t="s">
        <v>1119</v>
      </c>
      <c r="D106" s="31" t="s">
        <v>1120</v>
      </c>
      <c r="E106" s="31" t="s">
        <v>574</v>
      </c>
      <c r="F106" s="86">
        <v>40000</v>
      </c>
      <c r="G106" s="32">
        <v>11.14</v>
      </c>
      <c r="H106" s="32" t="s">
        <v>333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45327</v>
      </c>
      <c r="B107" s="32">
        <v>531370</v>
      </c>
      <c r="C107" s="31" t="s">
        <v>992</v>
      </c>
      <c r="D107" s="31" t="s">
        <v>993</v>
      </c>
      <c r="E107" s="31" t="s">
        <v>574</v>
      </c>
      <c r="F107" s="86">
        <v>50000</v>
      </c>
      <c r="G107" s="32">
        <v>31.3</v>
      </c>
      <c r="H107" s="32" t="s">
        <v>333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45327</v>
      </c>
      <c r="B108" s="32">
        <v>531982</v>
      </c>
      <c r="C108" s="31" t="s">
        <v>1121</v>
      </c>
      <c r="D108" s="31" t="s">
        <v>1122</v>
      </c>
      <c r="E108" s="31" t="s">
        <v>574</v>
      </c>
      <c r="F108" s="86">
        <v>28712</v>
      </c>
      <c r="G108" s="32">
        <v>58</v>
      </c>
      <c r="H108" s="32" t="s">
        <v>333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45327</v>
      </c>
      <c r="B109" s="32">
        <v>540914</v>
      </c>
      <c r="C109" s="31" t="s">
        <v>1123</v>
      </c>
      <c r="D109" s="31" t="s">
        <v>1124</v>
      </c>
      <c r="E109" s="31" t="s">
        <v>574</v>
      </c>
      <c r="F109" s="86">
        <v>84822</v>
      </c>
      <c r="G109" s="32">
        <v>10.73</v>
      </c>
      <c r="H109" s="32" t="s">
        <v>333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45327</v>
      </c>
      <c r="B110" s="32">
        <v>532879</v>
      </c>
      <c r="C110" s="31" t="s">
        <v>1125</v>
      </c>
      <c r="D110" s="31" t="s">
        <v>1126</v>
      </c>
      <c r="E110" s="31" t="s">
        <v>574</v>
      </c>
      <c r="F110" s="86">
        <v>50000</v>
      </c>
      <c r="G110" s="32">
        <v>273.10000000000002</v>
      </c>
      <c r="H110" s="32" t="s">
        <v>333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45327</v>
      </c>
      <c r="B111" s="32">
        <v>532879</v>
      </c>
      <c r="C111" s="31" t="s">
        <v>1125</v>
      </c>
      <c r="D111" s="31" t="s">
        <v>1127</v>
      </c>
      <c r="E111" s="31" t="s">
        <v>574</v>
      </c>
      <c r="F111" s="86">
        <v>30000</v>
      </c>
      <c r="G111" s="32">
        <v>262.31</v>
      </c>
      <c r="H111" s="32" t="s">
        <v>333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45327</v>
      </c>
      <c r="B112" s="32">
        <v>543274</v>
      </c>
      <c r="C112" s="31" t="s">
        <v>1128</v>
      </c>
      <c r="D112" s="31" t="s">
        <v>994</v>
      </c>
      <c r="E112" s="31" t="s">
        <v>574</v>
      </c>
      <c r="F112" s="86">
        <v>123750</v>
      </c>
      <c r="G112" s="32">
        <v>7.92</v>
      </c>
      <c r="H112" s="32" t="s">
        <v>333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45327</v>
      </c>
      <c r="B113" s="32">
        <v>541358</v>
      </c>
      <c r="C113" s="31" t="s">
        <v>1129</v>
      </c>
      <c r="D113" s="31" t="s">
        <v>1130</v>
      </c>
      <c r="E113" s="31" t="s">
        <v>574</v>
      </c>
      <c r="F113" s="86">
        <v>28518</v>
      </c>
      <c r="G113" s="32">
        <v>56.46</v>
      </c>
      <c r="H113" s="32" t="s">
        <v>333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45327</v>
      </c>
      <c r="B114" s="32">
        <v>541358</v>
      </c>
      <c r="C114" s="31" t="s">
        <v>1129</v>
      </c>
      <c r="D114" s="31" t="s">
        <v>1131</v>
      </c>
      <c r="E114" s="31" t="s">
        <v>574</v>
      </c>
      <c r="F114" s="86">
        <v>49000</v>
      </c>
      <c r="G114" s="32">
        <v>56.46</v>
      </c>
      <c r="H114" s="32" t="s">
        <v>333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45327</v>
      </c>
      <c r="B115" s="32">
        <v>541358</v>
      </c>
      <c r="C115" s="31" t="s">
        <v>1129</v>
      </c>
      <c r="D115" s="31" t="s">
        <v>1132</v>
      </c>
      <c r="E115" s="31" t="s">
        <v>574</v>
      </c>
      <c r="F115" s="86">
        <v>55042</v>
      </c>
      <c r="G115" s="32">
        <v>56.46</v>
      </c>
      <c r="H115" s="32" t="s">
        <v>333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45327</v>
      </c>
      <c r="B116" s="32">
        <v>511523</v>
      </c>
      <c r="C116" s="31" t="s">
        <v>933</v>
      </c>
      <c r="D116" s="31" t="s">
        <v>995</v>
      </c>
      <c r="E116" s="31" t="s">
        <v>574</v>
      </c>
      <c r="F116" s="86">
        <v>107344</v>
      </c>
      <c r="G116" s="32">
        <v>24.32</v>
      </c>
      <c r="H116" s="32" t="s">
        <v>333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45327</v>
      </c>
      <c r="B117" s="32">
        <v>544002</v>
      </c>
      <c r="C117" s="31" t="s">
        <v>1133</v>
      </c>
      <c r="D117" s="31" t="s">
        <v>1134</v>
      </c>
      <c r="E117" s="31" t="s">
        <v>574</v>
      </c>
      <c r="F117" s="86">
        <v>52000</v>
      </c>
      <c r="G117" s="32">
        <v>31.38</v>
      </c>
      <c r="H117" s="32" t="s">
        <v>333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45327</v>
      </c>
      <c r="B118" s="32">
        <v>544002</v>
      </c>
      <c r="C118" s="31" t="s">
        <v>1133</v>
      </c>
      <c r="D118" s="31" t="s">
        <v>1135</v>
      </c>
      <c r="E118" s="31" t="s">
        <v>574</v>
      </c>
      <c r="F118" s="86">
        <v>38000</v>
      </c>
      <c r="G118" s="32">
        <v>31.5</v>
      </c>
      <c r="H118" s="32" t="s">
        <v>333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45327</v>
      </c>
      <c r="B119" s="32">
        <v>514378</v>
      </c>
      <c r="C119" s="31" t="s">
        <v>1136</v>
      </c>
      <c r="D119" s="31" t="s">
        <v>1137</v>
      </c>
      <c r="E119" s="31" t="s">
        <v>574</v>
      </c>
      <c r="F119" s="86">
        <v>200000</v>
      </c>
      <c r="G119" s="32">
        <v>32.130000000000003</v>
      </c>
      <c r="H119" s="32" t="s">
        <v>333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45327</v>
      </c>
      <c r="B120" s="32">
        <v>514378</v>
      </c>
      <c r="C120" s="31" t="s">
        <v>1136</v>
      </c>
      <c r="D120" s="31" t="s">
        <v>1138</v>
      </c>
      <c r="E120" s="31" t="s">
        <v>574</v>
      </c>
      <c r="F120" s="86">
        <v>6000</v>
      </c>
      <c r="G120" s="32">
        <v>31.99</v>
      </c>
      <c r="H120" s="32" t="s">
        <v>333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45327</v>
      </c>
      <c r="B121" s="32">
        <v>514378</v>
      </c>
      <c r="C121" s="31" t="s">
        <v>1136</v>
      </c>
      <c r="D121" s="31" t="s">
        <v>1138</v>
      </c>
      <c r="E121" s="31" t="s">
        <v>574</v>
      </c>
      <c r="F121" s="86">
        <v>24982</v>
      </c>
      <c r="G121" s="32">
        <v>32.020000000000003</v>
      </c>
      <c r="H121" s="32" t="s">
        <v>333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45327</v>
      </c>
      <c r="B122" s="32">
        <v>514378</v>
      </c>
      <c r="C122" s="31" t="s">
        <v>1136</v>
      </c>
      <c r="D122" s="31" t="s">
        <v>919</v>
      </c>
      <c r="E122" s="31" t="s">
        <v>574</v>
      </c>
      <c r="F122" s="86">
        <v>30000</v>
      </c>
      <c r="G122" s="32">
        <v>32.130000000000003</v>
      </c>
      <c r="H122" s="32" t="s">
        <v>333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45327</v>
      </c>
      <c r="B123" s="32">
        <v>514378</v>
      </c>
      <c r="C123" s="31" t="s">
        <v>1136</v>
      </c>
      <c r="D123" s="31" t="s">
        <v>919</v>
      </c>
      <c r="E123" s="31" t="s">
        <v>574</v>
      </c>
      <c r="F123" s="86">
        <v>30000</v>
      </c>
      <c r="G123" s="32">
        <v>32.01</v>
      </c>
      <c r="H123" s="32" t="s">
        <v>333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45327</v>
      </c>
      <c r="B124" s="32">
        <v>514378</v>
      </c>
      <c r="C124" s="31" t="s">
        <v>1136</v>
      </c>
      <c r="D124" s="31" t="s">
        <v>996</v>
      </c>
      <c r="E124" s="31" t="s">
        <v>574</v>
      </c>
      <c r="F124" s="86">
        <v>216348</v>
      </c>
      <c r="G124" s="32">
        <v>32.130000000000003</v>
      </c>
      <c r="H124" s="32" t="s">
        <v>333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45327</v>
      </c>
      <c r="B125" s="32">
        <v>514378</v>
      </c>
      <c r="C125" s="31" t="s">
        <v>1136</v>
      </c>
      <c r="D125" s="31" t="s">
        <v>996</v>
      </c>
      <c r="E125" s="31" t="s">
        <v>574</v>
      </c>
      <c r="F125" s="86">
        <v>1245</v>
      </c>
      <c r="G125" s="32">
        <v>31</v>
      </c>
      <c r="H125" s="32" t="s">
        <v>333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45327</v>
      </c>
      <c r="B126" s="32" t="s">
        <v>1139</v>
      </c>
      <c r="C126" s="31" t="s">
        <v>1140</v>
      </c>
      <c r="D126" s="31" t="s">
        <v>1141</v>
      </c>
      <c r="E126" s="31" t="s">
        <v>573</v>
      </c>
      <c r="F126" s="86">
        <v>118130</v>
      </c>
      <c r="G126" s="32">
        <v>40.65</v>
      </c>
      <c r="H126" s="32" t="s">
        <v>860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45327</v>
      </c>
      <c r="B127" s="32" t="s">
        <v>1142</v>
      </c>
      <c r="C127" s="31" t="s">
        <v>1143</v>
      </c>
      <c r="D127" s="31" t="s">
        <v>1144</v>
      </c>
      <c r="E127" s="31" t="s">
        <v>573</v>
      </c>
      <c r="F127" s="86">
        <v>109317</v>
      </c>
      <c r="G127" s="32">
        <v>61.74</v>
      </c>
      <c r="H127" s="32" t="s">
        <v>860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45327</v>
      </c>
      <c r="B128" s="32" t="s">
        <v>1142</v>
      </c>
      <c r="C128" s="31" t="s">
        <v>1143</v>
      </c>
      <c r="D128" s="31" t="s">
        <v>1141</v>
      </c>
      <c r="E128" s="31" t="s">
        <v>573</v>
      </c>
      <c r="F128" s="86">
        <v>159933</v>
      </c>
      <c r="G128" s="32">
        <v>61.81</v>
      </c>
      <c r="H128" s="32" t="s">
        <v>860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45327</v>
      </c>
      <c r="B129" s="32" t="s">
        <v>1145</v>
      </c>
      <c r="C129" s="31" t="s">
        <v>1146</v>
      </c>
      <c r="D129" s="31" t="s">
        <v>1147</v>
      </c>
      <c r="E129" s="31" t="s">
        <v>573</v>
      </c>
      <c r="F129" s="86">
        <v>182784</v>
      </c>
      <c r="G129" s="32">
        <v>22.74</v>
      </c>
      <c r="H129" s="32" t="s">
        <v>860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45327</v>
      </c>
      <c r="B130" s="32" t="s">
        <v>1148</v>
      </c>
      <c r="C130" s="31" t="s">
        <v>1149</v>
      </c>
      <c r="D130" s="31" t="s">
        <v>1150</v>
      </c>
      <c r="E130" s="31" t="s">
        <v>573</v>
      </c>
      <c r="F130" s="86">
        <v>586163</v>
      </c>
      <c r="G130" s="32">
        <v>60.88</v>
      </c>
      <c r="H130" s="32" t="s">
        <v>860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45327</v>
      </c>
      <c r="B131" s="32" t="s">
        <v>1151</v>
      </c>
      <c r="C131" s="31" t="s">
        <v>1152</v>
      </c>
      <c r="D131" s="31" t="s">
        <v>575</v>
      </c>
      <c r="E131" s="31" t="s">
        <v>573</v>
      </c>
      <c r="F131" s="86">
        <v>1089343</v>
      </c>
      <c r="G131" s="32">
        <v>23.82</v>
      </c>
      <c r="H131" s="32" t="s">
        <v>860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45327</v>
      </c>
      <c r="B132" s="32" t="s">
        <v>1153</v>
      </c>
      <c r="C132" s="31" t="s">
        <v>1154</v>
      </c>
      <c r="D132" s="31" t="s">
        <v>575</v>
      </c>
      <c r="E132" s="31" t="s">
        <v>573</v>
      </c>
      <c r="F132" s="86">
        <v>7750079</v>
      </c>
      <c r="G132" s="32">
        <v>33.42</v>
      </c>
      <c r="H132" s="32" t="s">
        <v>860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45327</v>
      </c>
      <c r="B133" s="32" t="s">
        <v>945</v>
      </c>
      <c r="C133" s="31" t="s">
        <v>946</v>
      </c>
      <c r="D133" s="31" t="s">
        <v>875</v>
      </c>
      <c r="E133" s="31" t="s">
        <v>573</v>
      </c>
      <c r="F133" s="86">
        <v>250000</v>
      </c>
      <c r="G133" s="32">
        <v>343.53</v>
      </c>
      <c r="H133" s="32" t="s">
        <v>860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45327</v>
      </c>
      <c r="B134" s="32" t="s">
        <v>1155</v>
      </c>
      <c r="C134" s="31" t="s">
        <v>1156</v>
      </c>
      <c r="D134" s="31" t="s">
        <v>877</v>
      </c>
      <c r="E134" s="31" t="s">
        <v>573</v>
      </c>
      <c r="F134" s="86">
        <v>1203667</v>
      </c>
      <c r="G134" s="32">
        <v>60.77</v>
      </c>
      <c r="H134" s="32" t="s">
        <v>860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45327</v>
      </c>
      <c r="B135" s="32" t="s">
        <v>1157</v>
      </c>
      <c r="C135" s="31" t="s">
        <v>1158</v>
      </c>
      <c r="D135" s="31" t="s">
        <v>575</v>
      </c>
      <c r="E135" s="31" t="s">
        <v>573</v>
      </c>
      <c r="F135" s="86">
        <v>1721650</v>
      </c>
      <c r="G135" s="32">
        <v>94.73</v>
      </c>
      <c r="H135" s="32" t="s">
        <v>860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45327</v>
      </c>
      <c r="B136" s="32" t="s">
        <v>935</v>
      </c>
      <c r="C136" s="31" t="s">
        <v>936</v>
      </c>
      <c r="D136" s="31" t="s">
        <v>877</v>
      </c>
      <c r="E136" s="31" t="s">
        <v>573</v>
      </c>
      <c r="F136" s="86">
        <v>2507899</v>
      </c>
      <c r="G136" s="32">
        <v>70.099999999999994</v>
      </c>
      <c r="H136" s="32" t="s">
        <v>860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45327</v>
      </c>
      <c r="B137" s="32" t="s">
        <v>935</v>
      </c>
      <c r="C137" s="31" t="s">
        <v>936</v>
      </c>
      <c r="D137" s="31" t="s">
        <v>575</v>
      </c>
      <c r="E137" s="31" t="s">
        <v>573</v>
      </c>
      <c r="F137" s="86">
        <v>2391688</v>
      </c>
      <c r="G137" s="32">
        <v>70</v>
      </c>
      <c r="H137" s="32" t="s">
        <v>860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45327</v>
      </c>
      <c r="B138" s="32" t="s">
        <v>997</v>
      </c>
      <c r="C138" s="31" t="s">
        <v>998</v>
      </c>
      <c r="D138" s="31" t="s">
        <v>1159</v>
      </c>
      <c r="E138" s="31" t="s">
        <v>573</v>
      </c>
      <c r="F138" s="86">
        <v>76250</v>
      </c>
      <c r="G138" s="32">
        <v>82.23</v>
      </c>
      <c r="H138" s="32" t="s">
        <v>860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45327</v>
      </c>
      <c r="B139" s="32" t="s">
        <v>999</v>
      </c>
      <c r="C139" s="31" t="s">
        <v>1000</v>
      </c>
      <c r="D139" s="31" t="s">
        <v>907</v>
      </c>
      <c r="E139" s="31" t="s">
        <v>573</v>
      </c>
      <c r="F139" s="86">
        <v>993235</v>
      </c>
      <c r="G139" s="32">
        <v>9.83</v>
      </c>
      <c r="H139" s="32" t="s">
        <v>860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45327</v>
      </c>
      <c r="B140" s="32" t="s">
        <v>1160</v>
      </c>
      <c r="C140" s="31" t="s">
        <v>1161</v>
      </c>
      <c r="D140" s="31" t="s">
        <v>575</v>
      </c>
      <c r="E140" s="31" t="s">
        <v>573</v>
      </c>
      <c r="F140" s="86">
        <v>847701</v>
      </c>
      <c r="G140" s="32">
        <v>151.86000000000001</v>
      </c>
      <c r="H140" s="32" t="s">
        <v>860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45327</v>
      </c>
      <c r="B141" s="32" t="s">
        <v>1162</v>
      </c>
      <c r="C141" s="31" t="s">
        <v>1163</v>
      </c>
      <c r="D141" s="31" t="s">
        <v>957</v>
      </c>
      <c r="E141" s="31" t="s">
        <v>573</v>
      </c>
      <c r="F141" s="86">
        <v>7756812</v>
      </c>
      <c r="G141" s="32">
        <v>6.35</v>
      </c>
      <c r="H141" s="32" t="s">
        <v>860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45327</v>
      </c>
      <c r="B142" s="32" t="s">
        <v>1164</v>
      </c>
      <c r="C142" s="31" t="s">
        <v>1165</v>
      </c>
      <c r="D142" s="31" t="s">
        <v>575</v>
      </c>
      <c r="E142" s="31" t="s">
        <v>573</v>
      </c>
      <c r="F142" s="86">
        <v>554476</v>
      </c>
      <c r="G142" s="32">
        <v>90.09</v>
      </c>
      <c r="H142" s="32" t="s">
        <v>860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45327</v>
      </c>
      <c r="B143" s="32" t="s">
        <v>947</v>
      </c>
      <c r="C143" s="31" t="s">
        <v>948</v>
      </c>
      <c r="D143" s="31" t="s">
        <v>575</v>
      </c>
      <c r="E143" s="31" t="s">
        <v>573</v>
      </c>
      <c r="F143" s="86">
        <v>289068</v>
      </c>
      <c r="G143" s="32">
        <v>280.85000000000002</v>
      </c>
      <c r="H143" s="32" t="s">
        <v>860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45327</v>
      </c>
      <c r="B144" s="32" t="s">
        <v>1166</v>
      </c>
      <c r="C144" s="31" t="s">
        <v>1167</v>
      </c>
      <c r="D144" s="31" t="s">
        <v>575</v>
      </c>
      <c r="E144" s="31" t="s">
        <v>573</v>
      </c>
      <c r="F144" s="86">
        <v>70924</v>
      </c>
      <c r="G144" s="32">
        <v>788.63</v>
      </c>
      <c r="H144" s="32" t="s">
        <v>860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45327</v>
      </c>
      <c r="B145" s="32" t="s">
        <v>1166</v>
      </c>
      <c r="C145" s="31" t="s">
        <v>1167</v>
      </c>
      <c r="D145" s="31" t="s">
        <v>877</v>
      </c>
      <c r="E145" s="31" t="s">
        <v>573</v>
      </c>
      <c r="F145" s="86">
        <v>59921</v>
      </c>
      <c r="G145" s="32">
        <v>802.99</v>
      </c>
      <c r="H145" s="32" t="s">
        <v>860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45327</v>
      </c>
      <c r="B146" s="32" t="s">
        <v>1168</v>
      </c>
      <c r="C146" s="31" t="s">
        <v>1169</v>
      </c>
      <c r="D146" s="31" t="s">
        <v>893</v>
      </c>
      <c r="E146" s="31" t="s">
        <v>573</v>
      </c>
      <c r="F146" s="86">
        <v>4000263</v>
      </c>
      <c r="G146" s="32">
        <v>29.85</v>
      </c>
      <c r="H146" s="32" t="s">
        <v>860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45327</v>
      </c>
      <c r="B147" s="32" t="s">
        <v>1170</v>
      </c>
      <c r="C147" s="31" t="s">
        <v>1171</v>
      </c>
      <c r="D147" s="31" t="s">
        <v>877</v>
      </c>
      <c r="E147" s="31" t="s">
        <v>573</v>
      </c>
      <c r="F147" s="86">
        <v>11925922</v>
      </c>
      <c r="G147" s="32">
        <v>26.2</v>
      </c>
      <c r="H147" s="32" t="s">
        <v>860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45327</v>
      </c>
      <c r="B148" s="32" t="s">
        <v>1170</v>
      </c>
      <c r="C148" s="31" t="s">
        <v>1171</v>
      </c>
      <c r="D148" s="31" t="s">
        <v>907</v>
      </c>
      <c r="E148" s="31" t="s">
        <v>573</v>
      </c>
      <c r="F148" s="86">
        <v>9185796</v>
      </c>
      <c r="G148" s="32">
        <v>26.22</v>
      </c>
      <c r="H148" s="32" t="s">
        <v>860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45327</v>
      </c>
      <c r="B149" s="32" t="s">
        <v>1170</v>
      </c>
      <c r="C149" s="31" t="s">
        <v>1171</v>
      </c>
      <c r="D149" s="31" t="s">
        <v>575</v>
      </c>
      <c r="E149" s="31" t="s">
        <v>573</v>
      </c>
      <c r="F149" s="86">
        <v>9791018</v>
      </c>
      <c r="G149" s="32">
        <v>26.2</v>
      </c>
      <c r="H149" s="32" t="s">
        <v>860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45327</v>
      </c>
      <c r="B150" s="32" t="s">
        <v>419</v>
      </c>
      <c r="C150" s="31" t="s">
        <v>1172</v>
      </c>
      <c r="D150" s="31" t="s">
        <v>575</v>
      </c>
      <c r="E150" s="31" t="s">
        <v>573</v>
      </c>
      <c r="F150" s="86">
        <v>3623788</v>
      </c>
      <c r="G150" s="32">
        <v>105.06</v>
      </c>
      <c r="H150" s="32" t="s">
        <v>860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45327</v>
      </c>
      <c r="B151" s="32" t="s">
        <v>419</v>
      </c>
      <c r="C151" s="31" t="s">
        <v>1172</v>
      </c>
      <c r="D151" s="31" t="s">
        <v>877</v>
      </c>
      <c r="E151" s="31" t="s">
        <v>573</v>
      </c>
      <c r="F151" s="86">
        <v>3643304</v>
      </c>
      <c r="G151" s="32">
        <v>104.79</v>
      </c>
      <c r="H151" s="32" t="s">
        <v>860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45327</v>
      </c>
      <c r="B152" s="32" t="s">
        <v>1173</v>
      </c>
      <c r="C152" s="31" t="s">
        <v>1174</v>
      </c>
      <c r="D152" s="31" t="s">
        <v>575</v>
      </c>
      <c r="E152" s="31" t="s">
        <v>573</v>
      </c>
      <c r="F152" s="86">
        <v>647965</v>
      </c>
      <c r="G152" s="32">
        <v>109.64</v>
      </c>
      <c r="H152" s="32" t="s">
        <v>860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45327</v>
      </c>
      <c r="B153" s="32" t="s">
        <v>1175</v>
      </c>
      <c r="C153" s="31" t="s">
        <v>1176</v>
      </c>
      <c r="D153" s="31" t="s">
        <v>909</v>
      </c>
      <c r="E153" s="31" t="s">
        <v>573</v>
      </c>
      <c r="F153" s="86">
        <v>1381334</v>
      </c>
      <c r="G153" s="32">
        <v>220.75</v>
      </c>
      <c r="H153" s="32" t="s">
        <v>860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45327</v>
      </c>
      <c r="B154" s="32" t="s">
        <v>1175</v>
      </c>
      <c r="C154" s="31" t="s">
        <v>1176</v>
      </c>
      <c r="D154" s="31" t="s">
        <v>1177</v>
      </c>
      <c r="E154" s="31" t="s">
        <v>573</v>
      </c>
      <c r="F154" s="86">
        <v>588482</v>
      </c>
      <c r="G154" s="32">
        <v>217.6</v>
      </c>
      <c r="H154" s="32" t="s">
        <v>860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45327</v>
      </c>
      <c r="B155" s="32" t="s">
        <v>1178</v>
      </c>
      <c r="C155" s="31" t="s">
        <v>1179</v>
      </c>
      <c r="D155" s="31" t="s">
        <v>1180</v>
      </c>
      <c r="E155" s="31" t="s">
        <v>573</v>
      </c>
      <c r="F155" s="86">
        <v>64000</v>
      </c>
      <c r="G155" s="32">
        <v>21.13</v>
      </c>
      <c r="H155" s="32" t="s">
        <v>860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45327</v>
      </c>
      <c r="B156" s="32" t="s">
        <v>1181</v>
      </c>
      <c r="C156" s="31" t="s">
        <v>1182</v>
      </c>
      <c r="D156" s="31" t="s">
        <v>893</v>
      </c>
      <c r="E156" s="31" t="s">
        <v>573</v>
      </c>
      <c r="F156" s="86">
        <v>60000</v>
      </c>
      <c r="G156" s="32">
        <v>382.37</v>
      </c>
      <c r="H156" s="32" t="s">
        <v>860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45327</v>
      </c>
      <c r="B157" s="32" t="s">
        <v>1183</v>
      </c>
      <c r="C157" s="31" t="s">
        <v>1184</v>
      </c>
      <c r="D157" s="31" t="s">
        <v>1141</v>
      </c>
      <c r="E157" s="31" t="s">
        <v>573</v>
      </c>
      <c r="F157" s="86">
        <v>581466</v>
      </c>
      <c r="G157" s="32">
        <v>46.92</v>
      </c>
      <c r="H157" s="32" t="s">
        <v>860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45327</v>
      </c>
      <c r="B158" s="32" t="s">
        <v>1185</v>
      </c>
      <c r="C158" s="31" t="s">
        <v>1186</v>
      </c>
      <c r="D158" s="31" t="s">
        <v>575</v>
      </c>
      <c r="E158" s="31" t="s">
        <v>573</v>
      </c>
      <c r="F158" s="86">
        <v>568235</v>
      </c>
      <c r="G158" s="32">
        <v>38.11</v>
      </c>
      <c r="H158" s="32" t="s">
        <v>860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45327</v>
      </c>
      <c r="B159" s="32" t="s">
        <v>1187</v>
      </c>
      <c r="C159" s="31" t="s">
        <v>1188</v>
      </c>
      <c r="D159" s="31" t="s">
        <v>575</v>
      </c>
      <c r="E159" s="31" t="s">
        <v>573</v>
      </c>
      <c r="F159" s="86">
        <v>515435</v>
      </c>
      <c r="G159" s="32">
        <v>65.52</v>
      </c>
      <c r="H159" s="32" t="s">
        <v>860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45327</v>
      </c>
      <c r="B160" s="32" t="s">
        <v>1001</v>
      </c>
      <c r="C160" s="31" t="s">
        <v>1002</v>
      </c>
      <c r="D160" s="31" t="s">
        <v>902</v>
      </c>
      <c r="E160" s="31" t="s">
        <v>573</v>
      </c>
      <c r="F160" s="86">
        <v>15994</v>
      </c>
      <c r="G160" s="32">
        <v>231.55</v>
      </c>
      <c r="H160" s="32" t="s">
        <v>860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45327</v>
      </c>
      <c r="B161" s="32" t="s">
        <v>1001</v>
      </c>
      <c r="C161" s="31" t="s">
        <v>1002</v>
      </c>
      <c r="D161" s="31" t="s">
        <v>986</v>
      </c>
      <c r="E161" s="31" t="s">
        <v>573</v>
      </c>
      <c r="F161" s="86">
        <v>51515</v>
      </c>
      <c r="G161" s="32">
        <v>240.89</v>
      </c>
      <c r="H161" s="32" t="s">
        <v>860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45327</v>
      </c>
      <c r="B162" s="32" t="s">
        <v>1001</v>
      </c>
      <c r="C162" s="31" t="s">
        <v>1002</v>
      </c>
      <c r="D162" s="31" t="s">
        <v>1141</v>
      </c>
      <c r="E162" s="31" t="s">
        <v>573</v>
      </c>
      <c r="F162" s="86">
        <v>26860</v>
      </c>
      <c r="G162" s="32">
        <v>237.72</v>
      </c>
      <c r="H162" s="32" t="s">
        <v>860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45327</v>
      </c>
      <c r="B163" s="32" t="s">
        <v>1189</v>
      </c>
      <c r="C163" s="31" t="s">
        <v>1190</v>
      </c>
      <c r="D163" s="31" t="s">
        <v>893</v>
      </c>
      <c r="E163" s="31" t="s">
        <v>573</v>
      </c>
      <c r="F163" s="86">
        <v>150000</v>
      </c>
      <c r="G163" s="32">
        <v>203.94</v>
      </c>
      <c r="H163" s="32" t="s">
        <v>860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45327</v>
      </c>
      <c r="B164" s="32" t="s">
        <v>1003</v>
      </c>
      <c r="C164" s="31" t="s">
        <v>1004</v>
      </c>
      <c r="D164" s="31" t="s">
        <v>575</v>
      </c>
      <c r="E164" s="31" t="s">
        <v>573</v>
      </c>
      <c r="F164" s="86">
        <v>1205579</v>
      </c>
      <c r="G164" s="32">
        <v>26.75</v>
      </c>
      <c r="H164" s="32" t="s">
        <v>860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45327</v>
      </c>
      <c r="B165" s="32" t="s">
        <v>949</v>
      </c>
      <c r="C165" s="31" t="s">
        <v>950</v>
      </c>
      <c r="D165" s="31" t="s">
        <v>951</v>
      </c>
      <c r="E165" s="31" t="s">
        <v>573</v>
      </c>
      <c r="F165" s="86">
        <v>819813</v>
      </c>
      <c r="G165" s="32">
        <v>2.29</v>
      </c>
      <c r="H165" s="32" t="s">
        <v>860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45327</v>
      </c>
      <c r="B166" s="32" t="s">
        <v>905</v>
      </c>
      <c r="C166" s="31" t="s">
        <v>906</v>
      </c>
      <c r="D166" s="31" t="s">
        <v>877</v>
      </c>
      <c r="E166" s="31" t="s">
        <v>573</v>
      </c>
      <c r="F166" s="86">
        <v>2221269</v>
      </c>
      <c r="G166" s="32">
        <v>47.51</v>
      </c>
      <c r="H166" s="32" t="s">
        <v>860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45327</v>
      </c>
      <c r="B167" s="32" t="s">
        <v>905</v>
      </c>
      <c r="C167" s="31" t="s">
        <v>906</v>
      </c>
      <c r="D167" s="31" t="s">
        <v>1191</v>
      </c>
      <c r="E167" s="31" t="s">
        <v>573</v>
      </c>
      <c r="F167" s="86">
        <v>2000000</v>
      </c>
      <c r="G167" s="32">
        <v>49.4</v>
      </c>
      <c r="H167" s="32" t="s">
        <v>860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45327</v>
      </c>
      <c r="B168" s="32" t="s">
        <v>464</v>
      </c>
      <c r="C168" s="31" t="s">
        <v>952</v>
      </c>
      <c r="D168" s="31" t="s">
        <v>877</v>
      </c>
      <c r="E168" s="31" t="s">
        <v>573</v>
      </c>
      <c r="F168" s="86">
        <v>10754428</v>
      </c>
      <c r="G168" s="32">
        <v>169.11</v>
      </c>
      <c r="H168" s="32" t="s">
        <v>860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45327</v>
      </c>
      <c r="B169" s="32" t="s">
        <v>207</v>
      </c>
      <c r="C169" s="31" t="s">
        <v>1192</v>
      </c>
      <c r="D169" s="31" t="s">
        <v>575</v>
      </c>
      <c r="E169" s="31" t="s">
        <v>573</v>
      </c>
      <c r="F169" s="86">
        <v>2106808</v>
      </c>
      <c r="G169" s="32">
        <v>187.7</v>
      </c>
      <c r="H169" s="32" t="s">
        <v>860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45327</v>
      </c>
      <c r="B170" s="32" t="s">
        <v>488</v>
      </c>
      <c r="C170" s="31" t="s">
        <v>1193</v>
      </c>
      <c r="D170" s="31" t="s">
        <v>575</v>
      </c>
      <c r="E170" s="31" t="s">
        <v>573</v>
      </c>
      <c r="F170" s="86">
        <v>1332954</v>
      </c>
      <c r="G170" s="32">
        <v>749.89</v>
      </c>
      <c r="H170" s="32" t="s">
        <v>860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45327</v>
      </c>
      <c r="B171" s="32" t="s">
        <v>1005</v>
      </c>
      <c r="C171" s="31" t="s">
        <v>1006</v>
      </c>
      <c r="D171" s="31" t="s">
        <v>575</v>
      </c>
      <c r="E171" s="31" t="s">
        <v>573</v>
      </c>
      <c r="F171" s="86">
        <v>141923</v>
      </c>
      <c r="G171" s="32">
        <v>405.67</v>
      </c>
      <c r="H171" s="32" t="s">
        <v>860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45327</v>
      </c>
      <c r="B172" s="32" t="s">
        <v>1194</v>
      </c>
      <c r="C172" s="31" t="s">
        <v>1195</v>
      </c>
      <c r="D172" s="31" t="s">
        <v>575</v>
      </c>
      <c r="E172" s="31" t="s">
        <v>573</v>
      </c>
      <c r="F172" s="86">
        <v>679923</v>
      </c>
      <c r="G172" s="32">
        <v>268</v>
      </c>
      <c r="H172" s="32" t="s">
        <v>860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45327</v>
      </c>
      <c r="B173" s="32" t="s">
        <v>1196</v>
      </c>
      <c r="C173" s="31" t="s">
        <v>1197</v>
      </c>
      <c r="D173" s="31" t="s">
        <v>1198</v>
      </c>
      <c r="E173" s="31" t="s">
        <v>573</v>
      </c>
      <c r="F173" s="86">
        <v>100000</v>
      </c>
      <c r="G173" s="32">
        <v>750.85</v>
      </c>
      <c r="H173" s="32" t="s">
        <v>860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45327</v>
      </c>
      <c r="B174" s="32" t="s">
        <v>953</v>
      </c>
      <c r="C174" s="31" t="s">
        <v>954</v>
      </c>
      <c r="D174" s="31" t="s">
        <v>575</v>
      </c>
      <c r="E174" s="31" t="s">
        <v>573</v>
      </c>
      <c r="F174" s="86">
        <v>3834926</v>
      </c>
      <c r="G174" s="32">
        <v>275.73</v>
      </c>
      <c r="H174" s="32" t="s">
        <v>860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45327</v>
      </c>
      <c r="B175" s="32" t="s">
        <v>1199</v>
      </c>
      <c r="C175" s="31" t="s">
        <v>1200</v>
      </c>
      <c r="D175" s="31" t="s">
        <v>930</v>
      </c>
      <c r="E175" s="31" t="s">
        <v>573</v>
      </c>
      <c r="F175" s="86">
        <v>140000</v>
      </c>
      <c r="G175" s="32">
        <v>20.8</v>
      </c>
      <c r="H175" s="32" t="s">
        <v>860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45327</v>
      </c>
      <c r="B176" s="32" t="s">
        <v>1201</v>
      </c>
      <c r="C176" s="31" t="s">
        <v>1202</v>
      </c>
      <c r="D176" s="31" t="s">
        <v>1203</v>
      </c>
      <c r="E176" s="31" t="s">
        <v>573</v>
      </c>
      <c r="F176" s="86">
        <v>270000</v>
      </c>
      <c r="G176" s="32">
        <v>35.71</v>
      </c>
      <c r="H176" s="32" t="s">
        <v>860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45327</v>
      </c>
      <c r="B177" s="32" t="s">
        <v>925</v>
      </c>
      <c r="C177" s="31" t="s">
        <v>926</v>
      </c>
      <c r="D177" s="31" t="s">
        <v>1204</v>
      </c>
      <c r="E177" s="31" t="s">
        <v>573</v>
      </c>
      <c r="F177" s="86">
        <v>100000</v>
      </c>
      <c r="G177" s="32">
        <v>90.2</v>
      </c>
      <c r="H177" s="32" t="s">
        <v>860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45327</v>
      </c>
      <c r="B178" s="32" t="s">
        <v>925</v>
      </c>
      <c r="C178" s="31" t="s">
        <v>926</v>
      </c>
      <c r="D178" s="31" t="s">
        <v>1205</v>
      </c>
      <c r="E178" s="31" t="s">
        <v>573</v>
      </c>
      <c r="F178" s="86">
        <v>500000</v>
      </c>
      <c r="G178" s="32">
        <v>83.19</v>
      </c>
      <c r="H178" s="32" t="s">
        <v>860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45327</v>
      </c>
      <c r="B179" s="32" t="s">
        <v>1206</v>
      </c>
      <c r="C179" s="31" t="s">
        <v>1207</v>
      </c>
      <c r="D179" s="31" t="s">
        <v>575</v>
      </c>
      <c r="E179" s="31" t="s">
        <v>573</v>
      </c>
      <c r="F179" s="86">
        <v>838858</v>
      </c>
      <c r="G179" s="32">
        <v>118.74</v>
      </c>
      <c r="H179" s="32" t="s">
        <v>860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45327</v>
      </c>
      <c r="B180" s="32" t="s">
        <v>955</v>
      </c>
      <c r="C180" s="31" t="s">
        <v>956</v>
      </c>
      <c r="D180" s="31" t="s">
        <v>575</v>
      </c>
      <c r="E180" s="31" t="s">
        <v>573</v>
      </c>
      <c r="F180" s="86">
        <v>1524524</v>
      </c>
      <c r="G180" s="32">
        <v>103.95</v>
      </c>
      <c r="H180" s="32" t="s">
        <v>860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45327</v>
      </c>
      <c r="B181" s="32" t="s">
        <v>1208</v>
      </c>
      <c r="C181" s="31" t="s">
        <v>1209</v>
      </c>
      <c r="D181" s="31" t="s">
        <v>909</v>
      </c>
      <c r="E181" s="31" t="s">
        <v>573</v>
      </c>
      <c r="F181" s="86">
        <v>8119117</v>
      </c>
      <c r="G181" s="32">
        <v>17.72</v>
      </c>
      <c r="H181" s="32" t="s">
        <v>860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45327</v>
      </c>
      <c r="B182" s="32" t="s">
        <v>1208</v>
      </c>
      <c r="C182" s="31" t="s">
        <v>1209</v>
      </c>
      <c r="D182" s="31" t="s">
        <v>1210</v>
      </c>
      <c r="E182" s="31" t="s">
        <v>573</v>
      </c>
      <c r="F182" s="86">
        <v>8276980</v>
      </c>
      <c r="G182" s="32">
        <v>17.72</v>
      </c>
      <c r="H182" s="32" t="s">
        <v>860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45327</v>
      </c>
      <c r="B183" s="32" t="s">
        <v>937</v>
      </c>
      <c r="C183" s="31" t="s">
        <v>938</v>
      </c>
      <c r="D183" s="31" t="s">
        <v>575</v>
      </c>
      <c r="E183" s="31" t="s">
        <v>573</v>
      </c>
      <c r="F183" s="86">
        <v>3815345</v>
      </c>
      <c r="G183" s="32">
        <v>42.24</v>
      </c>
      <c r="H183" s="32" t="s">
        <v>860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45327</v>
      </c>
      <c r="B184" s="32" t="s">
        <v>937</v>
      </c>
      <c r="C184" s="31" t="s">
        <v>938</v>
      </c>
      <c r="D184" s="31" t="s">
        <v>877</v>
      </c>
      <c r="E184" s="31" t="s">
        <v>573</v>
      </c>
      <c r="F184" s="86">
        <v>4444145</v>
      </c>
      <c r="G184" s="32">
        <v>42.17</v>
      </c>
      <c r="H184" s="32" t="s">
        <v>860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45327</v>
      </c>
      <c r="B185" s="32" t="s">
        <v>1007</v>
      </c>
      <c r="C185" s="31" t="s">
        <v>1008</v>
      </c>
      <c r="D185" s="31" t="s">
        <v>575</v>
      </c>
      <c r="E185" s="31" t="s">
        <v>573</v>
      </c>
      <c r="F185" s="86">
        <v>550415</v>
      </c>
      <c r="G185" s="32">
        <v>312.77999999999997</v>
      </c>
      <c r="H185" s="32" t="s">
        <v>860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5" customHeight="1">
      <c r="A186" s="85">
        <v>45327</v>
      </c>
      <c r="B186" s="32" t="s">
        <v>939</v>
      </c>
      <c r="C186" s="31" t="s">
        <v>940</v>
      </c>
      <c r="D186" s="31" t="s">
        <v>934</v>
      </c>
      <c r="E186" s="31" t="s">
        <v>573</v>
      </c>
      <c r="F186" s="86">
        <v>597952</v>
      </c>
      <c r="G186" s="32">
        <v>231.85</v>
      </c>
      <c r="H186" s="32" t="s">
        <v>860</v>
      </c>
    </row>
    <row r="187" spans="1:28" ht="15" customHeight="1">
      <c r="A187" s="85">
        <v>45327</v>
      </c>
      <c r="B187" s="32" t="s">
        <v>939</v>
      </c>
      <c r="C187" s="31" t="s">
        <v>940</v>
      </c>
      <c r="D187" s="31" t="s">
        <v>1141</v>
      </c>
      <c r="E187" s="31" t="s">
        <v>573</v>
      </c>
      <c r="F187" s="86">
        <v>456061</v>
      </c>
      <c r="G187" s="32">
        <v>233.69</v>
      </c>
      <c r="H187" s="32" t="s">
        <v>860</v>
      </c>
    </row>
    <row r="188" spans="1:28" ht="15" customHeight="1">
      <c r="A188" s="85">
        <v>45327</v>
      </c>
      <c r="B188" s="32" t="s">
        <v>1211</v>
      </c>
      <c r="C188" s="31" t="s">
        <v>1212</v>
      </c>
      <c r="D188" s="31" t="s">
        <v>1213</v>
      </c>
      <c r="E188" s="31" t="s">
        <v>573</v>
      </c>
      <c r="F188" s="86">
        <v>64500</v>
      </c>
      <c r="G188" s="32">
        <v>124.5</v>
      </c>
      <c r="H188" s="32" t="s">
        <v>860</v>
      </c>
    </row>
    <row r="189" spans="1:28" ht="15" customHeight="1">
      <c r="A189" s="85">
        <v>45327</v>
      </c>
      <c r="B189" s="32" t="s">
        <v>1010</v>
      </c>
      <c r="C189" s="31" t="s">
        <v>1011</v>
      </c>
      <c r="D189" s="31" t="s">
        <v>957</v>
      </c>
      <c r="E189" s="31" t="s">
        <v>573</v>
      </c>
      <c r="F189" s="86">
        <v>6552213</v>
      </c>
      <c r="G189" s="32">
        <v>4.51</v>
      </c>
      <c r="H189" s="32" t="s">
        <v>860</v>
      </c>
    </row>
    <row r="190" spans="1:28" ht="15" customHeight="1">
      <c r="A190" s="85">
        <v>45327</v>
      </c>
      <c r="B190" s="32" t="s">
        <v>1010</v>
      </c>
      <c r="C190" s="31" t="s">
        <v>1011</v>
      </c>
      <c r="D190" s="31" t="s">
        <v>1012</v>
      </c>
      <c r="E190" s="31" t="s">
        <v>573</v>
      </c>
      <c r="F190" s="86">
        <v>10115543</v>
      </c>
      <c r="G190" s="32">
        <v>4.49</v>
      </c>
      <c r="H190" s="32" t="s">
        <v>860</v>
      </c>
    </row>
    <row r="191" spans="1:28" ht="15" customHeight="1">
      <c r="A191" s="85">
        <v>45327</v>
      </c>
      <c r="B191" s="32" t="s">
        <v>1139</v>
      </c>
      <c r="C191" s="31" t="s">
        <v>1140</v>
      </c>
      <c r="D191" s="31" t="s">
        <v>1141</v>
      </c>
      <c r="E191" s="31" t="s">
        <v>574</v>
      </c>
      <c r="F191" s="86">
        <v>120026</v>
      </c>
      <c r="G191" s="32">
        <v>40.76</v>
      </c>
      <c r="H191" s="32" t="s">
        <v>860</v>
      </c>
    </row>
    <row r="192" spans="1:28" ht="15" customHeight="1">
      <c r="A192" s="85">
        <v>45327</v>
      </c>
      <c r="B192" s="32" t="s">
        <v>1142</v>
      </c>
      <c r="C192" s="31" t="s">
        <v>1143</v>
      </c>
      <c r="D192" s="31" t="s">
        <v>1141</v>
      </c>
      <c r="E192" s="31" t="s">
        <v>574</v>
      </c>
      <c r="F192" s="86">
        <v>159933</v>
      </c>
      <c r="G192" s="32">
        <v>61.88</v>
      </c>
      <c r="H192" s="32" t="s">
        <v>860</v>
      </c>
    </row>
    <row r="193" spans="1:8" ht="15" customHeight="1">
      <c r="A193" s="85">
        <v>45327</v>
      </c>
      <c r="B193" s="32" t="s">
        <v>1142</v>
      </c>
      <c r="C193" s="31" t="s">
        <v>1143</v>
      </c>
      <c r="D193" s="31" t="s">
        <v>1144</v>
      </c>
      <c r="E193" s="31" t="s">
        <v>574</v>
      </c>
      <c r="F193" s="86">
        <v>109317</v>
      </c>
      <c r="G193" s="32">
        <v>61.75</v>
      </c>
      <c r="H193" s="32" t="s">
        <v>860</v>
      </c>
    </row>
    <row r="194" spans="1:8" ht="15" customHeight="1">
      <c r="A194" s="85">
        <v>45327</v>
      </c>
      <c r="B194" s="32" t="s">
        <v>1214</v>
      </c>
      <c r="C194" s="31" t="s">
        <v>1215</v>
      </c>
      <c r="D194" s="31" t="s">
        <v>1216</v>
      </c>
      <c r="E194" s="31" t="s">
        <v>574</v>
      </c>
      <c r="F194" s="86">
        <v>299296</v>
      </c>
      <c r="G194" s="32">
        <v>542.05999999999995</v>
      </c>
      <c r="H194" s="32" t="s">
        <v>860</v>
      </c>
    </row>
    <row r="195" spans="1:8" ht="15" customHeight="1">
      <c r="A195" s="85">
        <v>45327</v>
      </c>
      <c r="B195" s="32" t="s">
        <v>1148</v>
      </c>
      <c r="C195" s="31" t="s">
        <v>1149</v>
      </c>
      <c r="D195" s="31" t="s">
        <v>1150</v>
      </c>
      <c r="E195" s="31" t="s">
        <v>574</v>
      </c>
      <c r="F195" s="86">
        <v>586163</v>
      </c>
      <c r="G195" s="32">
        <v>61.19</v>
      </c>
      <c r="H195" s="32" t="s">
        <v>860</v>
      </c>
    </row>
    <row r="196" spans="1:8" ht="15" customHeight="1">
      <c r="A196" s="85">
        <v>45327</v>
      </c>
      <c r="B196" s="32" t="s">
        <v>1151</v>
      </c>
      <c r="C196" s="31" t="s">
        <v>1152</v>
      </c>
      <c r="D196" s="31" t="s">
        <v>575</v>
      </c>
      <c r="E196" s="31" t="s">
        <v>574</v>
      </c>
      <c r="F196" s="86">
        <v>1089343</v>
      </c>
      <c r="G196" s="32">
        <v>23.88</v>
      </c>
      <c r="H196" s="32" t="s">
        <v>860</v>
      </c>
    </row>
    <row r="197" spans="1:8" ht="15" customHeight="1">
      <c r="A197" s="85">
        <v>45327</v>
      </c>
      <c r="B197" s="32" t="s">
        <v>1153</v>
      </c>
      <c r="C197" s="31" t="s">
        <v>1154</v>
      </c>
      <c r="D197" s="31" t="s">
        <v>575</v>
      </c>
      <c r="E197" s="31" t="s">
        <v>574</v>
      </c>
      <c r="F197" s="86">
        <v>7750079</v>
      </c>
      <c r="G197" s="32">
        <v>33.42</v>
      </c>
      <c r="H197" s="32" t="s">
        <v>860</v>
      </c>
    </row>
    <row r="198" spans="1:8" ht="15" customHeight="1">
      <c r="A198" s="85">
        <v>45327</v>
      </c>
      <c r="B198" s="32" t="s">
        <v>945</v>
      </c>
      <c r="C198" s="31" t="s">
        <v>946</v>
      </c>
      <c r="D198" s="31" t="s">
        <v>875</v>
      </c>
      <c r="E198" s="31" t="s">
        <v>574</v>
      </c>
      <c r="F198" s="86">
        <v>250000</v>
      </c>
      <c r="G198" s="32">
        <v>343.55</v>
      </c>
      <c r="H198" s="32" t="s">
        <v>860</v>
      </c>
    </row>
    <row r="199" spans="1:8" ht="15" customHeight="1">
      <c r="A199" s="85">
        <v>45327</v>
      </c>
      <c r="B199" s="32" t="s">
        <v>1155</v>
      </c>
      <c r="C199" s="31" t="s">
        <v>1156</v>
      </c>
      <c r="D199" s="31" t="s">
        <v>877</v>
      </c>
      <c r="E199" s="31" t="s">
        <v>574</v>
      </c>
      <c r="F199" s="86">
        <v>1381619</v>
      </c>
      <c r="G199" s="32">
        <v>60.96</v>
      </c>
      <c r="H199" s="32" t="s">
        <v>860</v>
      </c>
    </row>
    <row r="200" spans="1:8" ht="15" customHeight="1">
      <c r="A200" s="85">
        <v>45327</v>
      </c>
      <c r="B200" s="32" t="s">
        <v>1157</v>
      </c>
      <c r="C200" s="31" t="s">
        <v>1158</v>
      </c>
      <c r="D200" s="31" t="s">
        <v>575</v>
      </c>
      <c r="E200" s="31" t="s">
        <v>574</v>
      </c>
      <c r="F200" s="86">
        <v>1721650</v>
      </c>
      <c r="G200" s="32">
        <v>94.78</v>
      </c>
      <c r="H200" s="32" t="s">
        <v>860</v>
      </c>
    </row>
    <row r="201" spans="1:8" ht="15" customHeight="1">
      <c r="A201" s="85">
        <v>45327</v>
      </c>
      <c r="B201" s="32" t="s">
        <v>935</v>
      </c>
      <c r="C201" s="31" t="s">
        <v>936</v>
      </c>
      <c r="D201" s="31" t="s">
        <v>877</v>
      </c>
      <c r="E201" s="31" t="s">
        <v>574</v>
      </c>
      <c r="F201" s="86">
        <v>2570665</v>
      </c>
      <c r="G201" s="32">
        <v>70.040000000000006</v>
      </c>
      <c r="H201" s="32" t="s">
        <v>860</v>
      </c>
    </row>
    <row r="202" spans="1:8" ht="15" customHeight="1">
      <c r="A202" s="85">
        <v>45327</v>
      </c>
      <c r="B202" s="32" t="s">
        <v>935</v>
      </c>
      <c r="C202" s="31" t="s">
        <v>936</v>
      </c>
      <c r="D202" s="31" t="s">
        <v>575</v>
      </c>
      <c r="E202" s="31" t="s">
        <v>574</v>
      </c>
      <c r="F202" s="86">
        <v>2391688</v>
      </c>
      <c r="G202" s="32">
        <v>70</v>
      </c>
      <c r="H202" s="32" t="s">
        <v>860</v>
      </c>
    </row>
    <row r="203" spans="1:8" ht="15" customHeight="1">
      <c r="A203" s="85">
        <v>45327</v>
      </c>
      <c r="B203" s="32" t="s">
        <v>999</v>
      </c>
      <c r="C203" s="31" t="s">
        <v>1000</v>
      </c>
      <c r="D203" s="31" t="s">
        <v>907</v>
      </c>
      <c r="E203" s="31" t="s">
        <v>574</v>
      </c>
      <c r="F203" s="86">
        <v>264944</v>
      </c>
      <c r="G203" s="32">
        <v>9.74</v>
      </c>
      <c r="H203" s="32" t="s">
        <v>860</v>
      </c>
    </row>
    <row r="204" spans="1:8" ht="15" customHeight="1">
      <c r="A204" s="85">
        <v>45327</v>
      </c>
      <c r="B204" s="32" t="s">
        <v>1160</v>
      </c>
      <c r="C204" s="31" t="s">
        <v>1161</v>
      </c>
      <c r="D204" s="31" t="s">
        <v>575</v>
      </c>
      <c r="E204" s="31" t="s">
        <v>574</v>
      </c>
      <c r="F204" s="86">
        <v>847701</v>
      </c>
      <c r="G204" s="32">
        <v>151.85</v>
      </c>
      <c r="H204" s="32" t="s">
        <v>860</v>
      </c>
    </row>
    <row r="205" spans="1:8" ht="15" customHeight="1">
      <c r="A205" s="85">
        <v>45327</v>
      </c>
      <c r="B205" s="32" t="s">
        <v>1162</v>
      </c>
      <c r="C205" s="31" t="s">
        <v>1163</v>
      </c>
      <c r="D205" s="31" t="s">
        <v>957</v>
      </c>
      <c r="E205" s="31" t="s">
        <v>574</v>
      </c>
      <c r="F205" s="86">
        <v>9186971</v>
      </c>
      <c r="G205" s="32">
        <v>6.4</v>
      </c>
      <c r="H205" s="32" t="s">
        <v>860</v>
      </c>
    </row>
    <row r="206" spans="1:8" ht="15" customHeight="1">
      <c r="A206" s="85">
        <v>45327</v>
      </c>
      <c r="B206" s="32" t="s">
        <v>1217</v>
      </c>
      <c r="C206" s="31" t="s">
        <v>1218</v>
      </c>
      <c r="D206" s="31" t="s">
        <v>1219</v>
      </c>
      <c r="E206" s="31" t="s">
        <v>574</v>
      </c>
      <c r="F206" s="86">
        <v>1000000</v>
      </c>
      <c r="G206" s="32">
        <v>17.5</v>
      </c>
      <c r="H206" s="32" t="s">
        <v>860</v>
      </c>
    </row>
    <row r="207" spans="1:8" ht="15" customHeight="1">
      <c r="A207" s="85">
        <v>45327</v>
      </c>
      <c r="B207" s="32" t="s">
        <v>1164</v>
      </c>
      <c r="C207" s="31" t="s">
        <v>1165</v>
      </c>
      <c r="D207" s="31" t="s">
        <v>575</v>
      </c>
      <c r="E207" s="31" t="s">
        <v>574</v>
      </c>
      <c r="F207" s="86">
        <v>554476</v>
      </c>
      <c r="G207" s="32">
        <v>90.01</v>
      </c>
      <c r="H207" s="32" t="s">
        <v>860</v>
      </c>
    </row>
    <row r="208" spans="1:8" ht="15" customHeight="1">
      <c r="A208" s="85">
        <v>45327</v>
      </c>
      <c r="B208" s="32" t="s">
        <v>947</v>
      </c>
      <c r="C208" s="31" t="s">
        <v>948</v>
      </c>
      <c r="D208" s="31" t="s">
        <v>575</v>
      </c>
      <c r="E208" s="31" t="s">
        <v>574</v>
      </c>
      <c r="F208" s="86">
        <v>289068</v>
      </c>
      <c r="G208" s="32">
        <v>280.86</v>
      </c>
      <c r="H208" s="32" t="s">
        <v>860</v>
      </c>
    </row>
    <row r="209" spans="1:8" ht="15" customHeight="1">
      <c r="A209" s="85">
        <v>45327</v>
      </c>
      <c r="B209" s="32" t="s">
        <v>1166</v>
      </c>
      <c r="C209" s="31" t="s">
        <v>1167</v>
      </c>
      <c r="D209" s="31" t="s">
        <v>575</v>
      </c>
      <c r="E209" s="31" t="s">
        <v>574</v>
      </c>
      <c r="F209" s="86">
        <v>70924</v>
      </c>
      <c r="G209" s="32">
        <v>789.77</v>
      </c>
      <c r="H209" s="32" t="s">
        <v>860</v>
      </c>
    </row>
    <row r="210" spans="1:8" ht="15" customHeight="1">
      <c r="A210" s="85">
        <v>45327</v>
      </c>
      <c r="B210" s="32" t="s">
        <v>1166</v>
      </c>
      <c r="C210" s="31" t="s">
        <v>1167</v>
      </c>
      <c r="D210" s="31" t="s">
        <v>877</v>
      </c>
      <c r="E210" s="31" t="s">
        <v>574</v>
      </c>
      <c r="F210" s="86">
        <v>56776</v>
      </c>
      <c r="G210" s="32">
        <v>804.39</v>
      </c>
      <c r="H210" s="32" t="s">
        <v>860</v>
      </c>
    </row>
    <row r="211" spans="1:8" ht="15" customHeight="1">
      <c r="A211" s="85">
        <v>45327</v>
      </c>
      <c r="B211" s="32" t="s">
        <v>1168</v>
      </c>
      <c r="C211" s="31" t="s">
        <v>1169</v>
      </c>
      <c r="D211" s="31" t="s">
        <v>893</v>
      </c>
      <c r="E211" s="31" t="s">
        <v>574</v>
      </c>
      <c r="F211" s="86">
        <v>5000000</v>
      </c>
      <c r="G211" s="32">
        <v>29.85</v>
      </c>
      <c r="H211" s="32" t="s">
        <v>860</v>
      </c>
    </row>
    <row r="212" spans="1:8" ht="15" customHeight="1">
      <c r="A212" s="85">
        <v>45327</v>
      </c>
      <c r="B212" s="32" t="s">
        <v>1170</v>
      </c>
      <c r="C212" s="31" t="s">
        <v>1171</v>
      </c>
      <c r="D212" s="31" t="s">
        <v>575</v>
      </c>
      <c r="E212" s="31" t="s">
        <v>574</v>
      </c>
      <c r="F212" s="86">
        <v>9791018</v>
      </c>
      <c r="G212" s="32">
        <v>26.21</v>
      </c>
      <c r="H212" s="32" t="s">
        <v>860</v>
      </c>
    </row>
    <row r="213" spans="1:8" ht="15" customHeight="1">
      <c r="A213" s="85">
        <v>45327</v>
      </c>
      <c r="B213" s="32" t="s">
        <v>1170</v>
      </c>
      <c r="C213" s="31" t="s">
        <v>1171</v>
      </c>
      <c r="D213" s="31" t="s">
        <v>877</v>
      </c>
      <c r="E213" s="31" t="s">
        <v>574</v>
      </c>
      <c r="F213" s="86">
        <v>12027255</v>
      </c>
      <c r="G213" s="32">
        <v>26.18</v>
      </c>
      <c r="H213" s="32" t="s">
        <v>860</v>
      </c>
    </row>
    <row r="214" spans="1:8" ht="15" customHeight="1">
      <c r="A214" s="85">
        <v>45327</v>
      </c>
      <c r="B214" s="32" t="s">
        <v>1170</v>
      </c>
      <c r="C214" s="31" t="s">
        <v>1171</v>
      </c>
      <c r="D214" s="31" t="s">
        <v>907</v>
      </c>
      <c r="E214" s="31" t="s">
        <v>574</v>
      </c>
      <c r="F214" s="86">
        <v>1694738</v>
      </c>
      <c r="G214" s="32">
        <v>26.81</v>
      </c>
      <c r="H214" s="32" t="s">
        <v>860</v>
      </c>
    </row>
    <row r="215" spans="1:8" ht="15" customHeight="1">
      <c r="A215" s="85">
        <v>45327</v>
      </c>
      <c r="B215" s="32" t="s">
        <v>1220</v>
      </c>
      <c r="C215" s="31" t="s">
        <v>1221</v>
      </c>
      <c r="D215" s="31" t="s">
        <v>1222</v>
      </c>
      <c r="E215" s="31" t="s">
        <v>574</v>
      </c>
      <c r="F215" s="86">
        <v>363547</v>
      </c>
      <c r="G215" s="32">
        <v>18.29</v>
      </c>
      <c r="H215" s="32" t="s">
        <v>860</v>
      </c>
    </row>
    <row r="216" spans="1:8" ht="15" customHeight="1">
      <c r="A216" s="85">
        <v>45327</v>
      </c>
      <c r="B216" s="32" t="s">
        <v>419</v>
      </c>
      <c r="C216" s="31" t="s">
        <v>1172</v>
      </c>
      <c r="D216" s="31" t="s">
        <v>575</v>
      </c>
      <c r="E216" s="31" t="s">
        <v>574</v>
      </c>
      <c r="F216" s="86">
        <v>3623788</v>
      </c>
      <c r="G216" s="32">
        <v>105.12</v>
      </c>
      <c r="H216" s="32" t="s">
        <v>860</v>
      </c>
    </row>
    <row r="217" spans="1:8" ht="15" customHeight="1">
      <c r="A217" s="85">
        <v>45327</v>
      </c>
      <c r="B217" s="32" t="s">
        <v>419</v>
      </c>
      <c r="C217" s="31" t="s">
        <v>1172</v>
      </c>
      <c r="D217" s="31" t="s">
        <v>877</v>
      </c>
      <c r="E217" s="31" t="s">
        <v>574</v>
      </c>
      <c r="F217" s="86">
        <v>3531664</v>
      </c>
      <c r="G217" s="32">
        <v>104.84</v>
      </c>
      <c r="H217" s="32" t="s">
        <v>860</v>
      </c>
    </row>
    <row r="218" spans="1:8" ht="15" customHeight="1">
      <c r="A218" s="85">
        <v>45327</v>
      </c>
      <c r="B218" s="32" t="s">
        <v>1173</v>
      </c>
      <c r="C218" s="31" t="s">
        <v>1174</v>
      </c>
      <c r="D218" s="31" t="s">
        <v>575</v>
      </c>
      <c r="E218" s="31" t="s">
        <v>574</v>
      </c>
      <c r="F218" s="86">
        <v>647965</v>
      </c>
      <c r="G218" s="32">
        <v>109.69</v>
      </c>
      <c r="H218" s="32" t="s">
        <v>860</v>
      </c>
    </row>
    <row r="219" spans="1:8" ht="15" customHeight="1">
      <c r="A219" s="85">
        <v>45327</v>
      </c>
      <c r="B219" s="32" t="s">
        <v>1175</v>
      </c>
      <c r="C219" s="31" t="s">
        <v>1176</v>
      </c>
      <c r="D219" s="31" t="s">
        <v>1177</v>
      </c>
      <c r="E219" s="31" t="s">
        <v>574</v>
      </c>
      <c r="F219" s="86">
        <v>588482</v>
      </c>
      <c r="G219" s="32">
        <v>217.77</v>
      </c>
      <c r="H219" s="32" t="s">
        <v>860</v>
      </c>
    </row>
    <row r="220" spans="1:8" ht="15" customHeight="1">
      <c r="A220" s="85">
        <v>45327</v>
      </c>
      <c r="B220" s="32" t="s">
        <v>1175</v>
      </c>
      <c r="C220" s="31" t="s">
        <v>1176</v>
      </c>
      <c r="D220" s="31" t="s">
        <v>1223</v>
      </c>
      <c r="E220" s="31" t="s">
        <v>574</v>
      </c>
      <c r="F220" s="86">
        <v>400000</v>
      </c>
      <c r="G220" s="32">
        <v>214.01</v>
      </c>
      <c r="H220" s="32" t="s">
        <v>860</v>
      </c>
    </row>
    <row r="221" spans="1:8" ht="15" customHeight="1">
      <c r="A221" s="85">
        <v>45327</v>
      </c>
      <c r="B221" s="32" t="s">
        <v>1175</v>
      </c>
      <c r="C221" s="31" t="s">
        <v>1176</v>
      </c>
      <c r="D221" s="31" t="s">
        <v>909</v>
      </c>
      <c r="E221" s="31" t="s">
        <v>574</v>
      </c>
      <c r="F221" s="86">
        <v>1510947</v>
      </c>
      <c r="G221" s="32">
        <v>218.64</v>
      </c>
      <c r="H221" s="32" t="s">
        <v>860</v>
      </c>
    </row>
    <row r="222" spans="1:8" ht="15" customHeight="1">
      <c r="A222" s="85">
        <v>45327</v>
      </c>
      <c r="B222" s="32" t="s">
        <v>1178</v>
      </c>
      <c r="C222" s="31" t="s">
        <v>1179</v>
      </c>
      <c r="D222" s="31" t="s">
        <v>1180</v>
      </c>
      <c r="E222" s="31" t="s">
        <v>574</v>
      </c>
      <c r="F222" s="86">
        <v>4000</v>
      </c>
      <c r="G222" s="32">
        <v>16.5</v>
      </c>
      <c r="H222" s="32" t="s">
        <v>860</v>
      </c>
    </row>
    <row r="223" spans="1:8" ht="15" customHeight="1">
      <c r="A223" s="85">
        <v>45327</v>
      </c>
      <c r="B223" s="32" t="s">
        <v>1178</v>
      </c>
      <c r="C223" s="31" t="s">
        <v>1179</v>
      </c>
      <c r="D223" s="31" t="s">
        <v>930</v>
      </c>
      <c r="E223" s="31" t="s">
        <v>574</v>
      </c>
      <c r="F223" s="86">
        <v>88000</v>
      </c>
      <c r="G223" s="32">
        <v>22.9</v>
      </c>
      <c r="H223" s="32" t="s">
        <v>860</v>
      </c>
    </row>
    <row r="224" spans="1:8" ht="15" customHeight="1">
      <c r="A224" s="85">
        <v>45327</v>
      </c>
      <c r="B224" s="32" t="s">
        <v>1178</v>
      </c>
      <c r="C224" s="31" t="s">
        <v>1179</v>
      </c>
      <c r="D224" s="31" t="s">
        <v>1224</v>
      </c>
      <c r="E224" s="31" t="s">
        <v>574</v>
      </c>
      <c r="F224" s="86">
        <v>48000</v>
      </c>
      <c r="G224" s="32">
        <v>22.8</v>
      </c>
      <c r="H224" s="32" t="s">
        <v>860</v>
      </c>
    </row>
    <row r="225" spans="1:8" ht="15" customHeight="1">
      <c r="A225" s="85">
        <v>45327</v>
      </c>
      <c r="B225" s="32" t="s">
        <v>1181</v>
      </c>
      <c r="C225" s="31" t="s">
        <v>1182</v>
      </c>
      <c r="D225" s="31" t="s">
        <v>893</v>
      </c>
      <c r="E225" s="31" t="s">
        <v>574</v>
      </c>
      <c r="F225" s="86">
        <v>30000</v>
      </c>
      <c r="G225" s="32">
        <v>381.76</v>
      </c>
      <c r="H225" s="32" t="s">
        <v>860</v>
      </c>
    </row>
    <row r="226" spans="1:8" ht="15" customHeight="1">
      <c r="A226" s="85">
        <v>45327</v>
      </c>
      <c r="B226" s="32" t="s">
        <v>1183</v>
      </c>
      <c r="C226" s="31" t="s">
        <v>1184</v>
      </c>
      <c r="D226" s="31" t="s">
        <v>1141</v>
      </c>
      <c r="E226" s="31" t="s">
        <v>574</v>
      </c>
      <c r="F226" s="86">
        <v>596466</v>
      </c>
      <c r="G226" s="32">
        <v>46.99</v>
      </c>
      <c r="H226" s="32" t="s">
        <v>860</v>
      </c>
    </row>
    <row r="227" spans="1:8" ht="15" customHeight="1">
      <c r="A227" s="85">
        <v>45327</v>
      </c>
      <c r="B227" s="32" t="s">
        <v>1185</v>
      </c>
      <c r="C227" s="31" t="s">
        <v>1186</v>
      </c>
      <c r="D227" s="31" t="s">
        <v>575</v>
      </c>
      <c r="E227" s="31" t="s">
        <v>574</v>
      </c>
      <c r="F227" s="86">
        <v>568235</v>
      </c>
      <c r="G227" s="32">
        <v>38.090000000000003</v>
      </c>
      <c r="H227" s="32" t="s">
        <v>860</v>
      </c>
    </row>
    <row r="228" spans="1:8" ht="15" customHeight="1">
      <c r="A228" s="85">
        <v>45327</v>
      </c>
      <c r="B228" s="32" t="s">
        <v>1187</v>
      </c>
      <c r="C228" s="31" t="s">
        <v>1188</v>
      </c>
      <c r="D228" s="31" t="s">
        <v>575</v>
      </c>
      <c r="E228" s="31" t="s">
        <v>574</v>
      </c>
      <c r="F228" s="86">
        <v>515435</v>
      </c>
      <c r="G228" s="32">
        <v>65.58</v>
      </c>
      <c r="H228" s="32" t="s">
        <v>860</v>
      </c>
    </row>
    <row r="229" spans="1:8" ht="15" customHeight="1">
      <c r="A229" s="85">
        <v>45327</v>
      </c>
      <c r="B229" s="32" t="s">
        <v>1001</v>
      </c>
      <c r="C229" s="31" t="s">
        <v>1002</v>
      </c>
      <c r="D229" s="31" t="s">
        <v>913</v>
      </c>
      <c r="E229" s="31" t="s">
        <v>574</v>
      </c>
      <c r="F229" s="86">
        <v>24555</v>
      </c>
      <c r="G229" s="32">
        <v>225.59</v>
      </c>
      <c r="H229" s="32" t="s">
        <v>860</v>
      </c>
    </row>
    <row r="230" spans="1:8" ht="15" customHeight="1">
      <c r="A230" s="85">
        <v>45327</v>
      </c>
      <c r="B230" s="32" t="s">
        <v>1001</v>
      </c>
      <c r="C230" s="31" t="s">
        <v>1002</v>
      </c>
      <c r="D230" s="31" t="s">
        <v>986</v>
      </c>
      <c r="E230" s="31" t="s">
        <v>574</v>
      </c>
      <c r="F230" s="86">
        <v>53757</v>
      </c>
      <c r="G230" s="32">
        <v>239.87</v>
      </c>
      <c r="H230" s="32" t="s">
        <v>860</v>
      </c>
    </row>
    <row r="231" spans="1:8" ht="15" customHeight="1">
      <c r="A231" s="85">
        <v>45327</v>
      </c>
      <c r="B231" s="32" t="s">
        <v>1001</v>
      </c>
      <c r="C231" s="31" t="s">
        <v>1002</v>
      </c>
      <c r="D231" s="31" t="s">
        <v>1141</v>
      </c>
      <c r="E231" s="31" t="s">
        <v>574</v>
      </c>
      <c r="F231" s="86">
        <v>26860</v>
      </c>
      <c r="G231" s="32">
        <v>238.35</v>
      </c>
      <c r="H231" s="32" t="s">
        <v>860</v>
      </c>
    </row>
    <row r="232" spans="1:8" ht="15" customHeight="1">
      <c r="A232" s="85">
        <v>45327</v>
      </c>
      <c r="B232" s="32" t="s">
        <v>1001</v>
      </c>
      <c r="C232" s="31" t="s">
        <v>1002</v>
      </c>
      <c r="D232" s="31" t="s">
        <v>902</v>
      </c>
      <c r="E232" s="31" t="s">
        <v>574</v>
      </c>
      <c r="F232" s="86">
        <v>15994</v>
      </c>
      <c r="G232" s="32">
        <v>231.03</v>
      </c>
      <c r="H232" s="32" t="s">
        <v>860</v>
      </c>
    </row>
    <row r="233" spans="1:8" ht="15" customHeight="1">
      <c r="A233" s="85">
        <v>45327</v>
      </c>
      <c r="B233" s="32" t="s">
        <v>1225</v>
      </c>
      <c r="C233" s="31" t="s">
        <v>1226</v>
      </c>
      <c r="D233" s="31" t="s">
        <v>1227</v>
      </c>
      <c r="E233" s="31" t="s">
        <v>574</v>
      </c>
      <c r="F233" s="86">
        <v>450043</v>
      </c>
      <c r="G233" s="32">
        <v>79.59</v>
      </c>
      <c r="H233" s="32" t="s">
        <v>860</v>
      </c>
    </row>
    <row r="234" spans="1:8" ht="15" customHeight="1">
      <c r="A234" s="85">
        <v>45327</v>
      </c>
      <c r="B234" s="32" t="s">
        <v>1003</v>
      </c>
      <c r="C234" s="31" t="s">
        <v>1004</v>
      </c>
      <c r="D234" s="31" t="s">
        <v>575</v>
      </c>
      <c r="E234" s="31" t="s">
        <v>574</v>
      </c>
      <c r="F234" s="86">
        <v>1205579</v>
      </c>
      <c r="G234" s="32">
        <v>26.7</v>
      </c>
      <c r="H234" s="32" t="s">
        <v>860</v>
      </c>
    </row>
    <row r="235" spans="1:8" ht="15" customHeight="1">
      <c r="A235" s="85">
        <v>45327</v>
      </c>
      <c r="B235" s="32" t="s">
        <v>949</v>
      </c>
      <c r="C235" s="31" t="s">
        <v>950</v>
      </c>
      <c r="D235" s="31" t="s">
        <v>951</v>
      </c>
      <c r="E235" s="31" t="s">
        <v>574</v>
      </c>
      <c r="F235" s="86">
        <v>2014305</v>
      </c>
      <c r="G235" s="32">
        <v>2.2799999999999998</v>
      </c>
      <c r="H235" s="32" t="s">
        <v>860</v>
      </c>
    </row>
    <row r="236" spans="1:8" ht="15" customHeight="1">
      <c r="A236" s="85">
        <v>45327</v>
      </c>
      <c r="B236" s="32" t="s">
        <v>905</v>
      </c>
      <c r="C236" s="31" t="s">
        <v>906</v>
      </c>
      <c r="D236" s="31" t="s">
        <v>877</v>
      </c>
      <c r="E236" s="31" t="s">
        <v>574</v>
      </c>
      <c r="F236" s="86">
        <v>1879770</v>
      </c>
      <c r="G236" s="32">
        <v>46.9</v>
      </c>
      <c r="H236" s="32" t="s">
        <v>860</v>
      </c>
    </row>
    <row r="237" spans="1:8" ht="15" customHeight="1">
      <c r="A237" s="85">
        <v>45327</v>
      </c>
      <c r="B237" s="32" t="s">
        <v>464</v>
      </c>
      <c r="C237" s="31" t="s">
        <v>952</v>
      </c>
      <c r="D237" s="31" t="s">
        <v>877</v>
      </c>
      <c r="E237" s="31" t="s">
        <v>574</v>
      </c>
      <c r="F237" s="86">
        <v>11272619</v>
      </c>
      <c r="G237" s="32">
        <v>169.16</v>
      </c>
      <c r="H237" s="32" t="s">
        <v>860</v>
      </c>
    </row>
    <row r="238" spans="1:8" ht="15" customHeight="1">
      <c r="A238" s="85">
        <v>45327</v>
      </c>
      <c r="B238" s="32" t="s">
        <v>207</v>
      </c>
      <c r="C238" s="31" t="s">
        <v>1192</v>
      </c>
      <c r="D238" s="31" t="s">
        <v>575</v>
      </c>
      <c r="E238" s="31" t="s">
        <v>574</v>
      </c>
      <c r="F238" s="86">
        <v>2106808</v>
      </c>
      <c r="G238" s="32">
        <v>187.77</v>
      </c>
      <c r="H238" s="32" t="s">
        <v>860</v>
      </c>
    </row>
    <row r="239" spans="1:8" ht="15" customHeight="1">
      <c r="A239" s="85">
        <v>45327</v>
      </c>
      <c r="B239" s="32" t="s">
        <v>1013</v>
      </c>
      <c r="C239" s="31" t="s">
        <v>1014</v>
      </c>
      <c r="D239" s="31" t="s">
        <v>1015</v>
      </c>
      <c r="E239" s="31" t="s">
        <v>574</v>
      </c>
      <c r="F239" s="86">
        <v>3000000</v>
      </c>
      <c r="G239" s="32">
        <v>15.24</v>
      </c>
      <c r="H239" s="32" t="s">
        <v>860</v>
      </c>
    </row>
    <row r="240" spans="1:8" ht="15" customHeight="1">
      <c r="A240" s="85">
        <v>45327</v>
      </c>
      <c r="B240" s="32" t="s">
        <v>488</v>
      </c>
      <c r="C240" s="31" t="s">
        <v>1193</v>
      </c>
      <c r="D240" s="31" t="s">
        <v>575</v>
      </c>
      <c r="E240" s="31" t="s">
        <v>574</v>
      </c>
      <c r="F240" s="86">
        <v>1332954</v>
      </c>
      <c r="G240" s="32">
        <v>750.51</v>
      </c>
      <c r="H240" s="32" t="s">
        <v>860</v>
      </c>
    </row>
    <row r="241" spans="1:8" ht="15" customHeight="1">
      <c r="A241" s="85">
        <v>45327</v>
      </c>
      <c r="B241" s="32" t="s">
        <v>1005</v>
      </c>
      <c r="C241" s="31" t="s">
        <v>1006</v>
      </c>
      <c r="D241" s="31" t="s">
        <v>575</v>
      </c>
      <c r="E241" s="31" t="s">
        <v>574</v>
      </c>
      <c r="F241" s="86">
        <v>141923</v>
      </c>
      <c r="G241" s="32">
        <v>405.75</v>
      </c>
      <c r="H241" s="32" t="s">
        <v>860</v>
      </c>
    </row>
    <row r="242" spans="1:8" ht="15" customHeight="1">
      <c r="A242" s="85">
        <v>45327</v>
      </c>
      <c r="B242" s="32" t="s">
        <v>1016</v>
      </c>
      <c r="C242" s="31" t="s">
        <v>1017</v>
      </c>
      <c r="D242" s="31" t="s">
        <v>1228</v>
      </c>
      <c r="E242" s="31" t="s">
        <v>574</v>
      </c>
      <c r="F242" s="86">
        <v>5366094</v>
      </c>
      <c r="G242" s="32">
        <v>8.85</v>
      </c>
      <c r="H242" s="32" t="s">
        <v>860</v>
      </c>
    </row>
    <row r="243" spans="1:8" ht="15" customHeight="1">
      <c r="A243" s="85">
        <v>45327</v>
      </c>
      <c r="B243" s="32" t="s">
        <v>1016</v>
      </c>
      <c r="C243" s="31" t="s">
        <v>1017</v>
      </c>
      <c r="D243" s="31" t="s">
        <v>1018</v>
      </c>
      <c r="E243" s="31" t="s">
        <v>574</v>
      </c>
      <c r="F243" s="86">
        <v>19331570</v>
      </c>
      <c r="G243" s="32">
        <v>8.85</v>
      </c>
      <c r="H243" s="32" t="s">
        <v>860</v>
      </c>
    </row>
    <row r="244" spans="1:8" ht="15" customHeight="1">
      <c r="A244" s="85">
        <v>45327</v>
      </c>
      <c r="B244" s="32" t="s">
        <v>1194</v>
      </c>
      <c r="C244" s="31" t="s">
        <v>1195</v>
      </c>
      <c r="D244" s="31" t="s">
        <v>575</v>
      </c>
      <c r="E244" s="31" t="s">
        <v>574</v>
      </c>
      <c r="F244" s="86">
        <v>679923</v>
      </c>
      <c r="G244" s="32">
        <v>268</v>
      </c>
      <c r="H244" s="32" t="s">
        <v>860</v>
      </c>
    </row>
    <row r="245" spans="1:8" ht="15" customHeight="1">
      <c r="A245" s="85">
        <v>45327</v>
      </c>
      <c r="B245" s="32" t="s">
        <v>1196</v>
      </c>
      <c r="C245" s="31" t="s">
        <v>1197</v>
      </c>
      <c r="D245" s="31" t="s">
        <v>1198</v>
      </c>
      <c r="E245" s="31" t="s">
        <v>574</v>
      </c>
      <c r="F245" s="86">
        <v>100000</v>
      </c>
      <c r="G245" s="32">
        <v>799.52</v>
      </c>
      <c r="H245" s="32" t="s">
        <v>860</v>
      </c>
    </row>
    <row r="246" spans="1:8" ht="15" customHeight="1">
      <c r="A246" s="85">
        <v>45327</v>
      </c>
      <c r="B246" s="32" t="s">
        <v>953</v>
      </c>
      <c r="C246" s="31" t="s">
        <v>954</v>
      </c>
      <c r="D246" s="31" t="s">
        <v>575</v>
      </c>
      <c r="E246" s="31" t="s">
        <v>574</v>
      </c>
      <c r="F246" s="86">
        <v>3834926</v>
      </c>
      <c r="G246" s="32">
        <v>275.85000000000002</v>
      </c>
      <c r="H246" s="32" t="s">
        <v>860</v>
      </c>
    </row>
    <row r="247" spans="1:8" ht="15" customHeight="1">
      <c r="A247" s="85">
        <v>45327</v>
      </c>
      <c r="B247" s="32" t="s">
        <v>1229</v>
      </c>
      <c r="C247" s="31" t="s">
        <v>1230</v>
      </c>
      <c r="D247" s="31" t="s">
        <v>1231</v>
      </c>
      <c r="E247" s="31" t="s">
        <v>574</v>
      </c>
      <c r="F247" s="86">
        <v>1731144</v>
      </c>
      <c r="G247" s="32">
        <v>104.8</v>
      </c>
      <c r="H247" s="32" t="s">
        <v>860</v>
      </c>
    </row>
    <row r="248" spans="1:8" ht="15" customHeight="1">
      <c r="A248" s="85">
        <v>45327</v>
      </c>
      <c r="B248" s="32" t="s">
        <v>1229</v>
      </c>
      <c r="C248" s="31" t="s">
        <v>1230</v>
      </c>
      <c r="D248" s="31" t="s">
        <v>1232</v>
      </c>
      <c r="E248" s="31" t="s">
        <v>574</v>
      </c>
      <c r="F248" s="86">
        <v>1600000</v>
      </c>
      <c r="G248" s="32">
        <v>104.8</v>
      </c>
      <c r="H248" s="32" t="s">
        <v>860</v>
      </c>
    </row>
    <row r="249" spans="1:8" ht="15" customHeight="1">
      <c r="A249" s="85">
        <v>45327</v>
      </c>
      <c r="B249" s="32" t="s">
        <v>925</v>
      </c>
      <c r="C249" s="31" t="s">
        <v>926</v>
      </c>
      <c r="D249" s="31" t="s">
        <v>1233</v>
      </c>
      <c r="E249" s="31" t="s">
        <v>574</v>
      </c>
      <c r="F249" s="86">
        <v>438000</v>
      </c>
      <c r="G249" s="32">
        <v>83.63</v>
      </c>
      <c r="H249" s="32" t="s">
        <v>860</v>
      </c>
    </row>
    <row r="250" spans="1:8" ht="15" customHeight="1">
      <c r="A250" s="85">
        <v>45327</v>
      </c>
      <c r="B250" s="32" t="s">
        <v>925</v>
      </c>
      <c r="C250" s="31" t="s">
        <v>926</v>
      </c>
      <c r="D250" s="31" t="s">
        <v>1019</v>
      </c>
      <c r="E250" s="31" t="s">
        <v>574</v>
      </c>
      <c r="F250" s="86">
        <v>162058</v>
      </c>
      <c r="G250" s="32">
        <v>85.24</v>
      </c>
      <c r="H250" s="32" t="s">
        <v>860</v>
      </c>
    </row>
    <row r="251" spans="1:8" ht="15" customHeight="1">
      <c r="A251" s="85">
        <v>45327</v>
      </c>
      <c r="B251" s="32" t="s">
        <v>1206</v>
      </c>
      <c r="C251" s="31" t="s">
        <v>1207</v>
      </c>
      <c r="D251" s="31" t="s">
        <v>575</v>
      </c>
      <c r="E251" s="31" t="s">
        <v>574</v>
      </c>
      <c r="F251" s="86">
        <v>838858</v>
      </c>
      <c r="G251" s="32">
        <v>118.81</v>
      </c>
      <c r="H251" s="32" t="s">
        <v>860</v>
      </c>
    </row>
    <row r="252" spans="1:8" ht="15" customHeight="1">
      <c r="A252" s="85">
        <v>45327</v>
      </c>
      <c r="B252" s="32" t="s">
        <v>1206</v>
      </c>
      <c r="C252" s="31" t="s">
        <v>1207</v>
      </c>
      <c r="D252" s="31" t="s">
        <v>1092</v>
      </c>
      <c r="E252" s="31" t="s">
        <v>574</v>
      </c>
      <c r="F252" s="86">
        <v>606263</v>
      </c>
      <c r="G252" s="32">
        <v>115.38</v>
      </c>
      <c r="H252" s="32" t="s">
        <v>860</v>
      </c>
    </row>
    <row r="253" spans="1:8" ht="15" customHeight="1">
      <c r="A253" s="85">
        <v>45327</v>
      </c>
      <c r="B253" s="32" t="s">
        <v>955</v>
      </c>
      <c r="C253" s="31" t="s">
        <v>956</v>
      </c>
      <c r="D253" s="31" t="s">
        <v>575</v>
      </c>
      <c r="E253" s="31" t="s">
        <v>574</v>
      </c>
      <c r="F253" s="86">
        <v>1524524</v>
      </c>
      <c r="G253" s="32">
        <v>104.05</v>
      </c>
      <c r="H253" s="32" t="s">
        <v>860</v>
      </c>
    </row>
    <row r="254" spans="1:8" ht="15" customHeight="1">
      <c r="A254" s="85">
        <v>45327</v>
      </c>
      <c r="B254" s="32" t="s">
        <v>684</v>
      </c>
      <c r="C254" s="31" t="s">
        <v>1234</v>
      </c>
      <c r="D254" s="31" t="s">
        <v>1235</v>
      </c>
      <c r="E254" s="31" t="s">
        <v>574</v>
      </c>
      <c r="F254" s="86">
        <v>1463600</v>
      </c>
      <c r="G254" s="32">
        <v>273.3</v>
      </c>
      <c r="H254" s="32" t="s">
        <v>860</v>
      </c>
    </row>
    <row r="255" spans="1:8" ht="15" customHeight="1">
      <c r="A255" s="85">
        <v>45327</v>
      </c>
      <c r="B255" s="32" t="s">
        <v>1208</v>
      </c>
      <c r="C255" s="31" t="s">
        <v>1209</v>
      </c>
      <c r="D255" s="31" t="s">
        <v>909</v>
      </c>
      <c r="E255" s="31" t="s">
        <v>574</v>
      </c>
      <c r="F255" s="86">
        <v>7598052</v>
      </c>
      <c r="G255" s="32">
        <v>17.73</v>
      </c>
      <c r="H255" s="32" t="s">
        <v>860</v>
      </c>
    </row>
    <row r="256" spans="1:8" ht="15" customHeight="1">
      <c r="A256" s="85">
        <v>45327</v>
      </c>
      <c r="B256" s="32" t="s">
        <v>1208</v>
      </c>
      <c r="C256" s="31" t="s">
        <v>1209</v>
      </c>
      <c r="D256" s="31" t="s">
        <v>1210</v>
      </c>
      <c r="E256" s="31" t="s">
        <v>574</v>
      </c>
      <c r="F256" s="86">
        <v>8276980</v>
      </c>
      <c r="G256" s="32">
        <v>17.72</v>
      </c>
      <c r="H256" s="32" t="s">
        <v>860</v>
      </c>
    </row>
    <row r="257" spans="1:8" ht="15" customHeight="1">
      <c r="A257" s="85">
        <v>45327</v>
      </c>
      <c r="B257" s="32" t="s">
        <v>937</v>
      </c>
      <c r="C257" s="31" t="s">
        <v>938</v>
      </c>
      <c r="D257" s="31" t="s">
        <v>575</v>
      </c>
      <c r="E257" s="31" t="s">
        <v>574</v>
      </c>
      <c r="F257" s="86">
        <v>3815345</v>
      </c>
      <c r="G257" s="32">
        <v>42.26</v>
      </c>
      <c r="H257" s="32" t="s">
        <v>860</v>
      </c>
    </row>
    <row r="258" spans="1:8" ht="15" customHeight="1">
      <c r="A258" s="85">
        <v>45327</v>
      </c>
      <c r="B258" s="32" t="s">
        <v>937</v>
      </c>
      <c r="C258" s="31" t="s">
        <v>938</v>
      </c>
      <c r="D258" s="31" t="s">
        <v>877</v>
      </c>
      <c r="E258" s="31" t="s">
        <v>574</v>
      </c>
      <c r="F258" s="86">
        <v>5036412</v>
      </c>
      <c r="G258" s="32">
        <v>42.27</v>
      </c>
      <c r="H258" s="32" t="s">
        <v>860</v>
      </c>
    </row>
    <row r="259" spans="1:8" ht="15" customHeight="1">
      <c r="A259" s="85">
        <v>45327</v>
      </c>
      <c r="B259" s="32" t="s">
        <v>1007</v>
      </c>
      <c r="C259" s="31" t="s">
        <v>1008</v>
      </c>
      <c r="D259" s="31" t="s">
        <v>575</v>
      </c>
      <c r="E259" s="31" t="s">
        <v>574</v>
      </c>
      <c r="F259" s="86">
        <v>550415</v>
      </c>
      <c r="G259" s="32">
        <v>312.97000000000003</v>
      </c>
      <c r="H259" s="32" t="s">
        <v>860</v>
      </c>
    </row>
    <row r="260" spans="1:8" ht="15" customHeight="1">
      <c r="A260" s="85">
        <v>45327</v>
      </c>
      <c r="B260" s="32" t="s">
        <v>939</v>
      </c>
      <c r="C260" s="31" t="s">
        <v>940</v>
      </c>
      <c r="D260" s="31" t="s">
        <v>1141</v>
      </c>
      <c r="E260" s="31" t="s">
        <v>574</v>
      </c>
      <c r="F260" s="86">
        <v>456061</v>
      </c>
      <c r="G260" s="32">
        <v>233.86</v>
      </c>
      <c r="H260" s="32" t="s">
        <v>860</v>
      </c>
    </row>
    <row r="261" spans="1:8" ht="15" customHeight="1">
      <c r="A261" s="85">
        <v>45327</v>
      </c>
      <c r="B261" s="32" t="s">
        <v>939</v>
      </c>
      <c r="C261" s="31" t="s">
        <v>940</v>
      </c>
      <c r="D261" s="31" t="s">
        <v>934</v>
      </c>
      <c r="E261" s="31" t="s">
        <v>574</v>
      </c>
      <c r="F261" s="86">
        <v>597952</v>
      </c>
      <c r="G261" s="32">
        <v>231.89</v>
      </c>
      <c r="H261" s="32" t="s">
        <v>860</v>
      </c>
    </row>
    <row r="262" spans="1:8" ht="15" customHeight="1">
      <c r="A262" s="85">
        <v>45327</v>
      </c>
      <c r="B262" s="32" t="s">
        <v>939</v>
      </c>
      <c r="C262" s="31" t="s">
        <v>940</v>
      </c>
      <c r="D262" s="31" t="s">
        <v>1009</v>
      </c>
      <c r="E262" s="31" t="s">
        <v>574</v>
      </c>
      <c r="F262" s="86">
        <v>500000</v>
      </c>
      <c r="G262" s="32">
        <v>231.98</v>
      </c>
      <c r="H262" s="32" t="s">
        <v>860</v>
      </c>
    </row>
    <row r="263" spans="1:8" ht="15" customHeight="1">
      <c r="A263" s="85">
        <v>45327</v>
      </c>
      <c r="B263" s="32" t="s">
        <v>1010</v>
      </c>
      <c r="C263" s="31" t="s">
        <v>1011</v>
      </c>
      <c r="D263" s="31" t="s">
        <v>957</v>
      </c>
      <c r="E263" s="31" t="s">
        <v>574</v>
      </c>
      <c r="F263" s="86">
        <v>7096181</v>
      </c>
      <c r="G263" s="32">
        <v>4.53</v>
      </c>
      <c r="H263" s="32" t="s">
        <v>860</v>
      </c>
    </row>
    <row r="264" spans="1:8" ht="15" customHeight="1">
      <c r="A264" s="85">
        <v>45327</v>
      </c>
      <c r="B264" s="32" t="s">
        <v>1010</v>
      </c>
      <c r="C264" s="31" t="s">
        <v>1011</v>
      </c>
      <c r="D264" s="31" t="s">
        <v>1012</v>
      </c>
      <c r="E264" s="31" t="s">
        <v>574</v>
      </c>
      <c r="F264" s="86">
        <v>10422543</v>
      </c>
      <c r="G264" s="32">
        <v>4.5199999999999996</v>
      </c>
      <c r="H264" s="32" t="s">
        <v>860</v>
      </c>
    </row>
    <row r="265" spans="1:8" ht="15" customHeight="1">
      <c r="A265" s="85"/>
      <c r="B265" s="32"/>
      <c r="C265" s="31"/>
      <c r="D265" s="31"/>
      <c r="E265" s="31"/>
      <c r="F265" s="86"/>
      <c r="G265" s="32"/>
      <c r="H265" s="32"/>
    </row>
    <row r="266" spans="1:8" ht="15" customHeight="1">
      <c r="A266" s="85"/>
      <c r="B266" s="32"/>
      <c r="C266" s="31"/>
      <c r="D266" s="31"/>
      <c r="E266" s="31"/>
      <c r="F266" s="86"/>
      <c r="G266" s="32"/>
      <c r="H266" s="32"/>
    </row>
    <row r="267" spans="1:8" ht="15" customHeight="1">
      <c r="A267" s="85"/>
      <c r="B267" s="32"/>
      <c r="C267" s="31"/>
      <c r="D267" s="31"/>
      <c r="E267" s="31"/>
      <c r="F267" s="86"/>
      <c r="G267" s="32"/>
      <c r="H267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57"/>
  <sheetViews>
    <sheetView topLeftCell="A21" zoomScale="80" zoomScaleNormal="80" workbookViewId="0">
      <selection activeCell="O51" sqref="O51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958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45328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86" t="s">
        <v>588</v>
      </c>
      <c r="P9" s="224" t="s">
        <v>589</v>
      </c>
      <c r="Q9" s="224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16">
        <v>1</v>
      </c>
      <c r="B10" s="212">
        <v>45278</v>
      </c>
      <c r="C10" s="217"/>
      <c r="D10" s="221" t="s">
        <v>215</v>
      </c>
      <c r="E10" s="218" t="s">
        <v>590</v>
      </c>
      <c r="F10" s="211" t="s">
        <v>891</v>
      </c>
      <c r="G10" s="213">
        <v>593</v>
      </c>
      <c r="H10" s="211"/>
      <c r="I10" s="211" t="s">
        <v>892</v>
      </c>
      <c r="J10" s="213" t="s">
        <v>591</v>
      </c>
      <c r="K10" s="213"/>
      <c r="L10" s="215"/>
      <c r="M10" s="219"/>
      <c r="N10" s="213"/>
      <c r="O10" s="220"/>
      <c r="P10" s="215">
        <f>VLOOKUP(D10,'MidCap Intra'!$B$11:$C$568,2,0)</f>
        <v>642.95000000000005</v>
      </c>
      <c r="Q10" s="266">
        <v>45301</v>
      </c>
      <c r="S10" s="37" t="s">
        <v>592</v>
      </c>
    </row>
    <row r="11" spans="1:27" ht="15" customHeight="1">
      <c r="A11" s="216">
        <v>2</v>
      </c>
      <c r="B11" s="212">
        <v>45288</v>
      </c>
      <c r="C11" s="217"/>
      <c r="D11" s="221" t="s">
        <v>555</v>
      </c>
      <c r="E11" s="218" t="s">
        <v>590</v>
      </c>
      <c r="F11" s="211" t="s">
        <v>894</v>
      </c>
      <c r="G11" s="213">
        <v>1645</v>
      </c>
      <c r="H11" s="211"/>
      <c r="I11" s="211" t="s">
        <v>895</v>
      </c>
      <c r="J11" s="213" t="s">
        <v>591</v>
      </c>
      <c r="K11" s="213"/>
      <c r="L11" s="215"/>
      <c r="M11" s="219"/>
      <c r="N11" s="213"/>
      <c r="O11" s="220"/>
      <c r="P11" s="215">
        <f>VLOOKUP(D11,'MidCap Intra'!$B$11:$C$568,2,0)</f>
        <v>1690.05</v>
      </c>
      <c r="Q11" s="266">
        <v>45301</v>
      </c>
      <c r="S11" s="37" t="s">
        <v>592</v>
      </c>
    </row>
    <row r="12" spans="1:27" ht="15" customHeight="1">
      <c r="A12" s="287">
        <v>3</v>
      </c>
      <c r="B12" s="288">
        <v>45294</v>
      </c>
      <c r="C12" s="289"/>
      <c r="D12" s="290" t="s">
        <v>175</v>
      </c>
      <c r="E12" s="291" t="s">
        <v>590</v>
      </c>
      <c r="F12" s="214">
        <v>9937.5</v>
      </c>
      <c r="G12" s="209">
        <v>9340</v>
      </c>
      <c r="H12" s="214">
        <v>10410</v>
      </c>
      <c r="I12" s="214" t="s">
        <v>898</v>
      </c>
      <c r="J12" s="292" t="s">
        <v>941</v>
      </c>
      <c r="K12" s="292">
        <f>H12-F12</f>
        <v>472.5</v>
      </c>
      <c r="L12" s="293">
        <f>(F12*-0.3)/100</f>
        <v>-29.8125</v>
      </c>
      <c r="M12" s="294">
        <f t="shared" ref="M12" si="0">(K12+L12)/F12</f>
        <v>4.4547169811320758E-2</v>
      </c>
      <c r="N12" s="292" t="s">
        <v>593</v>
      </c>
      <c r="O12" s="295">
        <v>45323</v>
      </c>
      <c r="P12" s="295"/>
      <c r="Q12" s="266"/>
      <c r="S12" s="37" t="s">
        <v>592</v>
      </c>
    </row>
    <row r="13" spans="1:27" ht="15" customHeight="1">
      <c r="A13" s="310">
        <v>4</v>
      </c>
      <c r="B13" s="311">
        <v>45303</v>
      </c>
      <c r="C13" s="312"/>
      <c r="D13" s="313" t="s">
        <v>161</v>
      </c>
      <c r="E13" s="314" t="s">
        <v>590</v>
      </c>
      <c r="F13" s="299">
        <v>521.5</v>
      </c>
      <c r="G13" s="302">
        <v>490</v>
      </c>
      <c r="H13" s="299">
        <v>487</v>
      </c>
      <c r="I13" s="299" t="s">
        <v>901</v>
      </c>
      <c r="J13" s="315" t="s">
        <v>1020</v>
      </c>
      <c r="K13" s="315">
        <f>H13-F13</f>
        <v>-34.5</v>
      </c>
      <c r="L13" s="316">
        <f>(F13*-0.3)/100</f>
        <v>-1.5644999999999998</v>
      </c>
      <c r="M13" s="317">
        <f t="shared" ref="M13" si="1">(K13+L13)/F13</f>
        <v>-6.9155321188878238E-2</v>
      </c>
      <c r="N13" s="315" t="s">
        <v>603</v>
      </c>
      <c r="O13" s="318">
        <v>45327</v>
      </c>
      <c r="P13" s="318"/>
      <c r="Q13" s="266">
        <v>45309</v>
      </c>
      <c r="S13" s="37" t="s">
        <v>784</v>
      </c>
    </row>
    <row r="14" spans="1:27" ht="15" customHeight="1">
      <c r="A14" s="216">
        <v>5</v>
      </c>
      <c r="B14" s="212">
        <v>45307</v>
      </c>
      <c r="C14" s="217"/>
      <c r="D14" s="221" t="s">
        <v>896</v>
      </c>
      <c r="E14" s="218" t="s">
        <v>590</v>
      </c>
      <c r="F14" s="211" t="s">
        <v>903</v>
      </c>
      <c r="G14" s="213">
        <v>237</v>
      </c>
      <c r="H14" s="211"/>
      <c r="I14" s="211" t="s">
        <v>904</v>
      </c>
      <c r="J14" s="213" t="s">
        <v>591</v>
      </c>
      <c r="K14" s="213"/>
      <c r="L14" s="215"/>
      <c r="M14" s="219"/>
      <c r="N14" s="213"/>
      <c r="O14" s="220"/>
      <c r="P14" s="215"/>
      <c r="Q14" s="266"/>
      <c r="S14" s="37" t="s">
        <v>592</v>
      </c>
    </row>
    <row r="15" spans="1:27" ht="15" customHeight="1">
      <c r="A15" s="216">
        <v>6</v>
      </c>
      <c r="B15" s="212">
        <v>45316</v>
      </c>
      <c r="C15" s="217"/>
      <c r="D15" s="221" t="s">
        <v>401</v>
      </c>
      <c r="E15" s="218" t="s">
        <v>590</v>
      </c>
      <c r="F15" s="211" t="s">
        <v>911</v>
      </c>
      <c r="G15" s="213">
        <v>3280</v>
      </c>
      <c r="H15" s="211"/>
      <c r="I15" s="211" t="s">
        <v>912</v>
      </c>
      <c r="J15" s="213" t="s">
        <v>591</v>
      </c>
      <c r="K15" s="213"/>
      <c r="L15" s="215"/>
      <c r="M15" s="219"/>
      <c r="N15" s="213"/>
      <c r="O15" s="220"/>
      <c r="P15" s="215">
        <f>VLOOKUP(D15,'MidCap Intra'!$B$11:$C$568,2,0)</f>
        <v>3609.25</v>
      </c>
      <c r="Q15" s="266"/>
      <c r="S15" s="37" t="s">
        <v>592</v>
      </c>
    </row>
    <row r="16" spans="1:27" ht="15" customHeight="1">
      <c r="A16" s="287">
        <v>7</v>
      </c>
      <c r="B16" s="288">
        <v>45316</v>
      </c>
      <c r="C16" s="289"/>
      <c r="D16" s="290" t="s">
        <v>547</v>
      </c>
      <c r="E16" s="291" t="s">
        <v>590</v>
      </c>
      <c r="F16" s="214">
        <v>288</v>
      </c>
      <c r="G16" s="209">
        <v>267</v>
      </c>
      <c r="H16" s="214">
        <v>305</v>
      </c>
      <c r="I16" s="214" t="s">
        <v>910</v>
      </c>
      <c r="J16" s="292" t="s">
        <v>961</v>
      </c>
      <c r="K16" s="292">
        <f>H16-F16</f>
        <v>17</v>
      </c>
      <c r="L16" s="293">
        <f>(F16*-0.3)/100</f>
        <v>-0.86399999999999988</v>
      </c>
      <c r="M16" s="294">
        <f t="shared" ref="M16" si="2">(K16+L16)/F16</f>
        <v>5.6027777777777774E-2</v>
      </c>
      <c r="N16" s="292" t="s">
        <v>593</v>
      </c>
      <c r="O16" s="295">
        <v>45323</v>
      </c>
      <c r="P16" s="295"/>
      <c r="Q16" s="266"/>
      <c r="S16" s="37" t="s">
        <v>592</v>
      </c>
    </row>
    <row r="17" spans="1:39" ht="15" customHeight="1">
      <c r="A17" s="216">
        <v>8</v>
      </c>
      <c r="B17" s="212">
        <v>45320</v>
      </c>
      <c r="C17" s="217"/>
      <c r="D17" s="221" t="s">
        <v>386</v>
      </c>
      <c r="E17" s="218" t="s">
        <v>590</v>
      </c>
      <c r="F17" s="211" t="s">
        <v>914</v>
      </c>
      <c r="G17" s="213">
        <v>1415</v>
      </c>
      <c r="H17" s="211"/>
      <c r="I17" s="211" t="s">
        <v>915</v>
      </c>
      <c r="J17" s="213" t="s">
        <v>591</v>
      </c>
      <c r="K17" s="213"/>
      <c r="L17" s="215"/>
      <c r="M17" s="219"/>
      <c r="N17" s="213"/>
      <c r="O17" s="220"/>
      <c r="P17" s="215">
        <f>VLOOKUP(D17,'MidCap Intra'!$B$11:$C$568,2,0)</f>
        <v>1494.15</v>
      </c>
      <c r="Q17" s="266"/>
      <c r="S17" s="37" t="s">
        <v>592</v>
      </c>
    </row>
    <row r="18" spans="1:39" ht="15" customHeight="1">
      <c r="A18" s="216">
        <v>9</v>
      </c>
      <c r="B18" s="212">
        <v>45321</v>
      </c>
      <c r="C18" s="217"/>
      <c r="D18" s="221" t="s">
        <v>211</v>
      </c>
      <c r="E18" s="218" t="s">
        <v>590</v>
      </c>
      <c r="F18" s="211" t="s">
        <v>920</v>
      </c>
      <c r="G18" s="213">
        <v>2640</v>
      </c>
      <c r="H18" s="211"/>
      <c r="I18" s="211" t="s">
        <v>921</v>
      </c>
      <c r="J18" s="213" t="s">
        <v>591</v>
      </c>
      <c r="K18" s="213"/>
      <c r="L18" s="215"/>
      <c r="M18" s="219"/>
      <c r="N18" s="213"/>
      <c r="O18" s="220"/>
      <c r="P18" s="215">
        <f>VLOOKUP(D18,'MidCap Intra'!$B$11:$C$568,2,0)</f>
        <v>2878.05</v>
      </c>
      <c r="Q18" s="266"/>
      <c r="S18" s="37" t="s">
        <v>592</v>
      </c>
    </row>
    <row r="19" spans="1:39" ht="15" customHeight="1">
      <c r="A19" s="287">
        <v>10</v>
      </c>
      <c r="B19" s="288">
        <v>45321</v>
      </c>
      <c r="C19" s="289"/>
      <c r="D19" s="290" t="s">
        <v>429</v>
      </c>
      <c r="E19" s="291" t="s">
        <v>590</v>
      </c>
      <c r="F19" s="214">
        <v>115.5</v>
      </c>
      <c r="G19" s="209">
        <v>106</v>
      </c>
      <c r="H19" s="214">
        <v>123</v>
      </c>
      <c r="I19" s="214" t="s">
        <v>922</v>
      </c>
      <c r="J19" s="292" t="s">
        <v>961</v>
      </c>
      <c r="K19" s="292">
        <f>H19-F19</f>
        <v>7.5</v>
      </c>
      <c r="L19" s="293">
        <f>(F19*-0.3)/100</f>
        <v>-0.34649999999999997</v>
      </c>
      <c r="M19" s="294">
        <f t="shared" ref="M19" si="3">(K19+L19)/F19</f>
        <v>6.193506493506494E-2</v>
      </c>
      <c r="N19" s="292" t="s">
        <v>593</v>
      </c>
      <c r="O19" s="295">
        <v>45327</v>
      </c>
      <c r="P19" s="295"/>
      <c r="Q19" s="266"/>
      <c r="S19" s="37" t="s">
        <v>592</v>
      </c>
    </row>
    <row r="20" spans="1:39" ht="15" customHeight="1">
      <c r="A20" s="216">
        <v>11</v>
      </c>
      <c r="B20" s="212">
        <v>45324</v>
      </c>
      <c r="C20" s="217"/>
      <c r="D20" s="221" t="s">
        <v>846</v>
      </c>
      <c r="E20" s="218" t="s">
        <v>590</v>
      </c>
      <c r="F20" s="211" t="s">
        <v>959</v>
      </c>
      <c r="G20" s="213">
        <v>1790</v>
      </c>
      <c r="H20" s="211"/>
      <c r="I20" s="211" t="s">
        <v>960</v>
      </c>
      <c r="J20" s="213" t="s">
        <v>591</v>
      </c>
      <c r="K20" s="213"/>
      <c r="L20" s="215"/>
      <c r="M20" s="219"/>
      <c r="N20" s="213"/>
      <c r="O20" s="220"/>
      <c r="P20" s="215">
        <f>VLOOKUP(D20,'MidCap Intra'!$B$11:$C$568,2,0)</f>
        <v>1889.6</v>
      </c>
      <c r="Q20" s="266"/>
      <c r="S20" s="37" t="s">
        <v>592</v>
      </c>
    </row>
    <row r="21" spans="1:39" ht="15" customHeight="1">
      <c r="A21" s="216">
        <v>12</v>
      </c>
      <c r="B21" s="212">
        <v>45327</v>
      </c>
      <c r="C21" s="217"/>
      <c r="D21" s="221" t="s">
        <v>235</v>
      </c>
      <c r="E21" s="218" t="s">
        <v>590</v>
      </c>
      <c r="F21" s="211" t="s">
        <v>1022</v>
      </c>
      <c r="G21" s="213">
        <v>1660</v>
      </c>
      <c r="H21" s="211"/>
      <c r="I21" s="211" t="s">
        <v>1023</v>
      </c>
      <c r="J21" s="213" t="s">
        <v>591</v>
      </c>
      <c r="K21" s="213"/>
      <c r="L21" s="215"/>
      <c r="M21" s="219"/>
      <c r="N21" s="213"/>
      <c r="O21" s="220"/>
      <c r="P21" s="215">
        <f>VLOOKUP(D21,'MidCap Intra'!$B$11:$C$568,2,0)</f>
        <v>1776.7</v>
      </c>
      <c r="Q21" s="266"/>
      <c r="S21" s="37" t="s">
        <v>592</v>
      </c>
    </row>
    <row r="22" spans="1:39" ht="15" customHeight="1">
      <c r="A22" s="216"/>
      <c r="B22" s="212"/>
      <c r="C22" s="217"/>
      <c r="D22" s="221"/>
      <c r="E22" s="218"/>
      <c r="F22" s="211"/>
      <c r="G22" s="213"/>
      <c r="H22" s="211"/>
      <c r="I22" s="211"/>
      <c r="J22" s="213"/>
      <c r="K22" s="213"/>
      <c r="L22" s="215"/>
      <c r="M22" s="219"/>
      <c r="N22" s="213"/>
      <c r="O22" s="220"/>
      <c r="P22" s="215"/>
      <c r="Q22" s="266"/>
      <c r="S22" s="37"/>
    </row>
    <row r="23" spans="1:39" ht="15" customHeight="1">
      <c r="A23" s="216"/>
      <c r="B23" s="212"/>
      <c r="C23" s="217"/>
      <c r="D23" s="221"/>
      <c r="E23" s="218"/>
      <c r="F23" s="211"/>
      <c r="G23" s="213"/>
      <c r="H23" s="211"/>
      <c r="I23" s="211"/>
      <c r="J23" s="213"/>
      <c r="K23" s="213"/>
      <c r="L23" s="215"/>
      <c r="M23" s="219"/>
      <c r="N23" s="213"/>
      <c r="O23" s="220"/>
      <c r="P23" s="215"/>
      <c r="Q23" s="266"/>
      <c r="S23" s="37"/>
    </row>
    <row r="24" spans="1:39" ht="15" customHeight="1">
      <c r="A24" s="216"/>
      <c r="B24" s="212"/>
      <c r="C24" s="217"/>
      <c r="D24" s="221"/>
      <c r="E24" s="218"/>
      <c r="F24" s="211"/>
      <c r="G24" s="213"/>
      <c r="H24" s="211"/>
      <c r="I24" s="211"/>
      <c r="J24" s="213"/>
      <c r="K24" s="213"/>
      <c r="L24" s="215"/>
      <c r="M24" s="219"/>
      <c r="N24" s="213"/>
      <c r="O24" s="220"/>
      <c r="P24" s="215"/>
      <c r="Q24" s="266"/>
      <c r="S24" s="37"/>
    </row>
    <row r="26" spans="1:39" ht="14.25" customHeight="1">
      <c r="A26" s="103"/>
      <c r="B26" s="104"/>
      <c r="C26" s="105"/>
      <c r="D26" s="106"/>
      <c r="E26" s="107"/>
      <c r="F26" s="107"/>
      <c r="G26" s="103"/>
      <c r="H26" s="107"/>
      <c r="I26" s="108"/>
      <c r="J26" s="109"/>
      <c r="K26" s="109"/>
      <c r="L26" s="110"/>
      <c r="M26" s="111"/>
      <c r="N26" s="112"/>
      <c r="O26" s="113"/>
      <c r="P26" s="114"/>
      <c r="Q26" s="114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15" t="s">
        <v>594</v>
      </c>
      <c r="B27" s="116"/>
      <c r="C27" s="117"/>
      <c r="E27" s="118"/>
      <c r="F27" s="118"/>
      <c r="G27" s="118"/>
      <c r="H27" s="118"/>
      <c r="I27" s="118"/>
      <c r="J27" s="119"/>
      <c r="K27" s="118"/>
      <c r="L27" s="120"/>
      <c r="M27" s="55"/>
      <c r="N27" s="119"/>
      <c r="O27" s="11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21" t="s">
        <v>595</v>
      </c>
      <c r="B28" s="115"/>
      <c r="C28" s="115"/>
      <c r="D28" s="115"/>
      <c r="E28" s="37"/>
      <c r="F28" s="122" t="s">
        <v>596</v>
      </c>
      <c r="G28" s="6"/>
      <c r="H28" s="6"/>
      <c r="I28" s="6"/>
      <c r="J28" s="123"/>
      <c r="K28" s="124"/>
      <c r="L28" s="124"/>
      <c r="M28" s="125"/>
      <c r="N28" s="1"/>
      <c r="O28" s="126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5" t="s">
        <v>597</v>
      </c>
      <c r="B29" s="115"/>
      <c r="C29" s="115"/>
      <c r="D29" s="115" t="s">
        <v>598</v>
      </c>
      <c r="E29" s="6"/>
      <c r="F29" s="122" t="s">
        <v>599</v>
      </c>
      <c r="G29" s="6"/>
      <c r="H29" s="6"/>
      <c r="I29" s="6"/>
      <c r="J29" s="123"/>
      <c r="K29" s="124"/>
      <c r="L29" s="124"/>
      <c r="M29" s="125"/>
      <c r="N29" s="1"/>
      <c r="O29" s="126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5"/>
      <c r="B30" s="115"/>
      <c r="C30" s="115"/>
      <c r="D30" s="115"/>
      <c r="E30" s="6"/>
      <c r="F30" s="6"/>
      <c r="G30" s="6"/>
      <c r="H30" s="6"/>
      <c r="I30" s="6"/>
      <c r="J30" s="127"/>
      <c r="K30" s="124"/>
      <c r="L30" s="124"/>
      <c r="M30" s="6"/>
      <c r="N30" s="128"/>
      <c r="O30" s="1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228"/>
      <c r="B31" s="228"/>
      <c r="C31" s="228"/>
      <c r="D31" s="228"/>
      <c r="E31" s="229"/>
      <c r="F31" s="229"/>
      <c r="G31" s="229"/>
      <c r="H31" s="229"/>
      <c r="I31" s="229"/>
      <c r="J31" s="230"/>
      <c r="K31" s="231"/>
      <c r="L31" s="231"/>
      <c r="M31" s="229"/>
      <c r="N31" s="232"/>
      <c r="O31" s="233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4.25" customHeight="1">
      <c r="A32" s="115"/>
      <c r="B32" s="115"/>
      <c r="C32" s="115"/>
      <c r="D32" s="115"/>
      <c r="E32" s="6"/>
      <c r="F32" s="6"/>
      <c r="G32" s="6"/>
      <c r="H32" s="6"/>
      <c r="I32" s="6"/>
      <c r="J32" s="127"/>
      <c r="K32" s="124"/>
      <c r="L32" s="125"/>
      <c r="M32" s="6"/>
      <c r="N32" s="128"/>
      <c r="O32" s="1"/>
      <c r="P32" s="37"/>
      <c r="Q32" s="37"/>
      <c r="R32" s="37"/>
      <c r="S32" s="6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.75" customHeight="1">
      <c r="A33" s="138" t="s">
        <v>604</v>
      </c>
      <c r="B33" s="138"/>
      <c r="C33" s="138"/>
      <c r="D33" s="138"/>
      <c r="E33" s="6"/>
      <c r="F33" s="6"/>
      <c r="G33" s="6"/>
      <c r="H33" s="6"/>
      <c r="I33" s="6"/>
      <c r="J33" s="6"/>
      <c r="K33" s="6"/>
      <c r="L33" s="6"/>
      <c r="M33" s="6"/>
      <c r="N33" s="6"/>
      <c r="O33" s="24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38.25" customHeight="1">
      <c r="A34" s="95" t="s">
        <v>16</v>
      </c>
      <c r="B34" s="95" t="s">
        <v>565</v>
      </c>
      <c r="C34" s="95"/>
      <c r="D34" s="96" t="s">
        <v>577</v>
      </c>
      <c r="E34" s="95" t="s">
        <v>578</v>
      </c>
      <c r="F34" s="95" t="s">
        <v>579</v>
      </c>
      <c r="G34" s="95" t="s">
        <v>600</v>
      </c>
      <c r="H34" s="95" t="s">
        <v>581</v>
      </c>
      <c r="I34" s="222" t="s">
        <v>582</v>
      </c>
      <c r="J34" s="224" t="s">
        <v>583</v>
      </c>
      <c r="K34" s="223" t="s">
        <v>605</v>
      </c>
      <c r="L34" s="97" t="s">
        <v>585</v>
      </c>
      <c r="M34" s="139" t="s">
        <v>606</v>
      </c>
      <c r="N34" s="95" t="s">
        <v>607</v>
      </c>
      <c r="O34" s="94" t="s">
        <v>587</v>
      </c>
      <c r="P34" s="96" t="s">
        <v>588</v>
      </c>
      <c r="Q34" s="270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211">
        <v>1</v>
      </c>
      <c r="B35" s="271">
        <v>45324</v>
      </c>
      <c r="C35" s="265"/>
      <c r="D35" s="265" t="s">
        <v>971</v>
      </c>
      <c r="E35" s="211" t="s">
        <v>602</v>
      </c>
      <c r="F35" s="211" t="s">
        <v>972</v>
      </c>
      <c r="G35" s="211">
        <v>144.5</v>
      </c>
      <c r="H35" s="211"/>
      <c r="I35" s="213" t="s">
        <v>973</v>
      </c>
      <c r="J35" s="210" t="s">
        <v>591</v>
      </c>
      <c r="K35" s="98"/>
      <c r="L35" s="101"/>
      <c r="M35" s="267"/>
      <c r="N35" s="98"/>
      <c r="O35" s="100"/>
      <c r="P35" s="272"/>
      <c r="Q35" s="264"/>
      <c r="R35" s="140"/>
      <c r="S35" s="55" t="s">
        <v>784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41"/>
      <c r="AH35" s="142"/>
      <c r="AI35" s="140"/>
      <c r="AJ35" s="140"/>
      <c r="AK35" s="141"/>
      <c r="AL35" s="141"/>
      <c r="AM35" s="141"/>
    </row>
    <row r="36" spans="1:39" ht="12.75" customHeight="1">
      <c r="A36" s="211"/>
      <c r="B36" s="271"/>
      <c r="C36" s="265"/>
      <c r="D36" s="265"/>
      <c r="E36" s="211"/>
      <c r="F36" s="211"/>
      <c r="G36" s="211"/>
      <c r="H36" s="211"/>
      <c r="I36" s="213"/>
      <c r="J36" s="210"/>
      <c r="K36" s="98"/>
      <c r="L36" s="101"/>
      <c r="M36" s="267"/>
      <c r="N36" s="98"/>
      <c r="O36" s="100"/>
      <c r="P36" s="272"/>
      <c r="Q36" s="264"/>
      <c r="R36" s="140"/>
      <c r="S36" s="55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41"/>
      <c r="AH36" s="142"/>
      <c r="AI36" s="140"/>
      <c r="AJ36" s="140"/>
      <c r="AK36" s="141"/>
      <c r="AL36" s="141"/>
      <c r="AM36" s="141"/>
    </row>
    <row r="37" spans="1:39" ht="12.75" customHeight="1">
      <c r="A37" s="211"/>
      <c r="B37" s="271"/>
      <c r="C37" s="265"/>
      <c r="D37" s="265"/>
      <c r="E37" s="211"/>
      <c r="F37" s="211"/>
      <c r="G37" s="211"/>
      <c r="H37" s="211"/>
      <c r="I37" s="213"/>
      <c r="J37" s="210"/>
      <c r="K37" s="98"/>
      <c r="L37" s="101"/>
      <c r="M37" s="267"/>
      <c r="N37" s="98"/>
      <c r="O37" s="100"/>
      <c r="P37" s="272"/>
      <c r="Q37" s="264"/>
      <c r="R37" s="140"/>
      <c r="S37" s="55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9" spans="1:39" ht="12.75" customHeight="1">
      <c r="A39" s="141"/>
      <c r="B39" s="144"/>
      <c r="C39" s="140"/>
      <c r="D39" s="140"/>
      <c r="E39" s="141"/>
      <c r="F39" s="141"/>
      <c r="G39" s="141"/>
      <c r="H39" s="145"/>
      <c r="I39" s="145"/>
      <c r="J39" s="145"/>
      <c r="K39" s="140"/>
      <c r="L39" s="141"/>
      <c r="M39" s="141"/>
      <c r="N39" s="141"/>
      <c r="O39" s="145"/>
      <c r="P39" s="145"/>
      <c r="Q39" s="145"/>
      <c r="R39" s="140"/>
      <c r="S39" s="55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>
      <c r="A40" s="146" t="s">
        <v>608</v>
      </c>
      <c r="B40" s="146"/>
      <c r="C40" s="146"/>
      <c r="D40" s="146"/>
      <c r="E40" s="147"/>
      <c r="F40" s="108"/>
      <c r="G40" s="108"/>
      <c r="H40" s="108"/>
      <c r="I40" s="108"/>
      <c r="J40" s="1"/>
      <c r="K40" s="6"/>
      <c r="L40" s="6"/>
      <c r="M40" s="6"/>
      <c r="N40" s="1"/>
      <c r="O40" s="1"/>
      <c r="P40" s="37"/>
      <c r="Q40" s="37"/>
      <c r="R40" s="37"/>
      <c r="S40" s="6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37"/>
      <c r="AH40" s="37"/>
      <c r="AI40" s="37"/>
      <c r="AJ40" s="37"/>
      <c r="AK40" s="37"/>
      <c r="AL40" s="37"/>
      <c r="AM40" s="37"/>
    </row>
    <row r="41" spans="1:39" ht="38.25">
      <c r="A41" s="95" t="s">
        <v>16</v>
      </c>
      <c r="B41" s="95" t="s">
        <v>565</v>
      </c>
      <c r="C41" s="95"/>
      <c r="D41" s="96" t="s">
        <v>577</v>
      </c>
      <c r="E41" s="95" t="s">
        <v>578</v>
      </c>
      <c r="F41" s="95" t="s">
        <v>579</v>
      </c>
      <c r="G41" s="95" t="s">
        <v>600</v>
      </c>
      <c r="H41" s="95" t="s">
        <v>581</v>
      </c>
      <c r="I41" s="95" t="s">
        <v>582</v>
      </c>
      <c r="J41" s="94" t="s">
        <v>583</v>
      </c>
      <c r="K41" s="94" t="s">
        <v>609</v>
      </c>
      <c r="L41" s="97" t="s">
        <v>585</v>
      </c>
      <c r="M41" s="139" t="s">
        <v>606</v>
      </c>
      <c r="N41" s="95" t="s">
        <v>607</v>
      </c>
      <c r="O41" s="95" t="s">
        <v>587</v>
      </c>
      <c r="P41" s="96" t="s">
        <v>588</v>
      </c>
      <c r="Q41" s="269"/>
      <c r="R41" s="37"/>
      <c r="S41" s="6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37"/>
      <c r="AH41" s="37"/>
      <c r="AI41" s="37"/>
      <c r="AJ41" s="37"/>
      <c r="AK41" s="37"/>
      <c r="AL41" s="37"/>
      <c r="AM41" s="37"/>
    </row>
    <row r="42" spans="1:39" ht="12.75" customHeight="1">
      <c r="A42" s="331">
        <v>1</v>
      </c>
      <c r="B42" s="333">
        <v>45322</v>
      </c>
      <c r="C42" s="301"/>
      <c r="D42" s="301" t="s">
        <v>927</v>
      </c>
      <c r="E42" s="299" t="s">
        <v>602</v>
      </c>
      <c r="F42" s="299">
        <v>220</v>
      </c>
      <c r="G42" s="299">
        <v>82.5</v>
      </c>
      <c r="H42" s="299">
        <v>82.5</v>
      </c>
      <c r="I42" s="302"/>
      <c r="J42" s="339" t="s">
        <v>967</v>
      </c>
      <c r="K42" s="304">
        <f>H42-F42</f>
        <v>-137.5</v>
      </c>
      <c r="L42" s="305">
        <v>50</v>
      </c>
      <c r="M42" s="306">
        <f t="shared" ref="M42" si="4">(K42*N42)-L42</f>
        <v>-6925</v>
      </c>
      <c r="N42" s="307">
        <v>50</v>
      </c>
      <c r="O42" s="335" t="s">
        <v>603</v>
      </c>
      <c r="P42" s="337">
        <v>45324</v>
      </c>
      <c r="Q42" s="264"/>
      <c r="R42" s="140"/>
      <c r="S42" s="55" t="s">
        <v>592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332"/>
      <c r="B43" s="334"/>
      <c r="C43" s="301"/>
      <c r="D43" s="301" t="s">
        <v>928</v>
      </c>
      <c r="E43" s="299" t="s">
        <v>885</v>
      </c>
      <c r="F43" s="299">
        <v>34</v>
      </c>
      <c r="G43" s="299"/>
      <c r="H43" s="299">
        <v>0</v>
      </c>
      <c r="I43" s="302"/>
      <c r="J43" s="340"/>
      <c r="K43" s="304">
        <f>F43-H43</f>
        <v>34</v>
      </c>
      <c r="L43" s="305">
        <v>25</v>
      </c>
      <c r="M43" s="306">
        <f t="shared" ref="M43" si="5">(K43*N43)-L43</f>
        <v>1675</v>
      </c>
      <c r="N43" s="307">
        <v>50</v>
      </c>
      <c r="O43" s="336"/>
      <c r="P43" s="338"/>
      <c r="Q43" s="264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14">
        <v>2</v>
      </c>
      <c r="B44" s="268">
        <v>45323</v>
      </c>
      <c r="C44" s="242"/>
      <c r="D44" s="242" t="s">
        <v>942</v>
      </c>
      <c r="E44" s="214" t="s">
        <v>885</v>
      </c>
      <c r="F44" s="214">
        <v>122.5</v>
      </c>
      <c r="G44" s="214">
        <v>210</v>
      </c>
      <c r="H44" s="214">
        <v>87</v>
      </c>
      <c r="I44" s="209">
        <v>0.1</v>
      </c>
      <c r="J44" s="296" t="s">
        <v>943</v>
      </c>
      <c r="K44" s="297">
        <f>F44-H44</f>
        <v>35.5</v>
      </c>
      <c r="L44" s="298">
        <v>50</v>
      </c>
      <c r="M44" s="226">
        <f t="shared" ref="M44" si="6">(K44*N44)-L44</f>
        <v>1725</v>
      </c>
      <c r="N44" s="225">
        <v>50</v>
      </c>
      <c r="O44" s="102" t="s">
        <v>593</v>
      </c>
      <c r="P44" s="227">
        <v>45323</v>
      </c>
      <c r="Q44" s="264"/>
      <c r="R44" s="140"/>
      <c r="S44" s="55" t="s">
        <v>592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99">
        <v>3</v>
      </c>
      <c r="B45" s="300">
        <v>45324</v>
      </c>
      <c r="C45" s="301"/>
      <c r="D45" s="301" t="s">
        <v>942</v>
      </c>
      <c r="E45" s="299" t="s">
        <v>885</v>
      </c>
      <c r="F45" s="299">
        <v>127</v>
      </c>
      <c r="G45" s="299">
        <v>220</v>
      </c>
      <c r="H45" s="299">
        <v>197.5</v>
      </c>
      <c r="I45" s="302">
        <v>5</v>
      </c>
      <c r="J45" s="303" t="s">
        <v>962</v>
      </c>
      <c r="K45" s="304">
        <f>F45-H45</f>
        <v>-70.5</v>
      </c>
      <c r="L45" s="305">
        <v>50</v>
      </c>
      <c r="M45" s="306">
        <f t="shared" ref="M45" si="7">(K45*N45)-L45</f>
        <v>-3575</v>
      </c>
      <c r="N45" s="307">
        <v>50</v>
      </c>
      <c r="O45" s="308" t="s">
        <v>603</v>
      </c>
      <c r="P45" s="309">
        <v>45324</v>
      </c>
      <c r="Q45" s="264"/>
      <c r="R45" s="140"/>
      <c r="S45" s="55" t="s">
        <v>592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341">
        <v>4</v>
      </c>
      <c r="B46" s="343">
        <v>45324</v>
      </c>
      <c r="C46" s="265"/>
      <c r="D46" s="265" t="s">
        <v>963</v>
      </c>
      <c r="E46" s="211" t="s">
        <v>602</v>
      </c>
      <c r="F46" s="211" t="s">
        <v>965</v>
      </c>
      <c r="G46" s="211"/>
      <c r="H46" s="211"/>
      <c r="I46" s="213"/>
      <c r="J46" s="345" t="s">
        <v>591</v>
      </c>
      <c r="K46" s="211"/>
      <c r="L46" s="273"/>
      <c r="M46" s="275"/>
      <c r="N46" s="211"/>
      <c r="O46" s="213"/>
      <c r="P46" s="347"/>
      <c r="Q46" s="264"/>
      <c r="R46" s="140"/>
      <c r="S46" s="55" t="s">
        <v>592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342"/>
      <c r="B47" s="344"/>
      <c r="C47" s="265"/>
      <c r="D47" s="265" t="s">
        <v>964</v>
      </c>
      <c r="E47" s="211" t="s">
        <v>885</v>
      </c>
      <c r="F47" s="211" t="s">
        <v>966</v>
      </c>
      <c r="G47" s="211"/>
      <c r="H47" s="211"/>
      <c r="I47" s="213"/>
      <c r="J47" s="346"/>
      <c r="K47" s="211"/>
      <c r="L47" s="273"/>
      <c r="M47" s="275"/>
      <c r="N47" s="211"/>
      <c r="O47" s="213"/>
      <c r="P47" s="344"/>
      <c r="Q47" s="264"/>
      <c r="R47" s="140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99">
        <v>5</v>
      </c>
      <c r="B48" s="300">
        <v>45324</v>
      </c>
      <c r="C48" s="301"/>
      <c r="D48" s="301" t="s">
        <v>968</v>
      </c>
      <c r="E48" s="299" t="s">
        <v>602</v>
      </c>
      <c r="F48" s="299">
        <v>12.5</v>
      </c>
      <c r="G48" s="299">
        <v>9</v>
      </c>
      <c r="H48" s="299">
        <v>11.25</v>
      </c>
      <c r="I48" s="302" t="s">
        <v>969</v>
      </c>
      <c r="J48" s="303" t="s">
        <v>970</v>
      </c>
      <c r="K48" s="304">
        <f>H48-F48</f>
        <v>-1.25</v>
      </c>
      <c r="L48" s="305">
        <v>50</v>
      </c>
      <c r="M48" s="306">
        <f t="shared" ref="M48:M49" si="8">(K48*N48)-L48</f>
        <v>-1925</v>
      </c>
      <c r="N48" s="307">
        <v>1500</v>
      </c>
      <c r="O48" s="308" t="s">
        <v>603</v>
      </c>
      <c r="P48" s="309">
        <v>45324</v>
      </c>
      <c r="Q48" s="264"/>
      <c r="R48" s="140"/>
      <c r="S48" s="55" t="s">
        <v>592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14">
        <v>6</v>
      </c>
      <c r="B49" s="268">
        <v>45327</v>
      </c>
      <c r="C49" s="242"/>
      <c r="D49" s="242" t="s">
        <v>942</v>
      </c>
      <c r="E49" s="214" t="s">
        <v>885</v>
      </c>
      <c r="F49" s="214">
        <v>145</v>
      </c>
      <c r="G49" s="214">
        <v>235</v>
      </c>
      <c r="H49" s="214">
        <v>95</v>
      </c>
      <c r="I49" s="209">
        <v>5</v>
      </c>
      <c r="J49" s="296" t="s">
        <v>1021</v>
      </c>
      <c r="K49" s="297">
        <f>F49-H49</f>
        <v>50</v>
      </c>
      <c r="L49" s="298">
        <v>50</v>
      </c>
      <c r="M49" s="226">
        <f t="shared" si="8"/>
        <v>2450</v>
      </c>
      <c r="N49" s="225">
        <v>50</v>
      </c>
      <c r="O49" s="102" t="s">
        <v>593</v>
      </c>
      <c r="P49" s="268">
        <v>45327</v>
      </c>
      <c r="Q49" s="264"/>
      <c r="R49" s="140"/>
      <c r="S49" s="55" t="s">
        <v>592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14">
        <v>7</v>
      </c>
      <c r="B50" s="268">
        <v>45327</v>
      </c>
      <c r="C50" s="242"/>
      <c r="D50" s="242" t="s">
        <v>1024</v>
      </c>
      <c r="E50" s="214" t="s">
        <v>602</v>
      </c>
      <c r="F50" s="214">
        <v>72.5</v>
      </c>
      <c r="G50" s="214">
        <v>18</v>
      </c>
      <c r="H50" s="214">
        <v>96</v>
      </c>
      <c r="I50" s="209" t="s">
        <v>1025</v>
      </c>
      <c r="J50" s="296" t="s">
        <v>1026</v>
      </c>
      <c r="K50" s="297">
        <f>H50-F50</f>
        <v>23.5</v>
      </c>
      <c r="L50" s="298">
        <v>50</v>
      </c>
      <c r="M50" s="226">
        <f t="shared" ref="M50" si="9">(K50*N50)-L50</f>
        <v>1125</v>
      </c>
      <c r="N50" s="225">
        <v>50</v>
      </c>
      <c r="O50" s="102" t="s">
        <v>593</v>
      </c>
      <c r="P50" s="268">
        <v>45327</v>
      </c>
      <c r="Q50" s="264"/>
      <c r="R50" s="140"/>
      <c r="S50" s="55" t="s">
        <v>592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14">
        <v>8</v>
      </c>
      <c r="B51" s="268">
        <v>45327</v>
      </c>
      <c r="C51" s="242"/>
      <c r="D51" s="242" t="s">
        <v>1027</v>
      </c>
      <c r="E51" s="214" t="s">
        <v>602</v>
      </c>
      <c r="F51" s="214">
        <v>290</v>
      </c>
      <c r="G51" s="214">
        <v>190</v>
      </c>
      <c r="H51" s="214">
        <v>325</v>
      </c>
      <c r="I51" s="209" t="s">
        <v>1028</v>
      </c>
      <c r="J51" s="296" t="s">
        <v>1236</v>
      </c>
      <c r="K51" s="297">
        <f>H51-F51</f>
        <v>35</v>
      </c>
      <c r="L51" s="298">
        <v>50</v>
      </c>
      <c r="M51" s="226">
        <f t="shared" ref="M51" si="10">(K51*N51)-L51</f>
        <v>475</v>
      </c>
      <c r="N51" s="225">
        <v>15</v>
      </c>
      <c r="O51" s="102" t="s">
        <v>593</v>
      </c>
      <c r="P51" s="268">
        <v>45327</v>
      </c>
      <c r="Q51" s="264"/>
      <c r="R51" s="140"/>
      <c r="S51" s="55" t="s">
        <v>592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341">
        <v>9</v>
      </c>
      <c r="B52" s="343">
        <v>45327</v>
      </c>
      <c r="C52" s="265"/>
      <c r="D52" s="265" t="s">
        <v>1029</v>
      </c>
      <c r="E52" s="211" t="s">
        <v>885</v>
      </c>
      <c r="F52" s="211" t="s">
        <v>1030</v>
      </c>
      <c r="G52" s="211"/>
      <c r="H52" s="211"/>
      <c r="I52" s="213"/>
      <c r="J52" s="345" t="s">
        <v>591</v>
      </c>
      <c r="K52" s="211"/>
      <c r="L52" s="273"/>
      <c r="M52" s="275"/>
      <c r="N52" s="211"/>
      <c r="O52" s="213"/>
      <c r="P52" s="347"/>
      <c r="Q52" s="264"/>
      <c r="R52" s="140"/>
      <c r="S52" s="55" t="s">
        <v>592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342"/>
      <c r="B53" s="344"/>
      <c r="C53" s="265"/>
      <c r="D53" s="265" t="s">
        <v>1031</v>
      </c>
      <c r="E53" s="211" t="s">
        <v>885</v>
      </c>
      <c r="F53" s="211" t="s">
        <v>1032</v>
      </c>
      <c r="G53" s="211"/>
      <c r="H53" s="211"/>
      <c r="I53" s="213"/>
      <c r="J53" s="346"/>
      <c r="K53" s="211"/>
      <c r="L53" s="273"/>
      <c r="M53" s="275"/>
      <c r="N53" s="211"/>
      <c r="O53" s="213"/>
      <c r="P53" s="344"/>
      <c r="Q53" s="264"/>
      <c r="R53" s="140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11"/>
      <c r="B54" s="271"/>
      <c r="C54" s="265"/>
      <c r="D54" s="265"/>
      <c r="E54" s="211"/>
      <c r="F54" s="211"/>
      <c r="G54" s="211"/>
      <c r="H54" s="211"/>
      <c r="I54" s="213"/>
      <c r="J54" s="213"/>
      <c r="K54" s="211"/>
      <c r="L54" s="273"/>
      <c r="M54" s="275"/>
      <c r="N54" s="211"/>
      <c r="O54" s="213"/>
      <c r="P54" s="271"/>
      <c r="Q54" s="264"/>
      <c r="R54" s="140"/>
      <c r="S54" s="5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38.25" customHeight="1">
      <c r="A55" s="93" t="s">
        <v>614</v>
      </c>
      <c r="B55" s="148"/>
      <c r="C55" s="148"/>
      <c r="D55" s="149"/>
      <c r="E55" s="129"/>
      <c r="F55" s="6"/>
      <c r="G55" s="6"/>
      <c r="H55" s="130"/>
      <c r="I55" s="150"/>
      <c r="J55" s="1"/>
      <c r="K55" s="6"/>
      <c r="L55" s="6"/>
      <c r="M55" s="6"/>
      <c r="N55" s="1"/>
      <c r="O55" s="1"/>
      <c r="R55" s="1"/>
      <c r="S55" s="6"/>
      <c r="T55" s="1"/>
      <c r="U55" s="1"/>
      <c r="V55" s="1"/>
      <c r="W55" s="1"/>
      <c r="X55" s="1"/>
      <c r="Y55" s="6"/>
      <c r="Z55" s="1"/>
      <c r="AA55" s="1"/>
      <c r="AB55" s="1"/>
      <c r="AC55" s="1"/>
      <c r="AD55" s="1"/>
      <c r="AE55" s="6"/>
      <c r="AF55" s="1"/>
      <c r="AG55" s="1"/>
      <c r="AH55" s="1"/>
      <c r="AI55" s="1"/>
      <c r="AJ55" s="1"/>
      <c r="AK55" s="6"/>
      <c r="AL55" s="1"/>
    </row>
    <row r="56" spans="1:39" ht="38.25">
      <c r="A56" s="94" t="s">
        <v>16</v>
      </c>
      <c r="B56" s="95" t="s">
        <v>565</v>
      </c>
      <c r="C56" s="95"/>
      <c r="D56" s="96" t="s">
        <v>577</v>
      </c>
      <c r="E56" s="95" t="s">
        <v>578</v>
      </c>
      <c r="F56" s="95" t="s">
        <v>579</v>
      </c>
      <c r="G56" s="95" t="s">
        <v>580</v>
      </c>
      <c r="H56" s="95" t="s">
        <v>581</v>
      </c>
      <c r="I56" s="95" t="s">
        <v>582</v>
      </c>
      <c r="J56" s="94" t="s">
        <v>583</v>
      </c>
      <c r="K56" s="133" t="s">
        <v>601</v>
      </c>
      <c r="L56" s="134" t="s">
        <v>585</v>
      </c>
      <c r="M56" s="97" t="s">
        <v>586</v>
      </c>
      <c r="N56" s="95" t="s">
        <v>587</v>
      </c>
      <c r="O56" s="96" t="s">
        <v>588</v>
      </c>
      <c r="P56" s="222" t="s">
        <v>589</v>
      </c>
      <c r="Q56" s="224" t="s">
        <v>872</v>
      </c>
      <c r="R56" s="37"/>
      <c r="S56" s="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</row>
    <row r="57" spans="1:39" ht="14.25" customHeight="1">
      <c r="A57" s="98">
        <v>1</v>
      </c>
      <c r="B57" s="99">
        <v>45252</v>
      </c>
      <c r="C57" s="143"/>
      <c r="D57" s="143" t="s">
        <v>365</v>
      </c>
      <c r="E57" s="98" t="s">
        <v>590</v>
      </c>
      <c r="F57" s="98" t="s">
        <v>880</v>
      </c>
      <c r="G57" s="98">
        <v>2480</v>
      </c>
      <c r="H57" s="98"/>
      <c r="I57" s="98" t="s">
        <v>881</v>
      </c>
      <c r="J57" s="100" t="s">
        <v>591</v>
      </c>
      <c r="K57" s="100"/>
      <c r="L57" s="101"/>
      <c r="M57" s="277"/>
      <c r="N57" s="274"/>
      <c r="O57" s="278"/>
      <c r="P57" s="215">
        <f>VLOOKUP(D57,'MidCap Intra'!$B$11:$C$568,2,0)</f>
        <v>2898.35</v>
      </c>
      <c r="Q57" s="212"/>
      <c r="R57" s="37"/>
      <c r="S57" s="37" t="s">
        <v>592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</row>
    <row r="58" spans="1:39" ht="14.25" customHeight="1">
      <c r="A58" s="98">
        <v>2</v>
      </c>
      <c r="B58" s="99">
        <v>45261</v>
      </c>
      <c r="C58" s="143"/>
      <c r="D58" s="143" t="s">
        <v>406</v>
      </c>
      <c r="E58" s="98" t="s">
        <v>590</v>
      </c>
      <c r="F58" s="98" t="s">
        <v>883</v>
      </c>
      <c r="G58" s="98">
        <v>477</v>
      </c>
      <c r="H58" s="98"/>
      <c r="I58" s="98" t="s">
        <v>884</v>
      </c>
      <c r="J58" s="100" t="s">
        <v>591</v>
      </c>
      <c r="K58" s="100"/>
      <c r="L58" s="276"/>
      <c r="M58" s="219"/>
      <c r="N58" s="213"/>
      <c r="O58" s="220"/>
      <c r="P58" s="215">
        <f>VLOOKUP(D58,'MidCap Intra'!$B$11:$C$568,2,0)</f>
        <v>523.75</v>
      </c>
      <c r="Q58" s="212"/>
      <c r="R58" s="37"/>
      <c r="S58" s="37" t="s">
        <v>592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</row>
    <row r="59" spans="1:39" ht="14.25" customHeight="1">
      <c r="A59" s="98">
        <v>3</v>
      </c>
      <c r="B59" s="99">
        <v>45271</v>
      </c>
      <c r="C59" s="143"/>
      <c r="D59" s="143" t="s">
        <v>447</v>
      </c>
      <c r="E59" s="98" t="s">
        <v>590</v>
      </c>
      <c r="F59" s="98" t="s">
        <v>888</v>
      </c>
      <c r="G59" s="98">
        <v>390</v>
      </c>
      <c r="H59" s="98"/>
      <c r="I59" s="98" t="s">
        <v>887</v>
      </c>
      <c r="J59" s="100" t="s">
        <v>591</v>
      </c>
      <c r="K59" s="100"/>
      <c r="L59" s="276"/>
      <c r="M59" s="219"/>
      <c r="N59" s="213"/>
      <c r="O59" s="220"/>
      <c r="P59" s="215">
        <f>VLOOKUP(D59,'MidCap Intra'!$B$11:$C$568,2,0)</f>
        <v>490.2</v>
      </c>
      <c r="Q59" s="212"/>
      <c r="R59" s="37"/>
      <c r="S59" s="37" t="s">
        <v>592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</row>
    <row r="60" spans="1:39" ht="14.25" customHeight="1">
      <c r="A60" s="98"/>
      <c r="B60" s="99"/>
      <c r="C60" s="143"/>
      <c r="D60" s="143"/>
      <c r="E60" s="98"/>
      <c r="F60" s="98"/>
      <c r="G60" s="98"/>
      <c r="H60" s="98"/>
      <c r="I60" s="98"/>
      <c r="J60" s="100"/>
      <c r="K60" s="100"/>
      <c r="L60" s="276"/>
      <c r="M60" s="219"/>
      <c r="N60" s="213"/>
      <c r="O60" s="220"/>
      <c r="P60" s="212"/>
      <c r="Q60" s="212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</row>
    <row r="61" spans="1:39" ht="12.75" customHeight="1">
      <c r="A61" s="98"/>
      <c r="B61" s="99"/>
      <c r="C61" s="143"/>
      <c r="D61" s="143"/>
      <c r="E61" s="98"/>
      <c r="F61" s="98"/>
      <c r="G61" s="98"/>
      <c r="H61" s="98"/>
      <c r="I61" s="98"/>
      <c r="J61" s="100"/>
      <c r="K61" s="100"/>
      <c r="L61" s="276"/>
      <c r="M61" s="279"/>
      <c r="N61" s="213"/>
      <c r="O61" s="213"/>
      <c r="P61" s="212"/>
      <c r="Q61" s="212"/>
      <c r="S61" s="6"/>
      <c r="T61" s="1"/>
      <c r="U61" s="1"/>
      <c r="V61" s="1"/>
      <c r="W61" s="1"/>
      <c r="X61" s="1"/>
      <c r="Y61" s="1"/>
      <c r="Z61" s="1"/>
    </row>
    <row r="62" spans="1:39" ht="12.75" customHeight="1">
      <c r="A62" s="115" t="s">
        <v>594</v>
      </c>
      <c r="B62" s="115"/>
      <c r="C62" s="115"/>
      <c r="D62" s="115"/>
      <c r="E62" s="37"/>
      <c r="F62" s="122" t="s">
        <v>596</v>
      </c>
      <c r="G62" s="55"/>
      <c r="H62" s="55"/>
      <c r="I62" s="55"/>
      <c r="J62" s="6"/>
      <c r="K62" s="135"/>
      <c r="L62" s="136"/>
      <c r="M62" s="6"/>
      <c r="N62" s="105"/>
      <c r="O62" s="151"/>
      <c r="P62" s="1"/>
      <c r="Q62" s="233"/>
      <c r="R62" s="1"/>
      <c r="S62" s="6"/>
      <c r="T62" s="1"/>
      <c r="U62" s="1"/>
      <c r="V62" s="1"/>
      <c r="W62" s="1"/>
      <c r="X62" s="1"/>
      <c r="Y62" s="1"/>
      <c r="Z62" s="1"/>
      <c r="AA62" s="1"/>
    </row>
    <row r="63" spans="1:39" ht="12.75" customHeight="1">
      <c r="A63" s="121" t="s">
        <v>595</v>
      </c>
      <c r="B63" s="115"/>
      <c r="C63" s="115"/>
      <c r="D63" s="115"/>
      <c r="E63" s="6"/>
      <c r="F63" s="122" t="s">
        <v>599</v>
      </c>
      <c r="G63" s="6"/>
      <c r="H63" s="6" t="s">
        <v>616</v>
      </c>
      <c r="I63" s="6"/>
      <c r="J63" s="1"/>
      <c r="K63" s="6"/>
      <c r="L63" s="6"/>
      <c r="M63" s="6"/>
      <c r="N63" s="1"/>
      <c r="O63" s="1"/>
      <c r="R63" s="1"/>
      <c r="S63" s="6"/>
      <c r="T63" s="1"/>
      <c r="U63" s="1"/>
      <c r="V63" s="1"/>
      <c r="W63" s="1"/>
      <c r="X63" s="1"/>
      <c r="Y63" s="1"/>
      <c r="Z63" s="1"/>
      <c r="AA63" s="1"/>
    </row>
    <row r="64" spans="1:39" ht="12.75" customHeight="1">
      <c r="A64" s="121"/>
      <c r="B64" s="115"/>
      <c r="C64" s="115"/>
      <c r="D64" s="115"/>
      <c r="E64" s="6"/>
      <c r="F64" s="122"/>
      <c r="G64" s="6"/>
      <c r="H64" s="6"/>
      <c r="I64" s="6"/>
      <c r="J64" s="1"/>
      <c r="K64" s="6"/>
      <c r="L64" s="6"/>
      <c r="M64" s="6"/>
      <c r="N64" s="1"/>
      <c r="O64" s="1"/>
      <c r="R64" s="1"/>
      <c r="S64" s="55"/>
      <c r="T64" s="1"/>
      <c r="U64" s="1"/>
      <c r="V64" s="1"/>
      <c r="W64" s="1"/>
      <c r="X64" s="1"/>
      <c r="Y64" s="1"/>
      <c r="Z64" s="1"/>
      <c r="AA64" s="1"/>
    </row>
    <row r="65" spans="1:27" ht="12.75" customHeight="1">
      <c r="A65" s="121"/>
      <c r="B65" s="115"/>
      <c r="C65" s="115"/>
      <c r="D65" s="115"/>
      <c r="E65" s="6"/>
      <c r="F65" s="122"/>
      <c r="G65" s="55"/>
      <c r="H65" s="37"/>
      <c r="I65" s="55"/>
      <c r="J65" s="6"/>
      <c r="K65" s="135"/>
      <c r="L65" s="136"/>
      <c r="M65" s="6"/>
      <c r="N65" s="105"/>
      <c r="O65" s="137"/>
      <c r="P65" s="1"/>
      <c r="Q65" s="233"/>
      <c r="R65" s="1"/>
      <c r="S65" s="6"/>
      <c r="T65" s="1"/>
      <c r="U65" s="1"/>
      <c r="V65" s="1"/>
      <c r="W65" s="1"/>
      <c r="X65" s="1"/>
      <c r="Y65" s="1"/>
      <c r="Z65" s="1"/>
      <c r="AA65" s="1"/>
    </row>
    <row r="66" spans="1:27" ht="12.75" customHeight="1">
      <c r="A66" s="121"/>
      <c r="B66" s="115"/>
      <c r="C66" s="115"/>
      <c r="D66" s="115"/>
      <c r="E66" s="6"/>
      <c r="F66" s="122"/>
      <c r="G66" s="55"/>
      <c r="H66" s="37"/>
      <c r="I66" s="55"/>
      <c r="J66" s="6"/>
      <c r="K66" s="135"/>
      <c r="L66" s="136"/>
      <c r="M66" s="6"/>
      <c r="N66" s="105"/>
      <c r="O66" s="137"/>
      <c r="P66" s="1"/>
      <c r="Q66" s="233"/>
      <c r="R66" s="1"/>
      <c r="S66" s="6"/>
      <c r="T66" s="1"/>
      <c r="U66" s="1"/>
      <c r="V66" s="1"/>
      <c r="W66" s="1"/>
      <c r="X66" s="1"/>
      <c r="Y66" s="1"/>
      <c r="Z66" s="1"/>
      <c r="AA66" s="1"/>
    </row>
    <row r="67" spans="1:27" ht="12.75" customHeight="1">
      <c r="A67" s="121"/>
      <c r="B67" s="115"/>
      <c r="C67" s="115"/>
      <c r="D67" s="115"/>
      <c r="E67" s="6"/>
      <c r="F67" s="122"/>
      <c r="G67" s="55"/>
      <c r="H67" s="37"/>
      <c r="I67" s="55"/>
      <c r="J67" s="6"/>
      <c r="K67" s="135"/>
      <c r="L67" s="136"/>
      <c r="M67" s="6"/>
      <c r="N67" s="105"/>
      <c r="O67" s="137"/>
      <c r="P67" s="1"/>
      <c r="Q67" s="233"/>
      <c r="R67" s="1"/>
      <c r="S67" s="6"/>
      <c r="T67" s="1"/>
      <c r="U67" s="1"/>
      <c r="V67" s="1"/>
      <c r="W67" s="1"/>
      <c r="X67" s="1"/>
      <c r="Y67" s="1"/>
      <c r="Z67" s="1"/>
      <c r="AA67" s="1"/>
    </row>
    <row r="68" spans="1:27" ht="12.75" customHeight="1">
      <c r="A68" s="121"/>
      <c r="B68" s="115"/>
      <c r="C68" s="115"/>
      <c r="D68" s="115"/>
      <c r="E68" s="6"/>
      <c r="F68" s="122"/>
      <c r="G68" s="55"/>
      <c r="H68" s="37"/>
      <c r="I68" s="55"/>
      <c r="J68" s="6"/>
      <c r="K68" s="135"/>
      <c r="L68" s="136"/>
      <c r="M68" s="6"/>
      <c r="N68" s="105"/>
      <c r="O68" s="137"/>
      <c r="P68" s="1"/>
      <c r="Q68" s="233"/>
      <c r="R68" s="1"/>
      <c r="S68" s="6"/>
      <c r="T68" s="1"/>
      <c r="U68" s="1"/>
      <c r="V68" s="1"/>
      <c r="W68" s="1"/>
      <c r="X68" s="1"/>
      <c r="Y68" s="1"/>
      <c r="Z68" s="1"/>
      <c r="AA68" s="1"/>
    </row>
    <row r="69" spans="1:27" ht="12.75" customHeight="1">
      <c r="A69" s="121"/>
      <c r="B69" s="115"/>
      <c r="C69" s="115"/>
      <c r="D69" s="115"/>
      <c r="E69" s="6"/>
      <c r="F69" s="122"/>
      <c r="G69" s="55"/>
      <c r="H69" s="37"/>
      <c r="I69" s="55"/>
      <c r="J69" s="6"/>
      <c r="K69" s="135"/>
      <c r="L69" s="136"/>
      <c r="M69" s="6"/>
      <c r="N69" s="105"/>
      <c r="O69" s="137"/>
      <c r="P69" s="1"/>
      <c r="Q69" s="233"/>
      <c r="R69" s="1"/>
      <c r="S69" s="6"/>
      <c r="T69" s="1"/>
      <c r="U69" s="1"/>
      <c r="V69" s="1"/>
      <c r="W69" s="1"/>
      <c r="X69" s="1"/>
      <c r="Y69" s="1"/>
      <c r="Z69" s="1"/>
      <c r="AA69" s="1"/>
    </row>
    <row r="70" spans="1:27" ht="12.75" customHeight="1">
      <c r="A70" s="121"/>
      <c r="B70" s="115"/>
      <c r="C70" s="115"/>
      <c r="D70" s="115"/>
      <c r="E70" s="6"/>
      <c r="F70" s="122"/>
      <c r="G70" s="55"/>
      <c r="H70" s="37"/>
      <c r="I70" s="55"/>
      <c r="J70" s="6"/>
      <c r="K70" s="135"/>
      <c r="L70" s="136"/>
      <c r="M70" s="6"/>
      <c r="N70" s="105"/>
      <c r="O70" s="137"/>
      <c r="P70" s="1"/>
      <c r="Q70" s="233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27" ht="12.75" customHeight="1">
      <c r="A71" s="55"/>
      <c r="B71" s="104"/>
      <c r="C71" s="104"/>
      <c r="D71" s="37"/>
      <c r="E71" s="55"/>
      <c r="F71" s="55"/>
      <c r="G71" s="55"/>
      <c r="H71" s="37"/>
      <c r="I71" s="55"/>
      <c r="J71" s="6"/>
      <c r="K71" s="135"/>
      <c r="L71" s="136"/>
      <c r="M71" s="6"/>
      <c r="N71" s="105"/>
      <c r="O71" s="137"/>
      <c r="P71" s="1"/>
      <c r="Q71" s="233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27" ht="38.25" customHeight="1">
      <c r="A72" s="37"/>
      <c r="B72" s="152" t="s">
        <v>617</v>
      </c>
      <c r="C72" s="152"/>
      <c r="D72" s="152"/>
      <c r="E72" s="152"/>
      <c r="F72" s="6"/>
      <c r="G72" s="6"/>
      <c r="H72" s="131"/>
      <c r="I72" s="6"/>
      <c r="J72" s="131"/>
      <c r="K72" s="132"/>
      <c r="L72" s="6"/>
      <c r="M72" s="6"/>
      <c r="N72" s="1"/>
      <c r="O72" s="1"/>
      <c r="P72" s="1"/>
      <c r="Q72" s="233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27" ht="12.75" customHeight="1">
      <c r="A73" s="94" t="s">
        <v>16</v>
      </c>
      <c r="B73" s="95" t="s">
        <v>565</v>
      </c>
      <c r="C73" s="95"/>
      <c r="D73" s="96" t="s">
        <v>577</v>
      </c>
      <c r="E73" s="95" t="s">
        <v>578</v>
      </c>
      <c r="F73" s="95" t="s">
        <v>579</v>
      </c>
      <c r="G73" s="95" t="s">
        <v>618</v>
      </c>
      <c r="H73" s="95" t="s">
        <v>619</v>
      </c>
      <c r="I73" s="95" t="s">
        <v>582</v>
      </c>
      <c r="J73" s="153" t="s">
        <v>583</v>
      </c>
      <c r="K73" s="95" t="s">
        <v>584</v>
      </c>
      <c r="L73" s="95" t="s">
        <v>620</v>
      </c>
      <c r="M73" s="95" t="s">
        <v>587</v>
      </c>
      <c r="N73" s="96" t="s">
        <v>588</v>
      </c>
      <c r="O73" s="1"/>
      <c r="P73" s="1"/>
      <c r="Q73" s="233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27" ht="12.75" customHeight="1">
      <c r="A74" s="154">
        <v>1</v>
      </c>
      <c r="B74" s="155">
        <v>41579</v>
      </c>
      <c r="C74" s="155"/>
      <c r="D74" s="156" t="s">
        <v>621</v>
      </c>
      <c r="E74" s="157" t="s">
        <v>590</v>
      </c>
      <c r="F74" s="158">
        <v>82</v>
      </c>
      <c r="G74" s="157" t="s">
        <v>622</v>
      </c>
      <c r="H74" s="157">
        <v>100</v>
      </c>
      <c r="I74" s="159">
        <v>100</v>
      </c>
      <c r="J74" s="160" t="s">
        <v>623</v>
      </c>
      <c r="K74" s="161">
        <f t="shared" ref="K74:K126" si="11">H74-F74</f>
        <v>18</v>
      </c>
      <c r="L74" s="162">
        <f t="shared" ref="L74:L126" si="12">K74/F74</f>
        <v>0.21951219512195122</v>
      </c>
      <c r="M74" s="157" t="s">
        <v>593</v>
      </c>
      <c r="N74" s="163">
        <v>42657</v>
      </c>
      <c r="O74" s="1"/>
      <c r="P74" s="1"/>
      <c r="Q74" s="233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27" ht="12.75" customHeight="1">
      <c r="A75" s="154">
        <v>2</v>
      </c>
      <c r="B75" s="155">
        <v>41794</v>
      </c>
      <c r="C75" s="155"/>
      <c r="D75" s="156" t="s">
        <v>624</v>
      </c>
      <c r="E75" s="157" t="s">
        <v>602</v>
      </c>
      <c r="F75" s="158">
        <v>257</v>
      </c>
      <c r="G75" s="157" t="s">
        <v>622</v>
      </c>
      <c r="H75" s="157">
        <v>300</v>
      </c>
      <c r="I75" s="159">
        <v>300</v>
      </c>
      <c r="J75" s="160" t="s">
        <v>623</v>
      </c>
      <c r="K75" s="161">
        <f t="shared" si="11"/>
        <v>43</v>
      </c>
      <c r="L75" s="162">
        <f t="shared" si="12"/>
        <v>0.16731517509727625</v>
      </c>
      <c r="M75" s="157" t="s">
        <v>593</v>
      </c>
      <c r="N75" s="163">
        <v>41822</v>
      </c>
      <c r="O75" s="1"/>
      <c r="P75" s="1"/>
      <c r="Q75" s="233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27" ht="12.75" customHeight="1">
      <c r="A76" s="154">
        <v>3</v>
      </c>
      <c r="B76" s="155">
        <v>41828</v>
      </c>
      <c r="C76" s="155"/>
      <c r="D76" s="156" t="s">
        <v>625</v>
      </c>
      <c r="E76" s="157" t="s">
        <v>602</v>
      </c>
      <c r="F76" s="158">
        <v>393</v>
      </c>
      <c r="G76" s="157" t="s">
        <v>622</v>
      </c>
      <c r="H76" s="157">
        <v>468</v>
      </c>
      <c r="I76" s="159">
        <v>468</v>
      </c>
      <c r="J76" s="160" t="s">
        <v>623</v>
      </c>
      <c r="K76" s="161">
        <f t="shared" si="11"/>
        <v>75</v>
      </c>
      <c r="L76" s="162">
        <f t="shared" si="12"/>
        <v>0.19083969465648856</v>
      </c>
      <c r="M76" s="157" t="s">
        <v>593</v>
      </c>
      <c r="N76" s="163">
        <v>41863</v>
      </c>
      <c r="O76" s="1"/>
      <c r="P76" s="1"/>
      <c r="Q76" s="233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27" ht="12.75" customHeight="1">
      <c r="A77" s="154">
        <v>4</v>
      </c>
      <c r="B77" s="155">
        <v>41857</v>
      </c>
      <c r="C77" s="155"/>
      <c r="D77" s="156" t="s">
        <v>626</v>
      </c>
      <c r="E77" s="157" t="s">
        <v>602</v>
      </c>
      <c r="F77" s="158">
        <v>205</v>
      </c>
      <c r="G77" s="157" t="s">
        <v>622</v>
      </c>
      <c r="H77" s="157">
        <v>275</v>
      </c>
      <c r="I77" s="159">
        <v>250</v>
      </c>
      <c r="J77" s="160" t="s">
        <v>623</v>
      </c>
      <c r="K77" s="161">
        <f t="shared" si="11"/>
        <v>70</v>
      </c>
      <c r="L77" s="162">
        <f t="shared" si="12"/>
        <v>0.34146341463414637</v>
      </c>
      <c r="M77" s="157" t="s">
        <v>593</v>
      </c>
      <c r="N77" s="163">
        <v>41962</v>
      </c>
      <c r="O77" s="1"/>
      <c r="P77" s="1"/>
      <c r="Q77" s="233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27" ht="12.75" customHeight="1">
      <c r="A78" s="154">
        <v>5</v>
      </c>
      <c r="B78" s="155">
        <v>41886</v>
      </c>
      <c r="C78" s="155"/>
      <c r="D78" s="156" t="s">
        <v>627</v>
      </c>
      <c r="E78" s="157" t="s">
        <v>602</v>
      </c>
      <c r="F78" s="158">
        <v>162</v>
      </c>
      <c r="G78" s="157" t="s">
        <v>622</v>
      </c>
      <c r="H78" s="157">
        <v>190</v>
      </c>
      <c r="I78" s="159">
        <v>190</v>
      </c>
      <c r="J78" s="160" t="s">
        <v>623</v>
      </c>
      <c r="K78" s="161">
        <f t="shared" si="11"/>
        <v>28</v>
      </c>
      <c r="L78" s="162">
        <f t="shared" si="12"/>
        <v>0.1728395061728395</v>
      </c>
      <c r="M78" s="157" t="s">
        <v>593</v>
      </c>
      <c r="N78" s="163">
        <v>42006</v>
      </c>
      <c r="O78" s="1"/>
      <c r="P78" s="1"/>
      <c r="Q78" s="233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27" ht="12.75" customHeight="1">
      <c r="A79" s="154">
        <v>6</v>
      </c>
      <c r="B79" s="155">
        <v>41886</v>
      </c>
      <c r="C79" s="155"/>
      <c r="D79" s="156" t="s">
        <v>628</v>
      </c>
      <c r="E79" s="157" t="s">
        <v>602</v>
      </c>
      <c r="F79" s="158">
        <v>75</v>
      </c>
      <c r="G79" s="157" t="s">
        <v>622</v>
      </c>
      <c r="H79" s="157">
        <v>91.5</v>
      </c>
      <c r="I79" s="159" t="s">
        <v>615</v>
      </c>
      <c r="J79" s="160" t="s">
        <v>629</v>
      </c>
      <c r="K79" s="161">
        <f t="shared" si="11"/>
        <v>16.5</v>
      </c>
      <c r="L79" s="162">
        <f t="shared" si="12"/>
        <v>0.22</v>
      </c>
      <c r="M79" s="157" t="s">
        <v>593</v>
      </c>
      <c r="N79" s="163">
        <v>41954</v>
      </c>
      <c r="O79" s="1"/>
      <c r="P79" s="1"/>
      <c r="Q79" s="233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27" ht="12.75" customHeight="1">
      <c r="A80" s="154">
        <v>7</v>
      </c>
      <c r="B80" s="155">
        <v>41913</v>
      </c>
      <c r="C80" s="155"/>
      <c r="D80" s="156" t="s">
        <v>630</v>
      </c>
      <c r="E80" s="157" t="s">
        <v>602</v>
      </c>
      <c r="F80" s="158">
        <v>850</v>
      </c>
      <c r="G80" s="157" t="s">
        <v>622</v>
      </c>
      <c r="H80" s="157">
        <v>982.5</v>
      </c>
      <c r="I80" s="159">
        <v>1050</v>
      </c>
      <c r="J80" s="160" t="s">
        <v>631</v>
      </c>
      <c r="K80" s="161">
        <f t="shared" si="11"/>
        <v>132.5</v>
      </c>
      <c r="L80" s="162">
        <f t="shared" si="12"/>
        <v>0.15588235294117647</v>
      </c>
      <c r="M80" s="157" t="s">
        <v>593</v>
      </c>
      <c r="N80" s="163">
        <v>42039</v>
      </c>
      <c r="O80" s="1"/>
      <c r="P80" s="1"/>
      <c r="Q80" s="233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54">
        <v>8</v>
      </c>
      <c r="B81" s="155">
        <v>41913</v>
      </c>
      <c r="C81" s="155"/>
      <c r="D81" s="156" t="s">
        <v>632</v>
      </c>
      <c r="E81" s="157" t="s">
        <v>602</v>
      </c>
      <c r="F81" s="158">
        <v>475</v>
      </c>
      <c r="G81" s="157" t="s">
        <v>622</v>
      </c>
      <c r="H81" s="157">
        <v>515</v>
      </c>
      <c r="I81" s="159">
        <v>600</v>
      </c>
      <c r="J81" s="160" t="s">
        <v>633</v>
      </c>
      <c r="K81" s="161">
        <f t="shared" si="11"/>
        <v>40</v>
      </c>
      <c r="L81" s="162">
        <f t="shared" si="12"/>
        <v>8.4210526315789472E-2</v>
      </c>
      <c r="M81" s="157" t="s">
        <v>593</v>
      </c>
      <c r="N81" s="163">
        <v>41939</v>
      </c>
      <c r="O81" s="1"/>
      <c r="P81" s="1"/>
      <c r="Q81" s="233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54">
        <v>9</v>
      </c>
      <c r="B82" s="155">
        <v>41913</v>
      </c>
      <c r="C82" s="155"/>
      <c r="D82" s="156" t="s">
        <v>634</v>
      </c>
      <c r="E82" s="157" t="s">
        <v>602</v>
      </c>
      <c r="F82" s="158">
        <v>86</v>
      </c>
      <c r="G82" s="157" t="s">
        <v>622</v>
      </c>
      <c r="H82" s="157">
        <v>99</v>
      </c>
      <c r="I82" s="159">
        <v>140</v>
      </c>
      <c r="J82" s="160" t="s">
        <v>635</v>
      </c>
      <c r="K82" s="161">
        <f t="shared" si="11"/>
        <v>13</v>
      </c>
      <c r="L82" s="162">
        <f t="shared" si="12"/>
        <v>0.15116279069767441</v>
      </c>
      <c r="M82" s="157" t="s">
        <v>593</v>
      </c>
      <c r="N82" s="163">
        <v>41939</v>
      </c>
      <c r="O82" s="1"/>
      <c r="P82" s="1"/>
      <c r="Q82" s="233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4">
        <v>10</v>
      </c>
      <c r="B83" s="155">
        <v>41926</v>
      </c>
      <c r="C83" s="155"/>
      <c r="D83" s="156" t="s">
        <v>636</v>
      </c>
      <c r="E83" s="157" t="s">
        <v>602</v>
      </c>
      <c r="F83" s="158">
        <v>496.6</v>
      </c>
      <c r="G83" s="157" t="s">
        <v>622</v>
      </c>
      <c r="H83" s="157">
        <v>621</v>
      </c>
      <c r="I83" s="159">
        <v>580</v>
      </c>
      <c r="J83" s="160" t="s">
        <v>623</v>
      </c>
      <c r="K83" s="161">
        <f t="shared" si="11"/>
        <v>124.39999999999998</v>
      </c>
      <c r="L83" s="162">
        <f t="shared" si="12"/>
        <v>0.25050342327829234</v>
      </c>
      <c r="M83" s="157" t="s">
        <v>593</v>
      </c>
      <c r="N83" s="163">
        <v>42605</v>
      </c>
      <c r="O83" s="1"/>
      <c r="P83" s="1"/>
      <c r="Q83" s="233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4">
        <v>11</v>
      </c>
      <c r="B84" s="155">
        <v>41926</v>
      </c>
      <c r="C84" s="155"/>
      <c r="D84" s="156" t="s">
        <v>637</v>
      </c>
      <c r="E84" s="157" t="s">
        <v>602</v>
      </c>
      <c r="F84" s="158">
        <v>2481.9</v>
      </c>
      <c r="G84" s="157" t="s">
        <v>622</v>
      </c>
      <c r="H84" s="157">
        <v>2840</v>
      </c>
      <c r="I84" s="159">
        <v>2870</v>
      </c>
      <c r="J84" s="160" t="s">
        <v>638</v>
      </c>
      <c r="K84" s="161">
        <f t="shared" si="11"/>
        <v>358.09999999999991</v>
      </c>
      <c r="L84" s="162">
        <f t="shared" si="12"/>
        <v>0.14428462065353154</v>
      </c>
      <c r="M84" s="157" t="s">
        <v>593</v>
      </c>
      <c r="N84" s="163">
        <v>42017</v>
      </c>
      <c r="O84" s="1"/>
      <c r="P84" s="1"/>
      <c r="Q84" s="233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4">
        <v>12</v>
      </c>
      <c r="B85" s="155">
        <v>41928</v>
      </c>
      <c r="C85" s="155"/>
      <c r="D85" s="156" t="s">
        <v>639</v>
      </c>
      <c r="E85" s="157" t="s">
        <v>602</v>
      </c>
      <c r="F85" s="158">
        <v>84.5</v>
      </c>
      <c r="G85" s="157" t="s">
        <v>622</v>
      </c>
      <c r="H85" s="157">
        <v>93</v>
      </c>
      <c r="I85" s="159">
        <v>110</v>
      </c>
      <c r="J85" s="160" t="s">
        <v>640</v>
      </c>
      <c r="K85" s="161">
        <f t="shared" si="11"/>
        <v>8.5</v>
      </c>
      <c r="L85" s="162">
        <f t="shared" si="12"/>
        <v>0.10059171597633136</v>
      </c>
      <c r="M85" s="157" t="s">
        <v>593</v>
      </c>
      <c r="N85" s="163">
        <v>41939</v>
      </c>
      <c r="O85" s="1"/>
      <c r="P85" s="1"/>
      <c r="Q85" s="233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4">
        <v>13</v>
      </c>
      <c r="B86" s="155">
        <v>41928</v>
      </c>
      <c r="C86" s="155"/>
      <c r="D86" s="156" t="s">
        <v>641</v>
      </c>
      <c r="E86" s="157" t="s">
        <v>602</v>
      </c>
      <c r="F86" s="158">
        <v>401</v>
      </c>
      <c r="G86" s="157" t="s">
        <v>622</v>
      </c>
      <c r="H86" s="157">
        <v>428</v>
      </c>
      <c r="I86" s="159">
        <v>450</v>
      </c>
      <c r="J86" s="160" t="s">
        <v>642</v>
      </c>
      <c r="K86" s="161">
        <f t="shared" si="11"/>
        <v>27</v>
      </c>
      <c r="L86" s="162">
        <f t="shared" si="12"/>
        <v>6.7331670822942641E-2</v>
      </c>
      <c r="M86" s="157" t="s">
        <v>593</v>
      </c>
      <c r="N86" s="163">
        <v>42020</v>
      </c>
      <c r="O86" s="1"/>
      <c r="P86" s="1"/>
      <c r="Q86" s="233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4">
        <v>14</v>
      </c>
      <c r="B87" s="155">
        <v>41928</v>
      </c>
      <c r="C87" s="155"/>
      <c r="D87" s="156" t="s">
        <v>643</v>
      </c>
      <c r="E87" s="157" t="s">
        <v>602</v>
      </c>
      <c r="F87" s="158">
        <v>101</v>
      </c>
      <c r="G87" s="157" t="s">
        <v>622</v>
      </c>
      <c r="H87" s="157">
        <v>112</v>
      </c>
      <c r="I87" s="159">
        <v>120</v>
      </c>
      <c r="J87" s="160" t="s">
        <v>644</v>
      </c>
      <c r="K87" s="161">
        <f t="shared" si="11"/>
        <v>11</v>
      </c>
      <c r="L87" s="162">
        <f t="shared" si="12"/>
        <v>0.10891089108910891</v>
      </c>
      <c r="M87" s="157" t="s">
        <v>593</v>
      </c>
      <c r="N87" s="163">
        <v>41939</v>
      </c>
      <c r="O87" s="1"/>
      <c r="P87" s="1"/>
      <c r="Q87" s="233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4">
        <v>15</v>
      </c>
      <c r="B88" s="155">
        <v>41954</v>
      </c>
      <c r="C88" s="155"/>
      <c r="D88" s="156" t="s">
        <v>645</v>
      </c>
      <c r="E88" s="157" t="s">
        <v>602</v>
      </c>
      <c r="F88" s="158">
        <v>59</v>
      </c>
      <c r="G88" s="157" t="s">
        <v>622</v>
      </c>
      <c r="H88" s="157">
        <v>76</v>
      </c>
      <c r="I88" s="159">
        <v>76</v>
      </c>
      <c r="J88" s="160" t="s">
        <v>623</v>
      </c>
      <c r="K88" s="161">
        <f t="shared" si="11"/>
        <v>17</v>
      </c>
      <c r="L88" s="162">
        <f t="shared" si="12"/>
        <v>0.28813559322033899</v>
      </c>
      <c r="M88" s="157" t="s">
        <v>593</v>
      </c>
      <c r="N88" s="163">
        <v>43032</v>
      </c>
      <c r="O88" s="1"/>
      <c r="P88" s="1"/>
      <c r="Q88" s="233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4">
        <v>16</v>
      </c>
      <c r="B89" s="155">
        <v>41954</v>
      </c>
      <c r="C89" s="155"/>
      <c r="D89" s="156" t="s">
        <v>634</v>
      </c>
      <c r="E89" s="157" t="s">
        <v>602</v>
      </c>
      <c r="F89" s="158">
        <v>99</v>
      </c>
      <c r="G89" s="157" t="s">
        <v>622</v>
      </c>
      <c r="H89" s="157">
        <v>120</v>
      </c>
      <c r="I89" s="159">
        <v>120</v>
      </c>
      <c r="J89" s="160" t="s">
        <v>611</v>
      </c>
      <c r="K89" s="161">
        <f t="shared" si="11"/>
        <v>21</v>
      </c>
      <c r="L89" s="162">
        <f t="shared" si="12"/>
        <v>0.21212121212121213</v>
      </c>
      <c r="M89" s="157" t="s">
        <v>593</v>
      </c>
      <c r="N89" s="163">
        <v>41960</v>
      </c>
      <c r="O89" s="1"/>
      <c r="P89" s="1"/>
      <c r="Q89" s="233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4">
        <v>17</v>
      </c>
      <c r="B90" s="155">
        <v>41956</v>
      </c>
      <c r="C90" s="155"/>
      <c r="D90" s="156" t="s">
        <v>646</v>
      </c>
      <c r="E90" s="157" t="s">
        <v>602</v>
      </c>
      <c r="F90" s="158">
        <v>22</v>
      </c>
      <c r="G90" s="157" t="s">
        <v>622</v>
      </c>
      <c r="H90" s="157">
        <v>33.549999999999997</v>
      </c>
      <c r="I90" s="159">
        <v>32</v>
      </c>
      <c r="J90" s="160" t="s">
        <v>647</v>
      </c>
      <c r="K90" s="161">
        <f t="shared" si="11"/>
        <v>11.549999999999997</v>
      </c>
      <c r="L90" s="162">
        <f t="shared" si="12"/>
        <v>0.52499999999999991</v>
      </c>
      <c r="M90" s="157" t="s">
        <v>593</v>
      </c>
      <c r="N90" s="163">
        <v>42188</v>
      </c>
      <c r="O90" s="1"/>
      <c r="P90" s="1"/>
      <c r="Q90" s="233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4">
        <v>18</v>
      </c>
      <c r="B91" s="155">
        <v>41976</v>
      </c>
      <c r="C91" s="155"/>
      <c r="D91" s="156" t="s">
        <v>648</v>
      </c>
      <c r="E91" s="157" t="s">
        <v>602</v>
      </c>
      <c r="F91" s="158">
        <v>440</v>
      </c>
      <c r="G91" s="157" t="s">
        <v>622</v>
      </c>
      <c r="H91" s="157">
        <v>520</v>
      </c>
      <c r="I91" s="159">
        <v>520</v>
      </c>
      <c r="J91" s="160" t="s">
        <v>649</v>
      </c>
      <c r="K91" s="161">
        <f t="shared" si="11"/>
        <v>80</v>
      </c>
      <c r="L91" s="162">
        <f t="shared" si="12"/>
        <v>0.18181818181818182</v>
      </c>
      <c r="M91" s="157" t="s">
        <v>593</v>
      </c>
      <c r="N91" s="163">
        <v>42208</v>
      </c>
      <c r="O91" s="1"/>
      <c r="P91" s="1"/>
      <c r="Q91" s="233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4">
        <v>19</v>
      </c>
      <c r="B92" s="155">
        <v>41976</v>
      </c>
      <c r="C92" s="155"/>
      <c r="D92" s="156" t="s">
        <v>650</v>
      </c>
      <c r="E92" s="157" t="s">
        <v>602</v>
      </c>
      <c r="F92" s="158">
        <v>360</v>
      </c>
      <c r="G92" s="157" t="s">
        <v>622</v>
      </c>
      <c r="H92" s="157">
        <v>427</v>
      </c>
      <c r="I92" s="159">
        <v>425</v>
      </c>
      <c r="J92" s="160" t="s">
        <v>651</v>
      </c>
      <c r="K92" s="161">
        <f t="shared" si="11"/>
        <v>67</v>
      </c>
      <c r="L92" s="162">
        <f t="shared" si="12"/>
        <v>0.18611111111111112</v>
      </c>
      <c r="M92" s="157" t="s">
        <v>593</v>
      </c>
      <c r="N92" s="163">
        <v>42058</v>
      </c>
      <c r="O92" s="1"/>
      <c r="P92" s="1"/>
      <c r="Q92" s="233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4">
        <v>20</v>
      </c>
      <c r="B93" s="155">
        <v>42012</v>
      </c>
      <c r="C93" s="155"/>
      <c r="D93" s="156" t="s">
        <v>652</v>
      </c>
      <c r="E93" s="157" t="s">
        <v>602</v>
      </c>
      <c r="F93" s="158">
        <v>360</v>
      </c>
      <c r="G93" s="157" t="s">
        <v>622</v>
      </c>
      <c r="H93" s="157">
        <v>455</v>
      </c>
      <c r="I93" s="159">
        <v>420</v>
      </c>
      <c r="J93" s="160" t="s">
        <v>653</v>
      </c>
      <c r="K93" s="161">
        <f t="shared" si="11"/>
        <v>95</v>
      </c>
      <c r="L93" s="162">
        <f t="shared" si="12"/>
        <v>0.2638888888888889</v>
      </c>
      <c r="M93" s="157" t="s">
        <v>593</v>
      </c>
      <c r="N93" s="163">
        <v>42024</v>
      </c>
      <c r="O93" s="1"/>
      <c r="P93" s="1"/>
      <c r="Q93" s="233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21</v>
      </c>
      <c r="B94" s="155">
        <v>42012</v>
      </c>
      <c r="C94" s="155"/>
      <c r="D94" s="156" t="s">
        <v>654</v>
      </c>
      <c r="E94" s="157" t="s">
        <v>602</v>
      </c>
      <c r="F94" s="158">
        <v>130</v>
      </c>
      <c r="G94" s="157"/>
      <c r="H94" s="157">
        <v>175.5</v>
      </c>
      <c r="I94" s="159">
        <v>165</v>
      </c>
      <c r="J94" s="160" t="s">
        <v>655</v>
      </c>
      <c r="K94" s="161">
        <f t="shared" si="11"/>
        <v>45.5</v>
      </c>
      <c r="L94" s="162">
        <f t="shared" si="12"/>
        <v>0.35</v>
      </c>
      <c r="M94" s="157" t="s">
        <v>593</v>
      </c>
      <c r="N94" s="163">
        <v>43088</v>
      </c>
      <c r="O94" s="1"/>
      <c r="P94" s="1"/>
      <c r="Q94" s="233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4">
        <v>22</v>
      </c>
      <c r="B95" s="155">
        <v>42040</v>
      </c>
      <c r="C95" s="155"/>
      <c r="D95" s="156" t="s">
        <v>403</v>
      </c>
      <c r="E95" s="157" t="s">
        <v>590</v>
      </c>
      <c r="F95" s="158">
        <v>98</v>
      </c>
      <c r="G95" s="157"/>
      <c r="H95" s="157">
        <v>120</v>
      </c>
      <c r="I95" s="159">
        <v>120</v>
      </c>
      <c r="J95" s="160" t="s">
        <v>623</v>
      </c>
      <c r="K95" s="161">
        <f t="shared" si="11"/>
        <v>22</v>
      </c>
      <c r="L95" s="162">
        <f t="shared" si="12"/>
        <v>0.22448979591836735</v>
      </c>
      <c r="M95" s="157" t="s">
        <v>593</v>
      </c>
      <c r="N95" s="163">
        <v>42753</v>
      </c>
      <c r="O95" s="1"/>
      <c r="P95" s="1"/>
      <c r="Q95" s="233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4">
        <v>23</v>
      </c>
      <c r="B96" s="155">
        <v>42040</v>
      </c>
      <c r="C96" s="155"/>
      <c r="D96" s="156" t="s">
        <v>656</v>
      </c>
      <c r="E96" s="157" t="s">
        <v>590</v>
      </c>
      <c r="F96" s="158">
        <v>196</v>
      </c>
      <c r="G96" s="157"/>
      <c r="H96" s="157">
        <v>262</v>
      </c>
      <c r="I96" s="159">
        <v>255</v>
      </c>
      <c r="J96" s="160" t="s">
        <v>623</v>
      </c>
      <c r="K96" s="161">
        <f t="shared" si="11"/>
        <v>66</v>
      </c>
      <c r="L96" s="162">
        <f t="shared" si="12"/>
        <v>0.33673469387755101</v>
      </c>
      <c r="M96" s="157" t="s">
        <v>593</v>
      </c>
      <c r="N96" s="163">
        <v>42599</v>
      </c>
      <c r="O96" s="1"/>
      <c r="P96" s="1"/>
      <c r="Q96" s="233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64">
        <v>24</v>
      </c>
      <c r="B97" s="165">
        <v>42067</v>
      </c>
      <c r="C97" s="165"/>
      <c r="D97" s="166" t="s">
        <v>402</v>
      </c>
      <c r="E97" s="167" t="s">
        <v>590</v>
      </c>
      <c r="F97" s="168">
        <v>235</v>
      </c>
      <c r="G97" s="168"/>
      <c r="H97" s="169">
        <v>77</v>
      </c>
      <c r="I97" s="169" t="s">
        <v>657</v>
      </c>
      <c r="J97" s="170" t="s">
        <v>658</v>
      </c>
      <c r="K97" s="171">
        <f t="shared" si="11"/>
        <v>-158</v>
      </c>
      <c r="L97" s="172">
        <f t="shared" si="12"/>
        <v>-0.67234042553191486</v>
      </c>
      <c r="M97" s="168" t="s">
        <v>603</v>
      </c>
      <c r="N97" s="165">
        <v>43522</v>
      </c>
      <c r="O97" s="1"/>
      <c r="P97" s="1"/>
      <c r="Q97" s="233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25</v>
      </c>
      <c r="B98" s="155">
        <v>42067</v>
      </c>
      <c r="C98" s="155"/>
      <c r="D98" s="156" t="s">
        <v>659</v>
      </c>
      <c r="E98" s="157" t="s">
        <v>590</v>
      </c>
      <c r="F98" s="158">
        <v>185</v>
      </c>
      <c r="G98" s="157"/>
      <c r="H98" s="157">
        <v>224</v>
      </c>
      <c r="I98" s="159" t="s">
        <v>660</v>
      </c>
      <c r="J98" s="160" t="s">
        <v>623</v>
      </c>
      <c r="K98" s="161">
        <f t="shared" si="11"/>
        <v>39</v>
      </c>
      <c r="L98" s="162">
        <f t="shared" si="12"/>
        <v>0.21081081081081082</v>
      </c>
      <c r="M98" s="157" t="s">
        <v>593</v>
      </c>
      <c r="N98" s="163">
        <v>42647</v>
      </c>
      <c r="O98" s="1"/>
      <c r="P98" s="1"/>
      <c r="Q98" s="233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64">
        <v>26</v>
      </c>
      <c r="B99" s="165">
        <v>42090</v>
      </c>
      <c r="C99" s="165"/>
      <c r="D99" s="173" t="s">
        <v>661</v>
      </c>
      <c r="E99" s="168" t="s">
        <v>590</v>
      </c>
      <c r="F99" s="168">
        <v>49.5</v>
      </c>
      <c r="G99" s="169"/>
      <c r="H99" s="169">
        <v>15.85</v>
      </c>
      <c r="I99" s="169">
        <v>67</v>
      </c>
      <c r="J99" s="170" t="s">
        <v>662</v>
      </c>
      <c r="K99" s="169">
        <f t="shared" si="11"/>
        <v>-33.65</v>
      </c>
      <c r="L99" s="174">
        <f t="shared" si="12"/>
        <v>-0.67979797979797973</v>
      </c>
      <c r="M99" s="168" t="s">
        <v>603</v>
      </c>
      <c r="N99" s="175">
        <v>43627</v>
      </c>
      <c r="O99" s="1"/>
      <c r="P99" s="1"/>
      <c r="Q99" s="233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27</v>
      </c>
      <c r="B100" s="155">
        <v>42093</v>
      </c>
      <c r="C100" s="155"/>
      <c r="D100" s="156" t="s">
        <v>663</v>
      </c>
      <c r="E100" s="157" t="s">
        <v>590</v>
      </c>
      <c r="F100" s="158">
        <v>183.5</v>
      </c>
      <c r="G100" s="157"/>
      <c r="H100" s="157">
        <v>219</v>
      </c>
      <c r="I100" s="159">
        <v>218</v>
      </c>
      <c r="J100" s="160" t="s">
        <v>664</v>
      </c>
      <c r="K100" s="161">
        <f t="shared" si="11"/>
        <v>35.5</v>
      </c>
      <c r="L100" s="162">
        <f t="shared" si="12"/>
        <v>0.19346049046321526</v>
      </c>
      <c r="M100" s="157" t="s">
        <v>593</v>
      </c>
      <c r="N100" s="163">
        <v>42103</v>
      </c>
      <c r="O100" s="1"/>
      <c r="P100" s="1"/>
      <c r="Q100" s="233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28</v>
      </c>
      <c r="B101" s="155">
        <v>42114</v>
      </c>
      <c r="C101" s="155"/>
      <c r="D101" s="156" t="s">
        <v>665</v>
      </c>
      <c r="E101" s="157" t="s">
        <v>590</v>
      </c>
      <c r="F101" s="158">
        <f>(227+237)/2</f>
        <v>232</v>
      </c>
      <c r="G101" s="157"/>
      <c r="H101" s="157">
        <v>298</v>
      </c>
      <c r="I101" s="159">
        <v>298</v>
      </c>
      <c r="J101" s="160" t="s">
        <v>623</v>
      </c>
      <c r="K101" s="161">
        <f t="shared" si="11"/>
        <v>66</v>
      </c>
      <c r="L101" s="162">
        <f t="shared" si="12"/>
        <v>0.28448275862068967</v>
      </c>
      <c r="M101" s="157" t="s">
        <v>593</v>
      </c>
      <c r="N101" s="163">
        <v>42823</v>
      </c>
      <c r="O101" s="1"/>
      <c r="P101" s="1"/>
      <c r="Q101" s="233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29</v>
      </c>
      <c r="B102" s="155">
        <v>42128</v>
      </c>
      <c r="C102" s="155"/>
      <c r="D102" s="156" t="s">
        <v>666</v>
      </c>
      <c r="E102" s="157" t="s">
        <v>602</v>
      </c>
      <c r="F102" s="158">
        <v>385</v>
      </c>
      <c r="G102" s="157"/>
      <c r="H102" s="157">
        <f>212.5+331</f>
        <v>543.5</v>
      </c>
      <c r="I102" s="159">
        <v>510</v>
      </c>
      <c r="J102" s="160" t="s">
        <v>667</v>
      </c>
      <c r="K102" s="161">
        <f t="shared" si="11"/>
        <v>158.5</v>
      </c>
      <c r="L102" s="162">
        <f t="shared" si="12"/>
        <v>0.41168831168831171</v>
      </c>
      <c r="M102" s="157" t="s">
        <v>593</v>
      </c>
      <c r="N102" s="163">
        <v>42235</v>
      </c>
      <c r="O102" s="1"/>
      <c r="P102" s="1"/>
      <c r="Q102" s="233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30</v>
      </c>
      <c r="B103" s="155">
        <v>42128</v>
      </c>
      <c r="C103" s="155"/>
      <c r="D103" s="156" t="s">
        <v>668</v>
      </c>
      <c r="E103" s="157" t="s">
        <v>602</v>
      </c>
      <c r="F103" s="158">
        <v>115.5</v>
      </c>
      <c r="G103" s="157"/>
      <c r="H103" s="157">
        <v>146</v>
      </c>
      <c r="I103" s="159">
        <v>142</v>
      </c>
      <c r="J103" s="160" t="s">
        <v>669</v>
      </c>
      <c r="K103" s="161">
        <f t="shared" si="11"/>
        <v>30.5</v>
      </c>
      <c r="L103" s="162">
        <f t="shared" si="12"/>
        <v>0.26406926406926406</v>
      </c>
      <c r="M103" s="157" t="s">
        <v>593</v>
      </c>
      <c r="N103" s="163">
        <v>42202</v>
      </c>
      <c r="O103" s="1"/>
      <c r="P103" s="1"/>
      <c r="Q103" s="233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31</v>
      </c>
      <c r="B104" s="155">
        <v>42151</v>
      </c>
      <c r="C104" s="155"/>
      <c r="D104" s="156" t="s">
        <v>540</v>
      </c>
      <c r="E104" s="157" t="s">
        <v>602</v>
      </c>
      <c r="F104" s="158">
        <v>237.5</v>
      </c>
      <c r="G104" s="157"/>
      <c r="H104" s="157">
        <v>279.5</v>
      </c>
      <c r="I104" s="159">
        <v>278</v>
      </c>
      <c r="J104" s="160" t="s">
        <v>623</v>
      </c>
      <c r="K104" s="161">
        <f t="shared" si="11"/>
        <v>42</v>
      </c>
      <c r="L104" s="162">
        <f t="shared" si="12"/>
        <v>0.17684210526315788</v>
      </c>
      <c r="M104" s="157" t="s">
        <v>593</v>
      </c>
      <c r="N104" s="163">
        <v>42222</v>
      </c>
      <c r="O104" s="1"/>
      <c r="P104" s="1"/>
      <c r="Q104" s="233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32</v>
      </c>
      <c r="B105" s="155">
        <v>42174</v>
      </c>
      <c r="C105" s="155"/>
      <c r="D105" s="156" t="s">
        <v>641</v>
      </c>
      <c r="E105" s="157" t="s">
        <v>590</v>
      </c>
      <c r="F105" s="158">
        <v>340</v>
      </c>
      <c r="G105" s="157"/>
      <c r="H105" s="157">
        <v>448</v>
      </c>
      <c r="I105" s="159">
        <v>448</v>
      </c>
      <c r="J105" s="160" t="s">
        <v>623</v>
      </c>
      <c r="K105" s="161">
        <f t="shared" si="11"/>
        <v>108</v>
      </c>
      <c r="L105" s="162">
        <f t="shared" si="12"/>
        <v>0.31764705882352939</v>
      </c>
      <c r="M105" s="157" t="s">
        <v>593</v>
      </c>
      <c r="N105" s="163">
        <v>43018</v>
      </c>
      <c r="O105" s="1"/>
      <c r="P105" s="1"/>
      <c r="Q105" s="233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33</v>
      </c>
      <c r="B106" s="155">
        <v>42191</v>
      </c>
      <c r="C106" s="155"/>
      <c r="D106" s="156" t="s">
        <v>670</v>
      </c>
      <c r="E106" s="157" t="s">
        <v>590</v>
      </c>
      <c r="F106" s="158">
        <v>390</v>
      </c>
      <c r="G106" s="157"/>
      <c r="H106" s="157">
        <v>460</v>
      </c>
      <c r="I106" s="159">
        <v>460</v>
      </c>
      <c r="J106" s="160" t="s">
        <v>623</v>
      </c>
      <c r="K106" s="161">
        <f t="shared" si="11"/>
        <v>70</v>
      </c>
      <c r="L106" s="162">
        <f t="shared" si="12"/>
        <v>0.17948717948717949</v>
      </c>
      <c r="M106" s="157" t="s">
        <v>593</v>
      </c>
      <c r="N106" s="163">
        <v>42478</v>
      </c>
      <c r="O106" s="1"/>
      <c r="P106" s="1"/>
      <c r="Q106" s="233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64">
        <v>34</v>
      </c>
      <c r="B107" s="165">
        <v>42195</v>
      </c>
      <c r="C107" s="165"/>
      <c r="D107" s="166" t="s">
        <v>671</v>
      </c>
      <c r="E107" s="167" t="s">
        <v>590</v>
      </c>
      <c r="F107" s="168">
        <v>122.5</v>
      </c>
      <c r="G107" s="168"/>
      <c r="H107" s="169">
        <v>61</v>
      </c>
      <c r="I107" s="169">
        <v>172</v>
      </c>
      <c r="J107" s="170" t="s">
        <v>672</v>
      </c>
      <c r="K107" s="171">
        <f t="shared" si="11"/>
        <v>-61.5</v>
      </c>
      <c r="L107" s="172">
        <f t="shared" si="12"/>
        <v>-0.50204081632653064</v>
      </c>
      <c r="M107" s="168" t="s">
        <v>603</v>
      </c>
      <c r="N107" s="165">
        <v>43333</v>
      </c>
      <c r="O107" s="1"/>
      <c r="P107" s="1"/>
      <c r="Q107" s="233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35</v>
      </c>
      <c r="B108" s="155">
        <v>42219</v>
      </c>
      <c r="C108" s="155"/>
      <c r="D108" s="156" t="s">
        <v>673</v>
      </c>
      <c r="E108" s="157" t="s">
        <v>590</v>
      </c>
      <c r="F108" s="158">
        <v>297.5</v>
      </c>
      <c r="G108" s="157"/>
      <c r="H108" s="157">
        <v>350</v>
      </c>
      <c r="I108" s="159">
        <v>360</v>
      </c>
      <c r="J108" s="160" t="s">
        <v>674</v>
      </c>
      <c r="K108" s="161">
        <f t="shared" si="11"/>
        <v>52.5</v>
      </c>
      <c r="L108" s="162">
        <f t="shared" si="12"/>
        <v>0.17647058823529413</v>
      </c>
      <c r="M108" s="157" t="s">
        <v>593</v>
      </c>
      <c r="N108" s="163">
        <v>42232</v>
      </c>
      <c r="O108" s="1"/>
      <c r="P108" s="1"/>
      <c r="Q108" s="233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36</v>
      </c>
      <c r="B109" s="155">
        <v>42219</v>
      </c>
      <c r="C109" s="155"/>
      <c r="D109" s="156" t="s">
        <v>675</v>
      </c>
      <c r="E109" s="157" t="s">
        <v>590</v>
      </c>
      <c r="F109" s="158">
        <v>115.5</v>
      </c>
      <c r="G109" s="157"/>
      <c r="H109" s="157">
        <v>149</v>
      </c>
      <c r="I109" s="159">
        <v>140</v>
      </c>
      <c r="J109" s="160" t="s">
        <v>676</v>
      </c>
      <c r="K109" s="161">
        <f t="shared" si="11"/>
        <v>33.5</v>
      </c>
      <c r="L109" s="162">
        <f t="shared" si="12"/>
        <v>0.29004329004329005</v>
      </c>
      <c r="M109" s="157" t="s">
        <v>593</v>
      </c>
      <c r="N109" s="163">
        <v>42740</v>
      </c>
      <c r="O109" s="1"/>
      <c r="P109" s="1"/>
      <c r="Q109" s="233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37</v>
      </c>
      <c r="B110" s="155">
        <v>42251</v>
      </c>
      <c r="C110" s="155"/>
      <c r="D110" s="156" t="s">
        <v>540</v>
      </c>
      <c r="E110" s="157" t="s">
        <v>590</v>
      </c>
      <c r="F110" s="158">
        <v>226</v>
      </c>
      <c r="G110" s="157"/>
      <c r="H110" s="157">
        <v>292</v>
      </c>
      <c r="I110" s="159">
        <v>292</v>
      </c>
      <c r="J110" s="160" t="s">
        <v>677</v>
      </c>
      <c r="K110" s="161">
        <f t="shared" si="11"/>
        <v>66</v>
      </c>
      <c r="L110" s="162">
        <f t="shared" si="12"/>
        <v>0.29203539823008851</v>
      </c>
      <c r="M110" s="157" t="s">
        <v>593</v>
      </c>
      <c r="N110" s="163">
        <v>42286</v>
      </c>
      <c r="O110" s="1"/>
      <c r="P110" s="1"/>
      <c r="Q110" s="233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38</v>
      </c>
      <c r="B111" s="155">
        <v>42254</v>
      </c>
      <c r="C111" s="155"/>
      <c r="D111" s="156" t="s">
        <v>665</v>
      </c>
      <c r="E111" s="157" t="s">
        <v>590</v>
      </c>
      <c r="F111" s="158">
        <v>232.5</v>
      </c>
      <c r="G111" s="157"/>
      <c r="H111" s="157">
        <v>312.5</v>
      </c>
      <c r="I111" s="159">
        <v>310</v>
      </c>
      <c r="J111" s="160" t="s">
        <v>623</v>
      </c>
      <c r="K111" s="161">
        <f t="shared" si="11"/>
        <v>80</v>
      </c>
      <c r="L111" s="162">
        <f t="shared" si="12"/>
        <v>0.34408602150537637</v>
      </c>
      <c r="M111" s="157" t="s">
        <v>593</v>
      </c>
      <c r="N111" s="163">
        <v>42823</v>
      </c>
      <c r="O111" s="1"/>
      <c r="P111" s="1"/>
      <c r="Q111" s="233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39</v>
      </c>
      <c r="B112" s="155">
        <v>42268</v>
      </c>
      <c r="C112" s="155"/>
      <c r="D112" s="156" t="s">
        <v>678</v>
      </c>
      <c r="E112" s="157" t="s">
        <v>590</v>
      </c>
      <c r="F112" s="158">
        <v>196.5</v>
      </c>
      <c r="G112" s="157"/>
      <c r="H112" s="157">
        <v>238</v>
      </c>
      <c r="I112" s="159">
        <v>238</v>
      </c>
      <c r="J112" s="160" t="s">
        <v>677</v>
      </c>
      <c r="K112" s="161">
        <f t="shared" si="11"/>
        <v>41.5</v>
      </c>
      <c r="L112" s="162">
        <f t="shared" si="12"/>
        <v>0.21119592875318066</v>
      </c>
      <c r="M112" s="157" t="s">
        <v>593</v>
      </c>
      <c r="N112" s="163">
        <v>42291</v>
      </c>
      <c r="O112" s="1"/>
      <c r="P112" s="1"/>
      <c r="Q112" s="233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40</v>
      </c>
      <c r="B113" s="155">
        <v>42271</v>
      </c>
      <c r="C113" s="155"/>
      <c r="D113" s="156" t="s">
        <v>621</v>
      </c>
      <c r="E113" s="157" t="s">
        <v>590</v>
      </c>
      <c r="F113" s="158">
        <v>65</v>
      </c>
      <c r="G113" s="157"/>
      <c r="H113" s="157">
        <v>82</v>
      </c>
      <c r="I113" s="159">
        <v>82</v>
      </c>
      <c r="J113" s="160" t="s">
        <v>677</v>
      </c>
      <c r="K113" s="161">
        <f t="shared" si="11"/>
        <v>17</v>
      </c>
      <c r="L113" s="162">
        <f t="shared" si="12"/>
        <v>0.26153846153846155</v>
      </c>
      <c r="M113" s="157" t="s">
        <v>593</v>
      </c>
      <c r="N113" s="163">
        <v>42578</v>
      </c>
      <c r="O113" s="1"/>
      <c r="P113" s="1"/>
      <c r="Q113" s="233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41</v>
      </c>
      <c r="B114" s="155">
        <v>42291</v>
      </c>
      <c r="C114" s="155"/>
      <c r="D114" s="156" t="s">
        <v>679</v>
      </c>
      <c r="E114" s="157" t="s">
        <v>590</v>
      </c>
      <c r="F114" s="158">
        <v>144</v>
      </c>
      <c r="G114" s="157"/>
      <c r="H114" s="157">
        <v>182.5</v>
      </c>
      <c r="I114" s="159">
        <v>181</v>
      </c>
      <c r="J114" s="160" t="s">
        <v>677</v>
      </c>
      <c r="K114" s="161">
        <f t="shared" si="11"/>
        <v>38.5</v>
      </c>
      <c r="L114" s="162">
        <f t="shared" si="12"/>
        <v>0.2673611111111111</v>
      </c>
      <c r="M114" s="157" t="s">
        <v>593</v>
      </c>
      <c r="N114" s="163">
        <v>42817</v>
      </c>
      <c r="O114" s="1"/>
      <c r="P114" s="1"/>
      <c r="Q114" s="233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42</v>
      </c>
      <c r="B115" s="155">
        <v>42291</v>
      </c>
      <c r="C115" s="155"/>
      <c r="D115" s="156" t="s">
        <v>680</v>
      </c>
      <c r="E115" s="157" t="s">
        <v>590</v>
      </c>
      <c r="F115" s="158">
        <v>264</v>
      </c>
      <c r="G115" s="157"/>
      <c r="H115" s="157">
        <v>311</v>
      </c>
      <c r="I115" s="159">
        <v>311</v>
      </c>
      <c r="J115" s="160" t="s">
        <v>677</v>
      </c>
      <c r="K115" s="161">
        <f t="shared" si="11"/>
        <v>47</v>
      </c>
      <c r="L115" s="162">
        <f t="shared" si="12"/>
        <v>0.17803030303030304</v>
      </c>
      <c r="M115" s="157" t="s">
        <v>593</v>
      </c>
      <c r="N115" s="163">
        <v>42604</v>
      </c>
      <c r="O115" s="1"/>
      <c r="P115" s="1"/>
      <c r="Q115" s="233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43</v>
      </c>
      <c r="B116" s="155">
        <v>42318</v>
      </c>
      <c r="C116" s="155"/>
      <c r="D116" s="156" t="s">
        <v>681</v>
      </c>
      <c r="E116" s="157" t="s">
        <v>602</v>
      </c>
      <c r="F116" s="158">
        <v>549.5</v>
      </c>
      <c r="G116" s="157"/>
      <c r="H116" s="157">
        <v>630</v>
      </c>
      <c r="I116" s="159">
        <v>630</v>
      </c>
      <c r="J116" s="160" t="s">
        <v>677</v>
      </c>
      <c r="K116" s="161">
        <f t="shared" si="11"/>
        <v>80.5</v>
      </c>
      <c r="L116" s="162">
        <f t="shared" si="12"/>
        <v>0.1464968152866242</v>
      </c>
      <c r="M116" s="157" t="s">
        <v>593</v>
      </c>
      <c r="N116" s="163">
        <v>42419</v>
      </c>
      <c r="O116" s="1"/>
      <c r="P116" s="1"/>
      <c r="Q116" s="233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44</v>
      </c>
      <c r="B117" s="155">
        <v>42342</v>
      </c>
      <c r="C117" s="155"/>
      <c r="D117" s="156" t="s">
        <v>682</v>
      </c>
      <c r="E117" s="157" t="s">
        <v>590</v>
      </c>
      <c r="F117" s="158">
        <v>1027.5</v>
      </c>
      <c r="G117" s="157"/>
      <c r="H117" s="157">
        <v>1315</v>
      </c>
      <c r="I117" s="159">
        <v>1250</v>
      </c>
      <c r="J117" s="160" t="s">
        <v>677</v>
      </c>
      <c r="K117" s="161">
        <f t="shared" si="11"/>
        <v>287.5</v>
      </c>
      <c r="L117" s="162">
        <f t="shared" si="12"/>
        <v>0.27980535279805352</v>
      </c>
      <c r="M117" s="157" t="s">
        <v>593</v>
      </c>
      <c r="N117" s="163">
        <v>43244</v>
      </c>
      <c r="O117" s="1"/>
      <c r="P117" s="1"/>
      <c r="Q117" s="233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45</v>
      </c>
      <c r="B118" s="155">
        <v>42367</v>
      </c>
      <c r="C118" s="155"/>
      <c r="D118" s="156" t="s">
        <v>683</v>
      </c>
      <c r="E118" s="157" t="s">
        <v>590</v>
      </c>
      <c r="F118" s="158">
        <v>465</v>
      </c>
      <c r="G118" s="157"/>
      <c r="H118" s="157">
        <v>540</v>
      </c>
      <c r="I118" s="159">
        <v>540</v>
      </c>
      <c r="J118" s="160" t="s">
        <v>677</v>
      </c>
      <c r="K118" s="161">
        <f t="shared" si="11"/>
        <v>75</v>
      </c>
      <c r="L118" s="162">
        <f t="shared" si="12"/>
        <v>0.16129032258064516</v>
      </c>
      <c r="M118" s="157" t="s">
        <v>593</v>
      </c>
      <c r="N118" s="163">
        <v>42530</v>
      </c>
      <c r="O118" s="1"/>
      <c r="P118" s="1"/>
      <c r="Q118" s="233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46</v>
      </c>
      <c r="B119" s="155">
        <v>42380</v>
      </c>
      <c r="C119" s="155"/>
      <c r="D119" s="156" t="s">
        <v>403</v>
      </c>
      <c r="E119" s="157" t="s">
        <v>602</v>
      </c>
      <c r="F119" s="158">
        <v>81</v>
      </c>
      <c r="G119" s="157"/>
      <c r="H119" s="157">
        <v>110</v>
      </c>
      <c r="I119" s="159">
        <v>110</v>
      </c>
      <c r="J119" s="160" t="s">
        <v>677</v>
      </c>
      <c r="K119" s="161">
        <f t="shared" si="11"/>
        <v>29</v>
      </c>
      <c r="L119" s="162">
        <f t="shared" si="12"/>
        <v>0.35802469135802467</v>
      </c>
      <c r="M119" s="157" t="s">
        <v>593</v>
      </c>
      <c r="N119" s="163">
        <v>42745</v>
      </c>
      <c r="O119" s="1"/>
      <c r="P119" s="1"/>
      <c r="Q119" s="233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47</v>
      </c>
      <c r="B120" s="155">
        <v>42382</v>
      </c>
      <c r="C120" s="155"/>
      <c r="D120" s="156" t="s">
        <v>684</v>
      </c>
      <c r="E120" s="157" t="s">
        <v>602</v>
      </c>
      <c r="F120" s="158">
        <v>417.5</v>
      </c>
      <c r="G120" s="157"/>
      <c r="H120" s="157">
        <v>547</v>
      </c>
      <c r="I120" s="159">
        <v>535</v>
      </c>
      <c r="J120" s="160" t="s">
        <v>677</v>
      </c>
      <c r="K120" s="161">
        <f t="shared" si="11"/>
        <v>129.5</v>
      </c>
      <c r="L120" s="162">
        <f t="shared" si="12"/>
        <v>0.31017964071856285</v>
      </c>
      <c r="M120" s="157" t="s">
        <v>593</v>
      </c>
      <c r="N120" s="163">
        <v>42578</v>
      </c>
      <c r="O120" s="1"/>
      <c r="P120" s="1"/>
      <c r="Q120" s="233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48</v>
      </c>
      <c r="B121" s="155">
        <v>42408</v>
      </c>
      <c r="C121" s="155"/>
      <c r="D121" s="156" t="s">
        <v>685</v>
      </c>
      <c r="E121" s="157" t="s">
        <v>590</v>
      </c>
      <c r="F121" s="158">
        <v>650</v>
      </c>
      <c r="G121" s="157"/>
      <c r="H121" s="157">
        <v>800</v>
      </c>
      <c r="I121" s="159">
        <v>800</v>
      </c>
      <c r="J121" s="160" t="s">
        <v>677</v>
      </c>
      <c r="K121" s="161">
        <f t="shared" si="11"/>
        <v>150</v>
      </c>
      <c r="L121" s="162">
        <f t="shared" si="12"/>
        <v>0.23076923076923078</v>
      </c>
      <c r="M121" s="157" t="s">
        <v>593</v>
      </c>
      <c r="N121" s="163">
        <v>43154</v>
      </c>
      <c r="O121" s="1"/>
      <c r="P121" s="1"/>
      <c r="Q121" s="233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49</v>
      </c>
      <c r="B122" s="155">
        <v>42433</v>
      </c>
      <c r="C122" s="155"/>
      <c r="D122" s="156" t="s">
        <v>237</v>
      </c>
      <c r="E122" s="157" t="s">
        <v>590</v>
      </c>
      <c r="F122" s="158">
        <v>437.5</v>
      </c>
      <c r="G122" s="157"/>
      <c r="H122" s="157">
        <v>504.5</v>
      </c>
      <c r="I122" s="159">
        <v>522</v>
      </c>
      <c r="J122" s="160" t="s">
        <v>686</v>
      </c>
      <c r="K122" s="161">
        <f t="shared" si="11"/>
        <v>67</v>
      </c>
      <c r="L122" s="162">
        <f t="shared" si="12"/>
        <v>0.15314285714285714</v>
      </c>
      <c r="M122" s="157" t="s">
        <v>593</v>
      </c>
      <c r="N122" s="163">
        <v>42480</v>
      </c>
      <c r="O122" s="1"/>
      <c r="P122" s="1"/>
      <c r="Q122" s="233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50</v>
      </c>
      <c r="B123" s="155">
        <v>42438</v>
      </c>
      <c r="C123" s="155"/>
      <c r="D123" s="156" t="s">
        <v>687</v>
      </c>
      <c r="E123" s="157" t="s">
        <v>590</v>
      </c>
      <c r="F123" s="158">
        <v>189.5</v>
      </c>
      <c r="G123" s="157"/>
      <c r="H123" s="157">
        <v>218</v>
      </c>
      <c r="I123" s="159">
        <v>218</v>
      </c>
      <c r="J123" s="160" t="s">
        <v>677</v>
      </c>
      <c r="K123" s="161">
        <f t="shared" si="11"/>
        <v>28.5</v>
      </c>
      <c r="L123" s="162">
        <f t="shared" si="12"/>
        <v>0.15039577836411611</v>
      </c>
      <c r="M123" s="157" t="s">
        <v>593</v>
      </c>
      <c r="N123" s="163">
        <v>43034</v>
      </c>
      <c r="O123" s="1"/>
      <c r="P123" s="1"/>
      <c r="Q123" s="233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64">
        <v>51</v>
      </c>
      <c r="B124" s="165">
        <v>42471</v>
      </c>
      <c r="C124" s="165"/>
      <c r="D124" s="173" t="s">
        <v>688</v>
      </c>
      <c r="E124" s="168" t="s">
        <v>590</v>
      </c>
      <c r="F124" s="168">
        <v>36.5</v>
      </c>
      <c r="G124" s="169"/>
      <c r="H124" s="169">
        <v>15.85</v>
      </c>
      <c r="I124" s="169">
        <v>60</v>
      </c>
      <c r="J124" s="170" t="s">
        <v>689</v>
      </c>
      <c r="K124" s="171">
        <f t="shared" si="11"/>
        <v>-20.65</v>
      </c>
      <c r="L124" s="172">
        <f t="shared" si="12"/>
        <v>-0.5657534246575342</v>
      </c>
      <c r="M124" s="168" t="s">
        <v>603</v>
      </c>
      <c r="N124" s="176">
        <v>43627</v>
      </c>
      <c r="O124" s="1"/>
      <c r="P124" s="1"/>
      <c r="Q124" s="233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52</v>
      </c>
      <c r="B125" s="155">
        <v>42472</v>
      </c>
      <c r="C125" s="155"/>
      <c r="D125" s="156" t="s">
        <v>690</v>
      </c>
      <c r="E125" s="157" t="s">
        <v>590</v>
      </c>
      <c r="F125" s="158">
        <v>93</v>
      </c>
      <c r="G125" s="157"/>
      <c r="H125" s="157">
        <v>149</v>
      </c>
      <c r="I125" s="159">
        <v>140</v>
      </c>
      <c r="J125" s="160" t="s">
        <v>691</v>
      </c>
      <c r="K125" s="161">
        <f t="shared" si="11"/>
        <v>56</v>
      </c>
      <c r="L125" s="162">
        <f t="shared" si="12"/>
        <v>0.60215053763440862</v>
      </c>
      <c r="M125" s="157" t="s">
        <v>593</v>
      </c>
      <c r="N125" s="163">
        <v>42740</v>
      </c>
      <c r="O125" s="1"/>
      <c r="P125" s="1"/>
      <c r="Q125" s="233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53</v>
      </c>
      <c r="B126" s="155">
        <v>42472</v>
      </c>
      <c r="C126" s="155"/>
      <c r="D126" s="156" t="s">
        <v>692</v>
      </c>
      <c r="E126" s="157" t="s">
        <v>590</v>
      </c>
      <c r="F126" s="158">
        <v>130</v>
      </c>
      <c r="G126" s="157"/>
      <c r="H126" s="157">
        <v>150</v>
      </c>
      <c r="I126" s="159" t="s">
        <v>693</v>
      </c>
      <c r="J126" s="160" t="s">
        <v>677</v>
      </c>
      <c r="K126" s="161">
        <f t="shared" si="11"/>
        <v>20</v>
      </c>
      <c r="L126" s="162">
        <f t="shared" si="12"/>
        <v>0.15384615384615385</v>
      </c>
      <c r="M126" s="157" t="s">
        <v>593</v>
      </c>
      <c r="N126" s="163">
        <v>42564</v>
      </c>
      <c r="O126" s="1"/>
      <c r="P126" s="1"/>
      <c r="Q126" s="233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54</v>
      </c>
      <c r="B127" s="155">
        <v>42473</v>
      </c>
      <c r="C127" s="155"/>
      <c r="D127" s="156" t="s">
        <v>694</v>
      </c>
      <c r="E127" s="157" t="s">
        <v>590</v>
      </c>
      <c r="F127" s="158">
        <v>196</v>
      </c>
      <c r="G127" s="157"/>
      <c r="H127" s="157">
        <v>299</v>
      </c>
      <c r="I127" s="159">
        <v>299</v>
      </c>
      <c r="J127" s="160" t="s">
        <v>677</v>
      </c>
      <c r="K127" s="161">
        <v>103</v>
      </c>
      <c r="L127" s="162">
        <v>0.52551020408163296</v>
      </c>
      <c r="M127" s="157" t="s">
        <v>593</v>
      </c>
      <c r="N127" s="163">
        <v>42620</v>
      </c>
      <c r="O127" s="1"/>
      <c r="P127" s="1"/>
      <c r="Q127" s="233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55</v>
      </c>
      <c r="B128" s="155">
        <v>42473</v>
      </c>
      <c r="C128" s="155"/>
      <c r="D128" s="156" t="s">
        <v>695</v>
      </c>
      <c r="E128" s="157" t="s">
        <v>590</v>
      </c>
      <c r="F128" s="158">
        <v>88</v>
      </c>
      <c r="G128" s="157"/>
      <c r="H128" s="157">
        <v>103</v>
      </c>
      <c r="I128" s="159">
        <v>103</v>
      </c>
      <c r="J128" s="160" t="s">
        <v>677</v>
      </c>
      <c r="K128" s="161">
        <v>15</v>
      </c>
      <c r="L128" s="162">
        <v>0.170454545454545</v>
      </c>
      <c r="M128" s="157" t="s">
        <v>593</v>
      </c>
      <c r="N128" s="163">
        <v>42530</v>
      </c>
      <c r="O128" s="1"/>
      <c r="P128" s="1"/>
      <c r="Q128" s="233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56</v>
      </c>
      <c r="B129" s="155">
        <v>42492</v>
      </c>
      <c r="C129" s="155"/>
      <c r="D129" s="156" t="s">
        <v>696</v>
      </c>
      <c r="E129" s="157" t="s">
        <v>590</v>
      </c>
      <c r="F129" s="158">
        <v>127.5</v>
      </c>
      <c r="G129" s="157"/>
      <c r="H129" s="157">
        <v>148</v>
      </c>
      <c r="I129" s="159" t="s">
        <v>697</v>
      </c>
      <c r="J129" s="160" t="s">
        <v>677</v>
      </c>
      <c r="K129" s="161">
        <f t="shared" ref="K129:K133" si="13">H129-F129</f>
        <v>20.5</v>
      </c>
      <c r="L129" s="162">
        <f t="shared" ref="L129:L133" si="14">K129/F129</f>
        <v>0.16078431372549021</v>
      </c>
      <c r="M129" s="157" t="s">
        <v>593</v>
      </c>
      <c r="N129" s="163">
        <v>42564</v>
      </c>
      <c r="O129" s="1"/>
      <c r="P129" s="1"/>
      <c r="Q129" s="233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57</v>
      </c>
      <c r="B130" s="155">
        <v>42493</v>
      </c>
      <c r="C130" s="155"/>
      <c r="D130" s="156" t="s">
        <v>698</v>
      </c>
      <c r="E130" s="157" t="s">
        <v>590</v>
      </c>
      <c r="F130" s="158">
        <v>675</v>
      </c>
      <c r="G130" s="157"/>
      <c r="H130" s="157">
        <v>815</v>
      </c>
      <c r="I130" s="159" t="s">
        <v>699</v>
      </c>
      <c r="J130" s="160" t="s">
        <v>677</v>
      </c>
      <c r="K130" s="161">
        <f t="shared" si="13"/>
        <v>140</v>
      </c>
      <c r="L130" s="162">
        <f t="shared" si="14"/>
        <v>0.2074074074074074</v>
      </c>
      <c r="M130" s="157" t="s">
        <v>593</v>
      </c>
      <c r="N130" s="163">
        <v>43154</v>
      </c>
      <c r="O130" s="1"/>
      <c r="P130" s="1"/>
      <c r="Q130" s="233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64">
        <v>58</v>
      </c>
      <c r="B131" s="165">
        <v>42522</v>
      </c>
      <c r="C131" s="165"/>
      <c r="D131" s="166" t="s">
        <v>700</v>
      </c>
      <c r="E131" s="167" t="s">
        <v>590</v>
      </c>
      <c r="F131" s="168">
        <v>500</v>
      </c>
      <c r="G131" s="168"/>
      <c r="H131" s="169">
        <v>232.5</v>
      </c>
      <c r="I131" s="169" t="s">
        <v>701</v>
      </c>
      <c r="J131" s="170" t="s">
        <v>702</v>
      </c>
      <c r="K131" s="171">
        <f t="shared" si="13"/>
        <v>-267.5</v>
      </c>
      <c r="L131" s="172">
        <f t="shared" si="14"/>
        <v>-0.53500000000000003</v>
      </c>
      <c r="M131" s="168" t="s">
        <v>603</v>
      </c>
      <c r="N131" s="165">
        <v>43735</v>
      </c>
      <c r="O131" s="1"/>
      <c r="P131" s="1"/>
      <c r="Q131" s="233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59</v>
      </c>
      <c r="B132" s="155">
        <v>42527</v>
      </c>
      <c r="C132" s="155"/>
      <c r="D132" s="156" t="s">
        <v>542</v>
      </c>
      <c r="E132" s="157" t="s">
        <v>590</v>
      </c>
      <c r="F132" s="158">
        <v>110</v>
      </c>
      <c r="G132" s="157"/>
      <c r="H132" s="157">
        <v>126.5</v>
      </c>
      <c r="I132" s="159">
        <v>125</v>
      </c>
      <c r="J132" s="160" t="s">
        <v>629</v>
      </c>
      <c r="K132" s="161">
        <f t="shared" si="13"/>
        <v>16.5</v>
      </c>
      <c r="L132" s="162">
        <f t="shared" si="14"/>
        <v>0.15</v>
      </c>
      <c r="M132" s="157" t="s">
        <v>593</v>
      </c>
      <c r="N132" s="163">
        <v>42552</v>
      </c>
      <c r="O132" s="1"/>
      <c r="P132" s="1"/>
      <c r="Q132" s="233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60</v>
      </c>
      <c r="B133" s="155">
        <v>42538</v>
      </c>
      <c r="C133" s="155"/>
      <c r="D133" s="156" t="s">
        <v>703</v>
      </c>
      <c r="E133" s="157" t="s">
        <v>590</v>
      </c>
      <c r="F133" s="158">
        <v>44</v>
      </c>
      <c r="G133" s="157"/>
      <c r="H133" s="157">
        <v>69.5</v>
      </c>
      <c r="I133" s="159">
        <v>69.5</v>
      </c>
      <c r="J133" s="160" t="s">
        <v>704</v>
      </c>
      <c r="K133" s="161">
        <f t="shared" si="13"/>
        <v>25.5</v>
      </c>
      <c r="L133" s="162">
        <f t="shared" si="14"/>
        <v>0.57954545454545459</v>
      </c>
      <c r="M133" s="157" t="s">
        <v>593</v>
      </c>
      <c r="N133" s="163">
        <v>42977</v>
      </c>
      <c r="O133" s="1"/>
      <c r="P133" s="1"/>
      <c r="Q133" s="233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61</v>
      </c>
      <c r="B134" s="155">
        <v>42549</v>
      </c>
      <c r="C134" s="155"/>
      <c r="D134" s="156" t="s">
        <v>705</v>
      </c>
      <c r="E134" s="157" t="s">
        <v>590</v>
      </c>
      <c r="F134" s="158">
        <v>262.5</v>
      </c>
      <c r="G134" s="157"/>
      <c r="H134" s="157">
        <v>340</v>
      </c>
      <c r="I134" s="159">
        <v>333</v>
      </c>
      <c r="J134" s="160" t="s">
        <v>706</v>
      </c>
      <c r="K134" s="161">
        <v>77.5</v>
      </c>
      <c r="L134" s="162">
        <v>0.29523809523809502</v>
      </c>
      <c r="M134" s="157" t="s">
        <v>593</v>
      </c>
      <c r="N134" s="163">
        <v>43017</v>
      </c>
      <c r="O134" s="1"/>
      <c r="P134" s="1"/>
      <c r="Q134" s="233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62</v>
      </c>
      <c r="B135" s="155">
        <v>42549</v>
      </c>
      <c r="C135" s="155"/>
      <c r="D135" s="156" t="s">
        <v>707</v>
      </c>
      <c r="E135" s="157" t="s">
        <v>590</v>
      </c>
      <c r="F135" s="158">
        <v>840</v>
      </c>
      <c r="G135" s="157"/>
      <c r="H135" s="157">
        <v>1230</v>
      </c>
      <c r="I135" s="159">
        <v>1230</v>
      </c>
      <c r="J135" s="160" t="s">
        <v>677</v>
      </c>
      <c r="K135" s="161">
        <v>390</v>
      </c>
      <c r="L135" s="162">
        <v>0.46428571428571402</v>
      </c>
      <c r="M135" s="157" t="s">
        <v>593</v>
      </c>
      <c r="N135" s="163">
        <v>42649</v>
      </c>
      <c r="O135" s="1"/>
      <c r="P135" s="1"/>
      <c r="Q135" s="233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77">
        <v>63</v>
      </c>
      <c r="B136" s="178">
        <v>42556</v>
      </c>
      <c r="C136" s="178"/>
      <c r="D136" s="179" t="s">
        <v>708</v>
      </c>
      <c r="E136" s="180" t="s">
        <v>590</v>
      </c>
      <c r="F136" s="180">
        <v>395</v>
      </c>
      <c r="G136" s="181"/>
      <c r="H136" s="181">
        <f>(468.5+342.5)/2</f>
        <v>405.5</v>
      </c>
      <c r="I136" s="181">
        <v>510</v>
      </c>
      <c r="J136" s="182" t="s">
        <v>709</v>
      </c>
      <c r="K136" s="183">
        <f t="shared" ref="K136:K142" si="15">H136-F136</f>
        <v>10.5</v>
      </c>
      <c r="L136" s="184">
        <f t="shared" ref="L136:L142" si="16">K136/F136</f>
        <v>2.6582278481012658E-2</v>
      </c>
      <c r="M136" s="180" t="s">
        <v>610</v>
      </c>
      <c r="N136" s="178">
        <v>43606</v>
      </c>
      <c r="O136" s="1"/>
      <c r="P136" s="1"/>
      <c r="Q136" s="233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64">
        <v>64</v>
      </c>
      <c r="B137" s="165">
        <v>42584</v>
      </c>
      <c r="C137" s="165"/>
      <c r="D137" s="166" t="s">
        <v>710</v>
      </c>
      <c r="E137" s="167" t="s">
        <v>602</v>
      </c>
      <c r="F137" s="168">
        <f>169.5-12.8</f>
        <v>156.69999999999999</v>
      </c>
      <c r="G137" s="168"/>
      <c r="H137" s="169">
        <v>77</v>
      </c>
      <c r="I137" s="169" t="s">
        <v>711</v>
      </c>
      <c r="J137" s="170" t="s">
        <v>712</v>
      </c>
      <c r="K137" s="171">
        <f t="shared" si="15"/>
        <v>-79.699999999999989</v>
      </c>
      <c r="L137" s="172">
        <f t="shared" si="16"/>
        <v>-0.50861518825781749</v>
      </c>
      <c r="M137" s="168" t="s">
        <v>603</v>
      </c>
      <c r="N137" s="165">
        <v>43522</v>
      </c>
      <c r="O137" s="1"/>
      <c r="P137" s="1"/>
      <c r="Q137" s="233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64">
        <v>65</v>
      </c>
      <c r="B138" s="165">
        <v>42586</v>
      </c>
      <c r="C138" s="165"/>
      <c r="D138" s="166" t="s">
        <v>713</v>
      </c>
      <c r="E138" s="167" t="s">
        <v>590</v>
      </c>
      <c r="F138" s="168">
        <v>400</v>
      </c>
      <c r="G138" s="168"/>
      <c r="H138" s="169">
        <v>305</v>
      </c>
      <c r="I138" s="169">
        <v>475</v>
      </c>
      <c r="J138" s="170" t="s">
        <v>714</v>
      </c>
      <c r="K138" s="171">
        <f t="shared" si="15"/>
        <v>-95</v>
      </c>
      <c r="L138" s="172">
        <f t="shared" si="16"/>
        <v>-0.23749999999999999</v>
      </c>
      <c r="M138" s="168" t="s">
        <v>603</v>
      </c>
      <c r="N138" s="165">
        <v>43606</v>
      </c>
      <c r="O138" s="1"/>
      <c r="P138" s="1"/>
      <c r="Q138" s="233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66</v>
      </c>
      <c r="B139" s="155">
        <v>42593</v>
      </c>
      <c r="C139" s="155"/>
      <c r="D139" s="156" t="s">
        <v>715</v>
      </c>
      <c r="E139" s="157" t="s">
        <v>590</v>
      </c>
      <c r="F139" s="158">
        <v>86.5</v>
      </c>
      <c r="G139" s="157"/>
      <c r="H139" s="157">
        <v>130</v>
      </c>
      <c r="I139" s="159">
        <v>130</v>
      </c>
      <c r="J139" s="160" t="s">
        <v>716</v>
      </c>
      <c r="K139" s="161">
        <f t="shared" si="15"/>
        <v>43.5</v>
      </c>
      <c r="L139" s="162">
        <f t="shared" si="16"/>
        <v>0.50289017341040465</v>
      </c>
      <c r="M139" s="157" t="s">
        <v>593</v>
      </c>
      <c r="N139" s="163">
        <v>43091</v>
      </c>
      <c r="O139" s="1"/>
      <c r="P139" s="1"/>
      <c r="Q139" s="233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64">
        <v>67</v>
      </c>
      <c r="B140" s="165">
        <v>42600</v>
      </c>
      <c r="C140" s="165"/>
      <c r="D140" s="166" t="s">
        <v>122</v>
      </c>
      <c r="E140" s="167" t="s">
        <v>590</v>
      </c>
      <c r="F140" s="168">
        <v>133.5</v>
      </c>
      <c r="G140" s="168"/>
      <c r="H140" s="169">
        <v>126.5</v>
      </c>
      <c r="I140" s="169">
        <v>178</v>
      </c>
      <c r="J140" s="170" t="s">
        <v>717</v>
      </c>
      <c r="K140" s="171">
        <f t="shared" si="15"/>
        <v>-7</v>
      </c>
      <c r="L140" s="172">
        <f t="shared" si="16"/>
        <v>-5.2434456928838954E-2</v>
      </c>
      <c r="M140" s="168" t="s">
        <v>603</v>
      </c>
      <c r="N140" s="165">
        <v>42615</v>
      </c>
      <c r="O140" s="1"/>
      <c r="P140" s="1"/>
      <c r="Q140" s="233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68</v>
      </c>
      <c r="B141" s="155">
        <v>42613</v>
      </c>
      <c r="C141" s="155"/>
      <c r="D141" s="156" t="s">
        <v>718</v>
      </c>
      <c r="E141" s="157" t="s">
        <v>590</v>
      </c>
      <c r="F141" s="158">
        <v>560</v>
      </c>
      <c r="G141" s="157"/>
      <c r="H141" s="157">
        <v>725</v>
      </c>
      <c r="I141" s="159">
        <v>725</v>
      </c>
      <c r="J141" s="160" t="s">
        <v>623</v>
      </c>
      <c r="K141" s="161">
        <f t="shared" si="15"/>
        <v>165</v>
      </c>
      <c r="L141" s="162">
        <f t="shared" si="16"/>
        <v>0.29464285714285715</v>
      </c>
      <c r="M141" s="157" t="s">
        <v>593</v>
      </c>
      <c r="N141" s="163">
        <v>42456</v>
      </c>
      <c r="O141" s="1"/>
      <c r="P141" s="1"/>
      <c r="Q141" s="233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69</v>
      </c>
      <c r="B142" s="155">
        <v>42614</v>
      </c>
      <c r="C142" s="155"/>
      <c r="D142" s="156" t="s">
        <v>719</v>
      </c>
      <c r="E142" s="157" t="s">
        <v>590</v>
      </c>
      <c r="F142" s="158">
        <v>160.5</v>
      </c>
      <c r="G142" s="157"/>
      <c r="H142" s="157">
        <v>210</v>
      </c>
      <c r="I142" s="159">
        <v>210</v>
      </c>
      <c r="J142" s="160" t="s">
        <v>623</v>
      </c>
      <c r="K142" s="161">
        <f t="shared" si="15"/>
        <v>49.5</v>
      </c>
      <c r="L142" s="162">
        <f t="shared" si="16"/>
        <v>0.30841121495327101</v>
      </c>
      <c r="M142" s="157" t="s">
        <v>593</v>
      </c>
      <c r="N142" s="163">
        <v>42871</v>
      </c>
      <c r="O142" s="1"/>
      <c r="P142" s="1"/>
      <c r="Q142" s="233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70</v>
      </c>
      <c r="B143" s="155">
        <v>42646</v>
      </c>
      <c r="C143" s="155"/>
      <c r="D143" s="156" t="s">
        <v>415</v>
      </c>
      <c r="E143" s="157" t="s">
        <v>590</v>
      </c>
      <c r="F143" s="158">
        <v>430</v>
      </c>
      <c r="G143" s="157"/>
      <c r="H143" s="157">
        <v>596</v>
      </c>
      <c r="I143" s="159">
        <v>575</v>
      </c>
      <c r="J143" s="160" t="s">
        <v>720</v>
      </c>
      <c r="K143" s="161">
        <v>166</v>
      </c>
      <c r="L143" s="162">
        <v>0.38604651162790699</v>
      </c>
      <c r="M143" s="157" t="s">
        <v>593</v>
      </c>
      <c r="N143" s="163">
        <v>42769</v>
      </c>
      <c r="O143" s="1"/>
      <c r="P143" s="1"/>
      <c r="Q143" s="233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71</v>
      </c>
      <c r="B144" s="155">
        <v>42657</v>
      </c>
      <c r="C144" s="155"/>
      <c r="D144" s="156" t="s">
        <v>721</v>
      </c>
      <c r="E144" s="157" t="s">
        <v>590</v>
      </c>
      <c r="F144" s="158">
        <v>280</v>
      </c>
      <c r="G144" s="157"/>
      <c r="H144" s="157">
        <v>345</v>
      </c>
      <c r="I144" s="159">
        <v>345</v>
      </c>
      <c r="J144" s="160" t="s">
        <v>623</v>
      </c>
      <c r="K144" s="161">
        <f t="shared" ref="K144:K149" si="17">H144-F144</f>
        <v>65</v>
      </c>
      <c r="L144" s="162">
        <f t="shared" ref="L144:L145" si="18">K144/F144</f>
        <v>0.23214285714285715</v>
      </c>
      <c r="M144" s="157" t="s">
        <v>593</v>
      </c>
      <c r="N144" s="163">
        <v>42814</v>
      </c>
      <c r="O144" s="1"/>
      <c r="P144" s="1"/>
      <c r="Q144" s="233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72</v>
      </c>
      <c r="B145" s="155">
        <v>42657</v>
      </c>
      <c r="C145" s="155"/>
      <c r="D145" s="156" t="s">
        <v>722</v>
      </c>
      <c r="E145" s="157" t="s">
        <v>590</v>
      </c>
      <c r="F145" s="158">
        <v>245</v>
      </c>
      <c r="G145" s="157"/>
      <c r="H145" s="157">
        <v>325.5</v>
      </c>
      <c r="I145" s="159">
        <v>330</v>
      </c>
      <c r="J145" s="160" t="s">
        <v>723</v>
      </c>
      <c r="K145" s="161">
        <f t="shared" si="17"/>
        <v>80.5</v>
      </c>
      <c r="L145" s="162">
        <f t="shared" si="18"/>
        <v>0.32857142857142857</v>
      </c>
      <c r="M145" s="157" t="s">
        <v>593</v>
      </c>
      <c r="N145" s="163">
        <v>42769</v>
      </c>
      <c r="O145" s="1"/>
      <c r="P145" s="1"/>
      <c r="Q145" s="233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73</v>
      </c>
      <c r="B146" s="155">
        <v>42660</v>
      </c>
      <c r="C146" s="155"/>
      <c r="D146" s="156" t="s">
        <v>724</v>
      </c>
      <c r="E146" s="157" t="s">
        <v>590</v>
      </c>
      <c r="F146" s="158">
        <v>125</v>
      </c>
      <c r="G146" s="157"/>
      <c r="H146" s="157">
        <v>160</v>
      </c>
      <c r="I146" s="159">
        <v>160</v>
      </c>
      <c r="J146" s="160" t="s">
        <v>677</v>
      </c>
      <c r="K146" s="161">
        <f t="shared" si="17"/>
        <v>35</v>
      </c>
      <c r="L146" s="162">
        <v>0.28000000000000003</v>
      </c>
      <c r="M146" s="157" t="s">
        <v>593</v>
      </c>
      <c r="N146" s="163">
        <v>42803</v>
      </c>
      <c r="O146" s="1"/>
      <c r="P146" s="1"/>
      <c r="Q146" s="233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74</v>
      </c>
      <c r="B147" s="155">
        <v>42660</v>
      </c>
      <c r="C147" s="155"/>
      <c r="D147" s="156" t="s">
        <v>725</v>
      </c>
      <c r="E147" s="157" t="s">
        <v>590</v>
      </c>
      <c r="F147" s="158">
        <v>114</v>
      </c>
      <c r="G147" s="157"/>
      <c r="H147" s="157">
        <v>145</v>
      </c>
      <c r="I147" s="159">
        <v>145</v>
      </c>
      <c r="J147" s="160" t="s">
        <v>677</v>
      </c>
      <c r="K147" s="161">
        <f t="shared" si="17"/>
        <v>31</v>
      </c>
      <c r="L147" s="162">
        <f t="shared" ref="L147:L149" si="19">K147/F147</f>
        <v>0.27192982456140352</v>
      </c>
      <c r="M147" s="157" t="s">
        <v>593</v>
      </c>
      <c r="N147" s="163">
        <v>42859</v>
      </c>
      <c r="O147" s="1"/>
      <c r="P147" s="1"/>
      <c r="Q147" s="233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75</v>
      </c>
      <c r="B148" s="155">
        <v>42660</v>
      </c>
      <c r="C148" s="155"/>
      <c r="D148" s="156" t="s">
        <v>726</v>
      </c>
      <c r="E148" s="157" t="s">
        <v>590</v>
      </c>
      <c r="F148" s="158">
        <v>212</v>
      </c>
      <c r="G148" s="157"/>
      <c r="H148" s="157">
        <v>280</v>
      </c>
      <c r="I148" s="159">
        <v>276</v>
      </c>
      <c r="J148" s="160" t="s">
        <v>727</v>
      </c>
      <c r="K148" s="161">
        <f t="shared" si="17"/>
        <v>68</v>
      </c>
      <c r="L148" s="162">
        <f t="shared" si="19"/>
        <v>0.32075471698113206</v>
      </c>
      <c r="M148" s="157" t="s">
        <v>593</v>
      </c>
      <c r="N148" s="163">
        <v>42858</v>
      </c>
      <c r="O148" s="1"/>
      <c r="P148" s="1"/>
      <c r="Q148" s="233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76</v>
      </c>
      <c r="B149" s="155">
        <v>42678</v>
      </c>
      <c r="C149" s="155"/>
      <c r="D149" s="156" t="s">
        <v>464</v>
      </c>
      <c r="E149" s="157" t="s">
        <v>590</v>
      </c>
      <c r="F149" s="158">
        <v>155</v>
      </c>
      <c r="G149" s="157"/>
      <c r="H149" s="157">
        <v>210</v>
      </c>
      <c r="I149" s="159">
        <v>210</v>
      </c>
      <c r="J149" s="160" t="s">
        <v>728</v>
      </c>
      <c r="K149" s="161">
        <f t="shared" si="17"/>
        <v>55</v>
      </c>
      <c r="L149" s="162">
        <f t="shared" si="19"/>
        <v>0.35483870967741937</v>
      </c>
      <c r="M149" s="157" t="s">
        <v>593</v>
      </c>
      <c r="N149" s="163">
        <v>42944</v>
      </c>
      <c r="O149" s="1"/>
      <c r="P149" s="1"/>
      <c r="Q149" s="233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64">
        <v>77</v>
      </c>
      <c r="B150" s="165">
        <v>42710</v>
      </c>
      <c r="C150" s="165"/>
      <c r="D150" s="166" t="s">
        <v>729</v>
      </c>
      <c r="E150" s="167" t="s">
        <v>590</v>
      </c>
      <c r="F150" s="168">
        <v>150.5</v>
      </c>
      <c r="G150" s="168"/>
      <c r="H150" s="169">
        <v>72.5</v>
      </c>
      <c r="I150" s="169">
        <v>174</v>
      </c>
      <c r="J150" s="170" t="s">
        <v>730</v>
      </c>
      <c r="K150" s="171">
        <v>-78</v>
      </c>
      <c r="L150" s="172">
        <v>-0.51827242524916906</v>
      </c>
      <c r="M150" s="168" t="s">
        <v>603</v>
      </c>
      <c r="N150" s="165">
        <v>43333</v>
      </c>
      <c r="O150" s="1"/>
      <c r="P150" s="1"/>
      <c r="Q150" s="233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78</v>
      </c>
      <c r="B151" s="155">
        <v>42712</v>
      </c>
      <c r="C151" s="155"/>
      <c r="D151" s="156" t="s">
        <v>731</v>
      </c>
      <c r="E151" s="157" t="s">
        <v>590</v>
      </c>
      <c r="F151" s="158">
        <v>380</v>
      </c>
      <c r="G151" s="157"/>
      <c r="H151" s="157">
        <v>478</v>
      </c>
      <c r="I151" s="159">
        <v>468</v>
      </c>
      <c r="J151" s="160" t="s">
        <v>677</v>
      </c>
      <c r="K151" s="161">
        <f t="shared" ref="K151:K153" si="20">H151-F151</f>
        <v>98</v>
      </c>
      <c r="L151" s="162">
        <f t="shared" ref="L151:L153" si="21">K151/F151</f>
        <v>0.25789473684210529</v>
      </c>
      <c r="M151" s="157" t="s">
        <v>593</v>
      </c>
      <c r="N151" s="163">
        <v>43025</v>
      </c>
      <c r="O151" s="1"/>
      <c r="P151" s="1"/>
      <c r="Q151" s="233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79</v>
      </c>
      <c r="B152" s="155">
        <v>42734</v>
      </c>
      <c r="C152" s="155"/>
      <c r="D152" s="156" t="s">
        <v>121</v>
      </c>
      <c r="E152" s="157" t="s">
        <v>590</v>
      </c>
      <c r="F152" s="158">
        <v>305</v>
      </c>
      <c r="G152" s="157"/>
      <c r="H152" s="157">
        <v>375</v>
      </c>
      <c r="I152" s="159">
        <v>375</v>
      </c>
      <c r="J152" s="160" t="s">
        <v>677</v>
      </c>
      <c r="K152" s="161">
        <f t="shared" si="20"/>
        <v>70</v>
      </c>
      <c r="L152" s="162">
        <f t="shared" si="21"/>
        <v>0.22950819672131148</v>
      </c>
      <c r="M152" s="157" t="s">
        <v>593</v>
      </c>
      <c r="N152" s="163">
        <v>42768</v>
      </c>
      <c r="O152" s="1"/>
      <c r="P152" s="1"/>
      <c r="Q152" s="233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80</v>
      </c>
      <c r="B153" s="155">
        <v>42739</v>
      </c>
      <c r="C153" s="155"/>
      <c r="D153" s="156" t="s">
        <v>104</v>
      </c>
      <c r="E153" s="157" t="s">
        <v>590</v>
      </c>
      <c r="F153" s="158">
        <v>99.5</v>
      </c>
      <c r="G153" s="157"/>
      <c r="H153" s="157">
        <v>158</v>
      </c>
      <c r="I153" s="159">
        <v>158</v>
      </c>
      <c r="J153" s="160" t="s">
        <v>677</v>
      </c>
      <c r="K153" s="161">
        <f t="shared" si="20"/>
        <v>58.5</v>
      </c>
      <c r="L153" s="162">
        <f t="shared" si="21"/>
        <v>0.5879396984924623</v>
      </c>
      <c r="M153" s="157" t="s">
        <v>593</v>
      </c>
      <c r="N153" s="163">
        <v>42898</v>
      </c>
      <c r="O153" s="1"/>
      <c r="P153" s="1"/>
      <c r="Q153" s="233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81</v>
      </c>
      <c r="B154" s="155">
        <v>42739</v>
      </c>
      <c r="C154" s="155"/>
      <c r="D154" s="156" t="s">
        <v>104</v>
      </c>
      <c r="E154" s="157" t="s">
        <v>590</v>
      </c>
      <c r="F154" s="158">
        <v>99.5</v>
      </c>
      <c r="G154" s="157"/>
      <c r="H154" s="157">
        <v>158</v>
      </c>
      <c r="I154" s="159">
        <v>158</v>
      </c>
      <c r="J154" s="160" t="s">
        <v>677</v>
      </c>
      <c r="K154" s="161">
        <v>58.5</v>
      </c>
      <c r="L154" s="162">
        <v>0.58793969849246197</v>
      </c>
      <c r="M154" s="157" t="s">
        <v>593</v>
      </c>
      <c r="N154" s="163">
        <v>42898</v>
      </c>
      <c r="O154" s="1"/>
      <c r="P154" s="1"/>
      <c r="Q154" s="233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82</v>
      </c>
      <c r="B155" s="155">
        <v>42786</v>
      </c>
      <c r="C155" s="155"/>
      <c r="D155" s="156" t="s">
        <v>210</v>
      </c>
      <c r="E155" s="157" t="s">
        <v>590</v>
      </c>
      <c r="F155" s="158">
        <v>140.5</v>
      </c>
      <c r="G155" s="157"/>
      <c r="H155" s="157">
        <v>220</v>
      </c>
      <c r="I155" s="159">
        <v>220</v>
      </c>
      <c r="J155" s="160" t="s">
        <v>677</v>
      </c>
      <c r="K155" s="161">
        <f>H155-F155</f>
        <v>79.5</v>
      </c>
      <c r="L155" s="162">
        <f>K155/F155</f>
        <v>0.5658362989323843</v>
      </c>
      <c r="M155" s="157" t="s">
        <v>593</v>
      </c>
      <c r="N155" s="163">
        <v>42864</v>
      </c>
      <c r="O155" s="1"/>
      <c r="P155" s="1"/>
      <c r="Q155" s="233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83</v>
      </c>
      <c r="B156" s="155">
        <v>42786</v>
      </c>
      <c r="C156" s="155"/>
      <c r="D156" s="156" t="s">
        <v>732</v>
      </c>
      <c r="E156" s="157" t="s">
        <v>590</v>
      </c>
      <c r="F156" s="158">
        <v>202.5</v>
      </c>
      <c r="G156" s="157"/>
      <c r="H156" s="157">
        <v>234</v>
      </c>
      <c r="I156" s="159">
        <v>234</v>
      </c>
      <c r="J156" s="160" t="s">
        <v>677</v>
      </c>
      <c r="K156" s="161">
        <v>31.5</v>
      </c>
      <c r="L156" s="162">
        <v>0.155555555555556</v>
      </c>
      <c r="M156" s="157" t="s">
        <v>593</v>
      </c>
      <c r="N156" s="163">
        <v>42836</v>
      </c>
      <c r="O156" s="1"/>
      <c r="P156" s="1"/>
      <c r="Q156" s="233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84</v>
      </c>
      <c r="B157" s="155">
        <v>42818</v>
      </c>
      <c r="C157" s="155"/>
      <c r="D157" s="156" t="s">
        <v>733</v>
      </c>
      <c r="E157" s="157" t="s">
        <v>590</v>
      </c>
      <c r="F157" s="158">
        <v>300.5</v>
      </c>
      <c r="G157" s="157"/>
      <c r="H157" s="157">
        <v>417.5</v>
      </c>
      <c r="I157" s="159">
        <v>420</v>
      </c>
      <c r="J157" s="160" t="s">
        <v>734</v>
      </c>
      <c r="K157" s="161">
        <f>H157-F157</f>
        <v>117</v>
      </c>
      <c r="L157" s="162">
        <f>K157/F157</f>
        <v>0.38935108153078202</v>
      </c>
      <c r="M157" s="157" t="s">
        <v>593</v>
      </c>
      <c r="N157" s="163">
        <v>43070</v>
      </c>
      <c r="O157" s="1"/>
      <c r="P157" s="1"/>
      <c r="Q157" s="233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85</v>
      </c>
      <c r="B158" s="155">
        <v>42818</v>
      </c>
      <c r="C158" s="155"/>
      <c r="D158" s="156" t="s">
        <v>707</v>
      </c>
      <c r="E158" s="157" t="s">
        <v>590</v>
      </c>
      <c r="F158" s="158">
        <v>850</v>
      </c>
      <c r="G158" s="157"/>
      <c r="H158" s="157">
        <v>1042.5</v>
      </c>
      <c r="I158" s="159">
        <v>1023</v>
      </c>
      <c r="J158" s="160" t="s">
        <v>735</v>
      </c>
      <c r="K158" s="161">
        <v>192.5</v>
      </c>
      <c r="L158" s="162">
        <v>0.22647058823529401</v>
      </c>
      <c r="M158" s="157" t="s">
        <v>593</v>
      </c>
      <c r="N158" s="163">
        <v>42830</v>
      </c>
      <c r="O158" s="1"/>
      <c r="P158" s="1"/>
      <c r="Q158" s="233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86</v>
      </c>
      <c r="B159" s="155">
        <v>42830</v>
      </c>
      <c r="C159" s="155"/>
      <c r="D159" s="156" t="s">
        <v>495</v>
      </c>
      <c r="E159" s="157" t="s">
        <v>590</v>
      </c>
      <c r="F159" s="158">
        <v>785</v>
      </c>
      <c r="G159" s="157"/>
      <c r="H159" s="157">
        <v>930</v>
      </c>
      <c r="I159" s="159">
        <v>920</v>
      </c>
      <c r="J159" s="160" t="s">
        <v>736</v>
      </c>
      <c r="K159" s="161">
        <f>H159-F159</f>
        <v>145</v>
      </c>
      <c r="L159" s="162">
        <f>K159/F159</f>
        <v>0.18471337579617833</v>
      </c>
      <c r="M159" s="157" t="s">
        <v>593</v>
      </c>
      <c r="N159" s="163">
        <v>42976</v>
      </c>
      <c r="O159" s="1"/>
      <c r="P159" s="1"/>
      <c r="Q159" s="233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64">
        <v>87</v>
      </c>
      <c r="B160" s="165">
        <v>42831</v>
      </c>
      <c r="C160" s="165"/>
      <c r="D160" s="166" t="s">
        <v>737</v>
      </c>
      <c r="E160" s="167" t="s">
        <v>590</v>
      </c>
      <c r="F160" s="168">
        <v>40</v>
      </c>
      <c r="G160" s="168"/>
      <c r="H160" s="169">
        <v>13.1</v>
      </c>
      <c r="I160" s="169">
        <v>60</v>
      </c>
      <c r="J160" s="170" t="s">
        <v>738</v>
      </c>
      <c r="K160" s="171">
        <v>-26.9</v>
      </c>
      <c r="L160" s="172">
        <v>-0.67249999999999999</v>
      </c>
      <c r="M160" s="168" t="s">
        <v>603</v>
      </c>
      <c r="N160" s="165">
        <v>43138</v>
      </c>
      <c r="O160" s="1"/>
      <c r="P160" s="1"/>
      <c r="Q160" s="233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88</v>
      </c>
      <c r="B161" s="155">
        <v>42837</v>
      </c>
      <c r="C161" s="155"/>
      <c r="D161" s="156" t="s">
        <v>102</v>
      </c>
      <c r="E161" s="157" t="s">
        <v>590</v>
      </c>
      <c r="F161" s="158">
        <v>289.5</v>
      </c>
      <c r="G161" s="157"/>
      <c r="H161" s="157">
        <v>354</v>
      </c>
      <c r="I161" s="159">
        <v>360</v>
      </c>
      <c r="J161" s="160" t="s">
        <v>739</v>
      </c>
      <c r="K161" s="161">
        <f t="shared" ref="K161:K169" si="22">H161-F161</f>
        <v>64.5</v>
      </c>
      <c r="L161" s="162">
        <f t="shared" ref="L161:L169" si="23">K161/F161</f>
        <v>0.22279792746113988</v>
      </c>
      <c r="M161" s="157" t="s">
        <v>593</v>
      </c>
      <c r="N161" s="163">
        <v>43040</v>
      </c>
      <c r="O161" s="1"/>
      <c r="P161" s="1"/>
      <c r="Q161" s="233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89</v>
      </c>
      <c r="B162" s="155">
        <v>42845</v>
      </c>
      <c r="C162" s="155"/>
      <c r="D162" s="156" t="s">
        <v>435</v>
      </c>
      <c r="E162" s="157" t="s">
        <v>590</v>
      </c>
      <c r="F162" s="158">
        <v>700</v>
      </c>
      <c r="G162" s="157"/>
      <c r="H162" s="157">
        <v>840</v>
      </c>
      <c r="I162" s="159">
        <v>840</v>
      </c>
      <c r="J162" s="160" t="s">
        <v>740</v>
      </c>
      <c r="K162" s="161">
        <f t="shared" si="22"/>
        <v>140</v>
      </c>
      <c r="L162" s="162">
        <f t="shared" si="23"/>
        <v>0.2</v>
      </c>
      <c r="M162" s="157" t="s">
        <v>593</v>
      </c>
      <c r="N162" s="163">
        <v>42893</v>
      </c>
      <c r="O162" s="1"/>
      <c r="P162" s="1"/>
      <c r="Q162" s="233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90</v>
      </c>
      <c r="B163" s="155">
        <v>42887</v>
      </c>
      <c r="C163" s="155"/>
      <c r="D163" s="156" t="s">
        <v>741</v>
      </c>
      <c r="E163" s="157" t="s">
        <v>590</v>
      </c>
      <c r="F163" s="158">
        <v>130</v>
      </c>
      <c r="G163" s="157"/>
      <c r="H163" s="157">
        <v>144.25</v>
      </c>
      <c r="I163" s="159">
        <v>170</v>
      </c>
      <c r="J163" s="160" t="s">
        <v>742</v>
      </c>
      <c r="K163" s="161">
        <f t="shared" si="22"/>
        <v>14.25</v>
      </c>
      <c r="L163" s="162">
        <f t="shared" si="23"/>
        <v>0.10961538461538461</v>
      </c>
      <c r="M163" s="157" t="s">
        <v>593</v>
      </c>
      <c r="N163" s="163">
        <v>43675</v>
      </c>
      <c r="O163" s="1"/>
      <c r="P163" s="1"/>
      <c r="Q163" s="233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91</v>
      </c>
      <c r="B164" s="155">
        <v>42901</v>
      </c>
      <c r="C164" s="155"/>
      <c r="D164" s="156" t="s">
        <v>743</v>
      </c>
      <c r="E164" s="157" t="s">
        <v>590</v>
      </c>
      <c r="F164" s="158">
        <v>214.5</v>
      </c>
      <c r="G164" s="157"/>
      <c r="H164" s="157">
        <v>262</v>
      </c>
      <c r="I164" s="159">
        <v>262</v>
      </c>
      <c r="J164" s="160" t="s">
        <v>612</v>
      </c>
      <c r="K164" s="161">
        <f t="shared" si="22"/>
        <v>47.5</v>
      </c>
      <c r="L164" s="162">
        <f t="shared" si="23"/>
        <v>0.22144522144522144</v>
      </c>
      <c r="M164" s="157" t="s">
        <v>593</v>
      </c>
      <c r="N164" s="163">
        <v>42977</v>
      </c>
      <c r="O164" s="1"/>
      <c r="P164" s="1"/>
      <c r="Q164" s="233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85">
        <v>92</v>
      </c>
      <c r="B165" s="186">
        <v>42933</v>
      </c>
      <c r="C165" s="186"/>
      <c r="D165" s="187" t="s">
        <v>744</v>
      </c>
      <c r="E165" s="188" t="s">
        <v>590</v>
      </c>
      <c r="F165" s="189">
        <v>370</v>
      </c>
      <c r="G165" s="188"/>
      <c r="H165" s="188">
        <v>447.5</v>
      </c>
      <c r="I165" s="190">
        <v>450</v>
      </c>
      <c r="J165" s="191" t="s">
        <v>677</v>
      </c>
      <c r="K165" s="161">
        <f t="shared" si="22"/>
        <v>77.5</v>
      </c>
      <c r="L165" s="192">
        <f t="shared" si="23"/>
        <v>0.20945945945945946</v>
      </c>
      <c r="M165" s="188" t="s">
        <v>593</v>
      </c>
      <c r="N165" s="193">
        <v>43035</v>
      </c>
      <c r="O165" s="1"/>
      <c r="P165" s="1"/>
      <c r="Q165" s="233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85">
        <v>93</v>
      </c>
      <c r="B166" s="186">
        <v>42943</v>
      </c>
      <c r="C166" s="186"/>
      <c r="D166" s="187" t="s">
        <v>208</v>
      </c>
      <c r="E166" s="188" t="s">
        <v>590</v>
      </c>
      <c r="F166" s="189">
        <v>657.5</v>
      </c>
      <c r="G166" s="188"/>
      <c r="H166" s="188">
        <v>825</v>
      </c>
      <c r="I166" s="190">
        <v>820</v>
      </c>
      <c r="J166" s="191" t="s">
        <v>677</v>
      </c>
      <c r="K166" s="161">
        <f t="shared" si="22"/>
        <v>167.5</v>
      </c>
      <c r="L166" s="192">
        <f t="shared" si="23"/>
        <v>0.25475285171102663</v>
      </c>
      <c r="M166" s="188" t="s">
        <v>593</v>
      </c>
      <c r="N166" s="193">
        <v>43090</v>
      </c>
      <c r="O166" s="1"/>
      <c r="P166" s="1"/>
      <c r="Q166" s="233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94</v>
      </c>
      <c r="B167" s="155">
        <v>42964</v>
      </c>
      <c r="C167" s="155"/>
      <c r="D167" s="156" t="s">
        <v>383</v>
      </c>
      <c r="E167" s="157" t="s">
        <v>590</v>
      </c>
      <c r="F167" s="158">
        <v>605</v>
      </c>
      <c r="G167" s="157"/>
      <c r="H167" s="157">
        <v>750</v>
      </c>
      <c r="I167" s="159">
        <v>750</v>
      </c>
      <c r="J167" s="160" t="s">
        <v>736</v>
      </c>
      <c r="K167" s="161">
        <f t="shared" si="22"/>
        <v>145</v>
      </c>
      <c r="L167" s="162">
        <f t="shared" si="23"/>
        <v>0.23966942148760331</v>
      </c>
      <c r="M167" s="157" t="s">
        <v>593</v>
      </c>
      <c r="N167" s="163">
        <v>43027</v>
      </c>
      <c r="O167" s="1"/>
      <c r="P167" s="1"/>
      <c r="Q167" s="233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64">
        <v>95</v>
      </c>
      <c r="B168" s="165">
        <v>42979</v>
      </c>
      <c r="C168" s="165"/>
      <c r="D168" s="173" t="s">
        <v>745</v>
      </c>
      <c r="E168" s="168" t="s">
        <v>590</v>
      </c>
      <c r="F168" s="168">
        <v>255</v>
      </c>
      <c r="G168" s="169"/>
      <c r="H168" s="169">
        <v>217.25</v>
      </c>
      <c r="I168" s="169">
        <v>320</v>
      </c>
      <c r="J168" s="170" t="s">
        <v>746</v>
      </c>
      <c r="K168" s="171">
        <f t="shared" si="22"/>
        <v>-37.75</v>
      </c>
      <c r="L168" s="174">
        <f t="shared" si="23"/>
        <v>-0.14803921568627451</v>
      </c>
      <c r="M168" s="168" t="s">
        <v>603</v>
      </c>
      <c r="N168" s="165">
        <v>43661</v>
      </c>
      <c r="O168" s="1"/>
      <c r="P168" s="1"/>
      <c r="Q168" s="233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96</v>
      </c>
      <c r="B169" s="155">
        <v>42997</v>
      </c>
      <c r="C169" s="155"/>
      <c r="D169" s="156" t="s">
        <v>747</v>
      </c>
      <c r="E169" s="157" t="s">
        <v>590</v>
      </c>
      <c r="F169" s="158">
        <v>215</v>
      </c>
      <c r="G169" s="157"/>
      <c r="H169" s="157">
        <v>258</v>
      </c>
      <c r="I169" s="159">
        <v>258</v>
      </c>
      <c r="J169" s="160" t="s">
        <v>677</v>
      </c>
      <c r="K169" s="161">
        <f t="shared" si="22"/>
        <v>43</v>
      </c>
      <c r="L169" s="162">
        <f t="shared" si="23"/>
        <v>0.2</v>
      </c>
      <c r="M169" s="157" t="s">
        <v>593</v>
      </c>
      <c r="N169" s="163">
        <v>43040</v>
      </c>
      <c r="O169" s="1"/>
      <c r="P169" s="1"/>
      <c r="Q169" s="233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97</v>
      </c>
      <c r="B170" s="155">
        <v>42997</v>
      </c>
      <c r="C170" s="155"/>
      <c r="D170" s="156" t="s">
        <v>747</v>
      </c>
      <c r="E170" s="157" t="s">
        <v>590</v>
      </c>
      <c r="F170" s="158">
        <v>215</v>
      </c>
      <c r="G170" s="157"/>
      <c r="H170" s="157">
        <v>258</v>
      </c>
      <c r="I170" s="159">
        <v>258</v>
      </c>
      <c r="J170" s="191" t="s">
        <v>677</v>
      </c>
      <c r="K170" s="161">
        <v>43</v>
      </c>
      <c r="L170" s="162">
        <v>0.2</v>
      </c>
      <c r="M170" s="157" t="s">
        <v>593</v>
      </c>
      <c r="N170" s="163">
        <v>43040</v>
      </c>
      <c r="O170" s="1"/>
      <c r="P170" s="1"/>
      <c r="Q170" s="233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85">
        <v>98</v>
      </c>
      <c r="B171" s="186">
        <v>42998</v>
      </c>
      <c r="C171" s="186"/>
      <c r="D171" s="187" t="s">
        <v>748</v>
      </c>
      <c r="E171" s="188" t="s">
        <v>590</v>
      </c>
      <c r="F171" s="158">
        <v>75</v>
      </c>
      <c r="G171" s="188"/>
      <c r="H171" s="188">
        <v>90</v>
      </c>
      <c r="I171" s="190">
        <v>90</v>
      </c>
      <c r="J171" s="160" t="s">
        <v>749</v>
      </c>
      <c r="K171" s="161">
        <f t="shared" ref="K171:K176" si="24">H171-F171</f>
        <v>15</v>
      </c>
      <c r="L171" s="162">
        <f t="shared" ref="L171:L176" si="25">K171/F171</f>
        <v>0.2</v>
      </c>
      <c r="M171" s="157" t="s">
        <v>593</v>
      </c>
      <c r="N171" s="163">
        <v>43019</v>
      </c>
      <c r="O171" s="1"/>
      <c r="P171" s="1"/>
      <c r="Q171" s="233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85">
        <v>99</v>
      </c>
      <c r="B172" s="186">
        <v>43011</v>
      </c>
      <c r="C172" s="186"/>
      <c r="D172" s="187" t="s">
        <v>750</v>
      </c>
      <c r="E172" s="188" t="s">
        <v>590</v>
      </c>
      <c r="F172" s="189">
        <v>315</v>
      </c>
      <c r="G172" s="188"/>
      <c r="H172" s="188">
        <v>392</v>
      </c>
      <c r="I172" s="190">
        <v>384</v>
      </c>
      <c r="J172" s="191" t="s">
        <v>751</v>
      </c>
      <c r="K172" s="161">
        <f t="shared" si="24"/>
        <v>77</v>
      </c>
      <c r="L172" s="192">
        <f t="shared" si="25"/>
        <v>0.24444444444444444</v>
      </c>
      <c r="M172" s="188" t="s">
        <v>593</v>
      </c>
      <c r="N172" s="193">
        <v>43017</v>
      </c>
      <c r="O172" s="1"/>
      <c r="P172" s="1"/>
      <c r="Q172" s="233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85">
        <v>100</v>
      </c>
      <c r="B173" s="186">
        <v>43013</v>
      </c>
      <c r="C173" s="186"/>
      <c r="D173" s="187" t="s">
        <v>468</v>
      </c>
      <c r="E173" s="188" t="s">
        <v>590</v>
      </c>
      <c r="F173" s="189">
        <v>145</v>
      </c>
      <c r="G173" s="188"/>
      <c r="H173" s="188">
        <v>179</v>
      </c>
      <c r="I173" s="190">
        <v>180</v>
      </c>
      <c r="J173" s="191" t="s">
        <v>752</v>
      </c>
      <c r="K173" s="161">
        <f t="shared" si="24"/>
        <v>34</v>
      </c>
      <c r="L173" s="192">
        <f t="shared" si="25"/>
        <v>0.23448275862068965</v>
      </c>
      <c r="M173" s="188" t="s">
        <v>593</v>
      </c>
      <c r="N173" s="193">
        <v>43025</v>
      </c>
      <c r="O173" s="1"/>
      <c r="P173" s="1"/>
      <c r="Q173" s="233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85">
        <v>101</v>
      </c>
      <c r="B174" s="186">
        <v>43014</v>
      </c>
      <c r="C174" s="186"/>
      <c r="D174" s="187" t="s">
        <v>358</v>
      </c>
      <c r="E174" s="188" t="s">
        <v>590</v>
      </c>
      <c r="F174" s="189">
        <v>256</v>
      </c>
      <c r="G174" s="188"/>
      <c r="H174" s="188">
        <v>323</v>
      </c>
      <c r="I174" s="190">
        <v>320</v>
      </c>
      <c r="J174" s="191" t="s">
        <v>677</v>
      </c>
      <c r="K174" s="161">
        <f t="shared" si="24"/>
        <v>67</v>
      </c>
      <c r="L174" s="192">
        <f t="shared" si="25"/>
        <v>0.26171875</v>
      </c>
      <c r="M174" s="188" t="s">
        <v>593</v>
      </c>
      <c r="N174" s="193">
        <v>43067</v>
      </c>
      <c r="O174" s="1"/>
      <c r="P174" s="1"/>
      <c r="Q174" s="233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85">
        <v>102</v>
      </c>
      <c r="B175" s="186">
        <v>43017</v>
      </c>
      <c r="C175" s="186"/>
      <c r="D175" s="187" t="s">
        <v>372</v>
      </c>
      <c r="E175" s="188" t="s">
        <v>590</v>
      </c>
      <c r="F175" s="189">
        <v>137.5</v>
      </c>
      <c r="G175" s="188"/>
      <c r="H175" s="188">
        <v>184</v>
      </c>
      <c r="I175" s="190">
        <v>183</v>
      </c>
      <c r="J175" s="191" t="s">
        <v>753</v>
      </c>
      <c r="K175" s="161">
        <f t="shared" si="24"/>
        <v>46.5</v>
      </c>
      <c r="L175" s="192">
        <f t="shared" si="25"/>
        <v>0.33818181818181819</v>
      </c>
      <c r="M175" s="188" t="s">
        <v>593</v>
      </c>
      <c r="N175" s="193">
        <v>43108</v>
      </c>
      <c r="O175" s="1"/>
      <c r="P175" s="1"/>
      <c r="Q175" s="233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85">
        <v>103</v>
      </c>
      <c r="B176" s="186">
        <v>43018</v>
      </c>
      <c r="C176" s="186"/>
      <c r="D176" s="187" t="s">
        <v>754</v>
      </c>
      <c r="E176" s="188" t="s">
        <v>590</v>
      </c>
      <c r="F176" s="189">
        <v>125.5</v>
      </c>
      <c r="G176" s="188"/>
      <c r="H176" s="188">
        <v>158</v>
      </c>
      <c r="I176" s="190">
        <v>155</v>
      </c>
      <c r="J176" s="191" t="s">
        <v>755</v>
      </c>
      <c r="K176" s="161">
        <f t="shared" si="24"/>
        <v>32.5</v>
      </c>
      <c r="L176" s="192">
        <f t="shared" si="25"/>
        <v>0.25896414342629481</v>
      </c>
      <c r="M176" s="188" t="s">
        <v>593</v>
      </c>
      <c r="N176" s="193">
        <v>43067</v>
      </c>
      <c r="O176" s="1"/>
      <c r="P176" s="1"/>
      <c r="Q176" s="233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85">
        <v>104</v>
      </c>
      <c r="B177" s="186">
        <v>43018</v>
      </c>
      <c r="C177" s="186"/>
      <c r="D177" s="187" t="s">
        <v>756</v>
      </c>
      <c r="E177" s="188" t="s">
        <v>590</v>
      </c>
      <c r="F177" s="189">
        <v>895</v>
      </c>
      <c r="G177" s="188"/>
      <c r="H177" s="188">
        <v>1122.5</v>
      </c>
      <c r="I177" s="190">
        <v>1078</v>
      </c>
      <c r="J177" s="191" t="s">
        <v>757</v>
      </c>
      <c r="K177" s="161">
        <v>227.5</v>
      </c>
      <c r="L177" s="192">
        <v>0.25418994413407803</v>
      </c>
      <c r="M177" s="188" t="s">
        <v>593</v>
      </c>
      <c r="N177" s="193">
        <v>43117</v>
      </c>
      <c r="O177" s="1"/>
      <c r="P177" s="1"/>
      <c r="Q177" s="233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85">
        <v>105</v>
      </c>
      <c r="B178" s="186">
        <v>43020</v>
      </c>
      <c r="C178" s="186"/>
      <c r="D178" s="187" t="s">
        <v>367</v>
      </c>
      <c r="E178" s="188" t="s">
        <v>590</v>
      </c>
      <c r="F178" s="189">
        <v>525</v>
      </c>
      <c r="G178" s="188"/>
      <c r="H178" s="188">
        <v>629</v>
      </c>
      <c r="I178" s="190">
        <v>629</v>
      </c>
      <c r="J178" s="191" t="s">
        <v>677</v>
      </c>
      <c r="K178" s="161">
        <v>104</v>
      </c>
      <c r="L178" s="192">
        <v>0.19809523809523799</v>
      </c>
      <c r="M178" s="188" t="s">
        <v>593</v>
      </c>
      <c r="N178" s="193">
        <v>43119</v>
      </c>
      <c r="O178" s="1"/>
      <c r="P178" s="1"/>
      <c r="Q178" s="233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85">
        <v>106</v>
      </c>
      <c r="B179" s="186">
        <v>43046</v>
      </c>
      <c r="C179" s="186"/>
      <c r="D179" s="187" t="s">
        <v>408</v>
      </c>
      <c r="E179" s="188" t="s">
        <v>590</v>
      </c>
      <c r="F179" s="189">
        <v>740</v>
      </c>
      <c r="G179" s="188"/>
      <c r="H179" s="188">
        <v>892.5</v>
      </c>
      <c r="I179" s="190">
        <v>900</v>
      </c>
      <c r="J179" s="191" t="s">
        <v>758</v>
      </c>
      <c r="K179" s="161">
        <f t="shared" ref="K179:K181" si="26">H179-F179</f>
        <v>152.5</v>
      </c>
      <c r="L179" s="192">
        <f t="shared" ref="L179:L181" si="27">K179/F179</f>
        <v>0.20608108108108109</v>
      </c>
      <c r="M179" s="188" t="s">
        <v>593</v>
      </c>
      <c r="N179" s="193">
        <v>43052</v>
      </c>
      <c r="O179" s="1"/>
      <c r="P179" s="1"/>
      <c r="Q179" s="233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107</v>
      </c>
      <c r="B180" s="155">
        <v>43073</v>
      </c>
      <c r="C180" s="155"/>
      <c r="D180" s="156" t="s">
        <v>759</v>
      </c>
      <c r="E180" s="157" t="s">
        <v>590</v>
      </c>
      <c r="F180" s="158">
        <v>118.5</v>
      </c>
      <c r="G180" s="157"/>
      <c r="H180" s="157">
        <v>143.5</v>
      </c>
      <c r="I180" s="159">
        <v>145</v>
      </c>
      <c r="J180" s="160" t="s">
        <v>760</v>
      </c>
      <c r="K180" s="161">
        <f t="shared" si="26"/>
        <v>25</v>
      </c>
      <c r="L180" s="162">
        <f t="shared" si="27"/>
        <v>0.2109704641350211</v>
      </c>
      <c r="M180" s="157" t="s">
        <v>593</v>
      </c>
      <c r="N180" s="163">
        <v>43097</v>
      </c>
      <c r="O180" s="1"/>
      <c r="P180" s="1"/>
      <c r="Q180" s="233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64">
        <v>108</v>
      </c>
      <c r="B181" s="165">
        <v>43090</v>
      </c>
      <c r="C181" s="165"/>
      <c r="D181" s="166" t="s">
        <v>440</v>
      </c>
      <c r="E181" s="167" t="s">
        <v>590</v>
      </c>
      <c r="F181" s="168">
        <v>715</v>
      </c>
      <c r="G181" s="168"/>
      <c r="H181" s="169">
        <v>500</v>
      </c>
      <c r="I181" s="169">
        <v>872</v>
      </c>
      <c r="J181" s="170" t="s">
        <v>761</v>
      </c>
      <c r="K181" s="171">
        <f t="shared" si="26"/>
        <v>-215</v>
      </c>
      <c r="L181" s="172">
        <f t="shared" si="27"/>
        <v>-0.30069930069930068</v>
      </c>
      <c r="M181" s="168" t="s">
        <v>603</v>
      </c>
      <c r="N181" s="165">
        <v>43670</v>
      </c>
      <c r="O181" s="1"/>
      <c r="P181" s="1"/>
      <c r="Q181" s="233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109</v>
      </c>
      <c r="B182" s="155">
        <v>43098</v>
      </c>
      <c r="C182" s="155"/>
      <c r="D182" s="156" t="s">
        <v>750</v>
      </c>
      <c r="E182" s="157" t="s">
        <v>590</v>
      </c>
      <c r="F182" s="158">
        <v>435</v>
      </c>
      <c r="G182" s="157"/>
      <c r="H182" s="157">
        <v>542.5</v>
      </c>
      <c r="I182" s="159">
        <v>539</v>
      </c>
      <c r="J182" s="160" t="s">
        <v>677</v>
      </c>
      <c r="K182" s="161">
        <v>107.5</v>
      </c>
      <c r="L182" s="162">
        <v>0.247126436781609</v>
      </c>
      <c r="M182" s="157" t="s">
        <v>593</v>
      </c>
      <c r="N182" s="163">
        <v>43206</v>
      </c>
      <c r="O182" s="1"/>
      <c r="P182" s="1"/>
      <c r="Q182" s="233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110</v>
      </c>
      <c r="B183" s="155">
        <v>43098</v>
      </c>
      <c r="C183" s="155"/>
      <c r="D183" s="156" t="s">
        <v>559</v>
      </c>
      <c r="E183" s="157" t="s">
        <v>590</v>
      </c>
      <c r="F183" s="158">
        <v>885</v>
      </c>
      <c r="G183" s="157"/>
      <c r="H183" s="157">
        <v>1090</v>
      </c>
      <c r="I183" s="159">
        <v>1084</v>
      </c>
      <c r="J183" s="160" t="s">
        <v>677</v>
      </c>
      <c r="K183" s="161">
        <v>205</v>
      </c>
      <c r="L183" s="162">
        <v>0.23163841807909599</v>
      </c>
      <c r="M183" s="157" t="s">
        <v>593</v>
      </c>
      <c r="N183" s="163">
        <v>43213</v>
      </c>
      <c r="O183" s="1"/>
      <c r="P183" s="1"/>
      <c r="Q183" s="233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94">
        <v>111</v>
      </c>
      <c r="B184" s="195">
        <v>43192</v>
      </c>
      <c r="C184" s="195"/>
      <c r="D184" s="173" t="s">
        <v>762</v>
      </c>
      <c r="E184" s="168" t="s">
        <v>590</v>
      </c>
      <c r="F184" s="196">
        <v>478.5</v>
      </c>
      <c r="G184" s="168"/>
      <c r="H184" s="168">
        <v>442</v>
      </c>
      <c r="I184" s="169">
        <v>613</v>
      </c>
      <c r="J184" s="170" t="s">
        <v>763</v>
      </c>
      <c r="K184" s="171">
        <f t="shared" ref="K184:K187" si="28">H184-F184</f>
        <v>-36.5</v>
      </c>
      <c r="L184" s="172">
        <f t="shared" ref="L184:L187" si="29">K184/F184</f>
        <v>-7.6280041797283177E-2</v>
      </c>
      <c r="M184" s="168" t="s">
        <v>603</v>
      </c>
      <c r="N184" s="165">
        <v>43762</v>
      </c>
      <c r="O184" s="1"/>
      <c r="P184" s="1"/>
      <c r="Q184" s="233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64">
        <v>112</v>
      </c>
      <c r="B185" s="165">
        <v>43194</v>
      </c>
      <c r="C185" s="165"/>
      <c r="D185" s="166" t="s">
        <v>764</v>
      </c>
      <c r="E185" s="167" t="s">
        <v>590</v>
      </c>
      <c r="F185" s="168">
        <f>141.5-7.3</f>
        <v>134.19999999999999</v>
      </c>
      <c r="G185" s="168"/>
      <c r="H185" s="169">
        <v>77</v>
      </c>
      <c r="I185" s="169">
        <v>180</v>
      </c>
      <c r="J185" s="170" t="s">
        <v>765</v>
      </c>
      <c r="K185" s="171">
        <f t="shared" si="28"/>
        <v>-57.199999999999989</v>
      </c>
      <c r="L185" s="172">
        <f t="shared" si="29"/>
        <v>-0.42622950819672129</v>
      </c>
      <c r="M185" s="168" t="s">
        <v>603</v>
      </c>
      <c r="N185" s="165">
        <v>43522</v>
      </c>
      <c r="O185" s="1"/>
      <c r="P185" s="1"/>
      <c r="Q185" s="233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64">
        <v>113</v>
      </c>
      <c r="B186" s="165">
        <v>43209</v>
      </c>
      <c r="C186" s="165"/>
      <c r="D186" s="166" t="s">
        <v>766</v>
      </c>
      <c r="E186" s="167" t="s">
        <v>590</v>
      </c>
      <c r="F186" s="168">
        <v>430</v>
      </c>
      <c r="G186" s="168"/>
      <c r="H186" s="169">
        <v>220</v>
      </c>
      <c r="I186" s="169">
        <v>537</v>
      </c>
      <c r="J186" s="170" t="s">
        <v>767</v>
      </c>
      <c r="K186" s="171">
        <f t="shared" si="28"/>
        <v>-210</v>
      </c>
      <c r="L186" s="172">
        <f t="shared" si="29"/>
        <v>-0.48837209302325579</v>
      </c>
      <c r="M186" s="168" t="s">
        <v>603</v>
      </c>
      <c r="N186" s="165">
        <v>43252</v>
      </c>
      <c r="O186" s="1"/>
      <c r="P186" s="1"/>
      <c r="Q186" s="233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5">
        <v>114</v>
      </c>
      <c r="B187" s="186">
        <v>43220</v>
      </c>
      <c r="C187" s="186"/>
      <c r="D187" s="187" t="s">
        <v>768</v>
      </c>
      <c r="E187" s="188" t="s">
        <v>590</v>
      </c>
      <c r="F187" s="188">
        <v>153.5</v>
      </c>
      <c r="G187" s="188"/>
      <c r="H187" s="188">
        <v>196</v>
      </c>
      <c r="I187" s="190">
        <v>196</v>
      </c>
      <c r="J187" s="160" t="s">
        <v>769</v>
      </c>
      <c r="K187" s="161">
        <f t="shared" si="28"/>
        <v>42.5</v>
      </c>
      <c r="L187" s="162">
        <f t="shared" si="29"/>
        <v>0.27687296416938112</v>
      </c>
      <c r="M187" s="157" t="s">
        <v>593</v>
      </c>
      <c r="N187" s="163">
        <v>43605</v>
      </c>
      <c r="O187" s="1"/>
      <c r="P187" s="1"/>
      <c r="Q187" s="233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64">
        <v>115</v>
      </c>
      <c r="B188" s="165">
        <v>43306</v>
      </c>
      <c r="C188" s="165"/>
      <c r="D188" s="166" t="s">
        <v>737</v>
      </c>
      <c r="E188" s="167" t="s">
        <v>590</v>
      </c>
      <c r="F188" s="168">
        <v>27.5</v>
      </c>
      <c r="G188" s="168"/>
      <c r="H188" s="169">
        <v>13.1</v>
      </c>
      <c r="I188" s="169">
        <v>60</v>
      </c>
      <c r="J188" s="170" t="s">
        <v>770</v>
      </c>
      <c r="K188" s="171">
        <v>-14.4</v>
      </c>
      <c r="L188" s="172">
        <v>-0.52363636363636401</v>
      </c>
      <c r="M188" s="168" t="s">
        <v>603</v>
      </c>
      <c r="N188" s="165">
        <v>43138</v>
      </c>
      <c r="O188" s="1"/>
      <c r="P188" s="1"/>
      <c r="Q188" s="233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94">
        <v>116</v>
      </c>
      <c r="B189" s="195">
        <v>43318</v>
      </c>
      <c r="C189" s="195"/>
      <c r="D189" s="173" t="s">
        <v>771</v>
      </c>
      <c r="E189" s="168" t="s">
        <v>590</v>
      </c>
      <c r="F189" s="168">
        <v>148.5</v>
      </c>
      <c r="G189" s="168"/>
      <c r="H189" s="168">
        <v>102</v>
      </c>
      <c r="I189" s="169">
        <v>182</v>
      </c>
      <c r="J189" s="170" t="s">
        <v>772</v>
      </c>
      <c r="K189" s="171">
        <f>H189-F189</f>
        <v>-46.5</v>
      </c>
      <c r="L189" s="172">
        <f>K189/F189</f>
        <v>-0.31313131313131315</v>
      </c>
      <c r="M189" s="168" t="s">
        <v>603</v>
      </c>
      <c r="N189" s="165">
        <v>43661</v>
      </c>
      <c r="O189" s="1"/>
      <c r="P189" s="1"/>
      <c r="Q189" s="233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117</v>
      </c>
      <c r="B190" s="155">
        <v>43335</v>
      </c>
      <c r="C190" s="155"/>
      <c r="D190" s="156" t="s">
        <v>773</v>
      </c>
      <c r="E190" s="157" t="s">
        <v>590</v>
      </c>
      <c r="F190" s="188">
        <v>285</v>
      </c>
      <c r="G190" s="157"/>
      <c r="H190" s="157">
        <v>355</v>
      </c>
      <c r="I190" s="159">
        <v>364</v>
      </c>
      <c r="J190" s="160" t="s">
        <v>774</v>
      </c>
      <c r="K190" s="161">
        <v>70</v>
      </c>
      <c r="L190" s="162">
        <v>0.24561403508771901</v>
      </c>
      <c r="M190" s="157" t="s">
        <v>593</v>
      </c>
      <c r="N190" s="163">
        <v>43455</v>
      </c>
      <c r="O190" s="1"/>
      <c r="P190" s="1"/>
      <c r="Q190" s="233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118</v>
      </c>
      <c r="B191" s="155">
        <v>43341</v>
      </c>
      <c r="C191" s="155"/>
      <c r="D191" s="156" t="s">
        <v>398</v>
      </c>
      <c r="E191" s="157" t="s">
        <v>590</v>
      </c>
      <c r="F191" s="188">
        <v>525</v>
      </c>
      <c r="G191" s="157"/>
      <c r="H191" s="157">
        <v>585</v>
      </c>
      <c r="I191" s="159">
        <v>635</v>
      </c>
      <c r="J191" s="160" t="s">
        <v>775</v>
      </c>
      <c r="K191" s="161">
        <f t="shared" ref="K191:K242" si="30">H191-F191</f>
        <v>60</v>
      </c>
      <c r="L191" s="162">
        <f t="shared" ref="L191:L242" si="31">K191/F191</f>
        <v>0.11428571428571428</v>
      </c>
      <c r="M191" s="157" t="s">
        <v>593</v>
      </c>
      <c r="N191" s="163">
        <v>43662</v>
      </c>
      <c r="O191" s="1"/>
      <c r="P191" s="1"/>
      <c r="Q191" s="233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119</v>
      </c>
      <c r="B192" s="155">
        <v>43395</v>
      </c>
      <c r="C192" s="155"/>
      <c r="D192" s="156" t="s">
        <v>383</v>
      </c>
      <c r="E192" s="157" t="s">
        <v>590</v>
      </c>
      <c r="F192" s="188">
        <v>475</v>
      </c>
      <c r="G192" s="157"/>
      <c r="H192" s="157">
        <v>574</v>
      </c>
      <c r="I192" s="159">
        <v>570</v>
      </c>
      <c r="J192" s="160" t="s">
        <v>677</v>
      </c>
      <c r="K192" s="161">
        <f t="shared" si="30"/>
        <v>99</v>
      </c>
      <c r="L192" s="162">
        <f t="shared" si="31"/>
        <v>0.20842105263157895</v>
      </c>
      <c r="M192" s="157" t="s">
        <v>593</v>
      </c>
      <c r="N192" s="163">
        <v>43403</v>
      </c>
      <c r="O192" s="1"/>
      <c r="P192" s="1"/>
      <c r="Q192" s="233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5">
        <v>120</v>
      </c>
      <c r="B193" s="186">
        <v>43397</v>
      </c>
      <c r="C193" s="186"/>
      <c r="D193" s="187" t="s">
        <v>776</v>
      </c>
      <c r="E193" s="188" t="s">
        <v>590</v>
      </c>
      <c r="F193" s="188">
        <v>707.5</v>
      </c>
      <c r="G193" s="188"/>
      <c r="H193" s="188">
        <v>872</v>
      </c>
      <c r="I193" s="190">
        <v>872</v>
      </c>
      <c r="J193" s="191" t="s">
        <v>677</v>
      </c>
      <c r="K193" s="161">
        <f t="shared" si="30"/>
        <v>164.5</v>
      </c>
      <c r="L193" s="192">
        <f t="shared" si="31"/>
        <v>0.23250883392226149</v>
      </c>
      <c r="M193" s="188" t="s">
        <v>593</v>
      </c>
      <c r="N193" s="193">
        <v>43482</v>
      </c>
      <c r="O193" s="1"/>
      <c r="P193" s="1"/>
      <c r="Q193" s="233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5">
        <v>121</v>
      </c>
      <c r="B194" s="186">
        <v>43398</v>
      </c>
      <c r="C194" s="186"/>
      <c r="D194" s="187" t="s">
        <v>777</v>
      </c>
      <c r="E194" s="188" t="s">
        <v>590</v>
      </c>
      <c r="F194" s="188">
        <v>162</v>
      </c>
      <c r="G194" s="188"/>
      <c r="H194" s="188">
        <v>204</v>
      </c>
      <c r="I194" s="190">
        <v>209</v>
      </c>
      <c r="J194" s="191" t="s">
        <v>778</v>
      </c>
      <c r="K194" s="161">
        <f t="shared" si="30"/>
        <v>42</v>
      </c>
      <c r="L194" s="192">
        <f t="shared" si="31"/>
        <v>0.25925925925925924</v>
      </c>
      <c r="M194" s="188" t="s">
        <v>593</v>
      </c>
      <c r="N194" s="193">
        <v>43539</v>
      </c>
      <c r="O194" s="1"/>
      <c r="P194" s="1"/>
      <c r="Q194" s="233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85">
        <v>122</v>
      </c>
      <c r="B195" s="186">
        <v>43399</v>
      </c>
      <c r="C195" s="186"/>
      <c r="D195" s="187" t="s">
        <v>488</v>
      </c>
      <c r="E195" s="188" t="s">
        <v>590</v>
      </c>
      <c r="F195" s="188">
        <v>240</v>
      </c>
      <c r="G195" s="188"/>
      <c r="H195" s="188">
        <v>297</v>
      </c>
      <c r="I195" s="190">
        <v>297</v>
      </c>
      <c r="J195" s="191" t="s">
        <v>677</v>
      </c>
      <c r="K195" s="197">
        <f t="shared" si="30"/>
        <v>57</v>
      </c>
      <c r="L195" s="192">
        <f t="shared" si="31"/>
        <v>0.23749999999999999</v>
      </c>
      <c r="M195" s="188" t="s">
        <v>593</v>
      </c>
      <c r="N195" s="193">
        <v>43417</v>
      </c>
      <c r="O195" s="1"/>
      <c r="P195" s="1"/>
      <c r="Q195" s="233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123</v>
      </c>
      <c r="B196" s="155">
        <v>43439</v>
      </c>
      <c r="C196" s="155"/>
      <c r="D196" s="156" t="s">
        <v>779</v>
      </c>
      <c r="E196" s="157" t="s">
        <v>590</v>
      </c>
      <c r="F196" s="157">
        <v>202.5</v>
      </c>
      <c r="G196" s="157"/>
      <c r="H196" s="157">
        <v>255</v>
      </c>
      <c r="I196" s="159">
        <v>252</v>
      </c>
      <c r="J196" s="160" t="s">
        <v>677</v>
      </c>
      <c r="K196" s="161">
        <f t="shared" si="30"/>
        <v>52.5</v>
      </c>
      <c r="L196" s="162">
        <f t="shared" si="31"/>
        <v>0.25925925925925924</v>
      </c>
      <c r="M196" s="157" t="s">
        <v>593</v>
      </c>
      <c r="N196" s="163">
        <v>43542</v>
      </c>
      <c r="O196" s="1"/>
      <c r="P196" s="1"/>
      <c r="Q196" s="233"/>
      <c r="R196" s="1"/>
      <c r="S196" s="6" t="s">
        <v>780</v>
      </c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5">
        <v>124</v>
      </c>
      <c r="B197" s="186">
        <v>43465</v>
      </c>
      <c r="C197" s="155"/>
      <c r="D197" s="187" t="s">
        <v>159</v>
      </c>
      <c r="E197" s="188" t="s">
        <v>590</v>
      </c>
      <c r="F197" s="188">
        <v>710</v>
      </c>
      <c r="G197" s="188"/>
      <c r="H197" s="188">
        <v>866</v>
      </c>
      <c r="I197" s="190">
        <v>866</v>
      </c>
      <c r="J197" s="191" t="s">
        <v>677</v>
      </c>
      <c r="K197" s="161">
        <f t="shared" si="30"/>
        <v>156</v>
      </c>
      <c r="L197" s="162">
        <f t="shared" si="31"/>
        <v>0.21971830985915494</v>
      </c>
      <c r="M197" s="157" t="s">
        <v>593</v>
      </c>
      <c r="N197" s="163">
        <v>43553</v>
      </c>
      <c r="O197" s="1"/>
      <c r="P197" s="1"/>
      <c r="Q197" s="233"/>
      <c r="R197" s="1"/>
      <c r="S197" s="6" t="s">
        <v>780</v>
      </c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5">
        <v>125</v>
      </c>
      <c r="B198" s="186">
        <v>43522</v>
      </c>
      <c r="C198" s="186"/>
      <c r="D198" s="187" t="s">
        <v>174</v>
      </c>
      <c r="E198" s="188" t="s">
        <v>590</v>
      </c>
      <c r="F198" s="188">
        <v>337.25</v>
      </c>
      <c r="G198" s="188"/>
      <c r="H198" s="188">
        <v>398.5</v>
      </c>
      <c r="I198" s="190">
        <v>411</v>
      </c>
      <c r="J198" s="160" t="s">
        <v>781</v>
      </c>
      <c r="K198" s="161">
        <f t="shared" si="30"/>
        <v>61.25</v>
      </c>
      <c r="L198" s="162">
        <f t="shared" si="31"/>
        <v>0.1816160118606375</v>
      </c>
      <c r="M198" s="157" t="s">
        <v>593</v>
      </c>
      <c r="N198" s="163">
        <v>43760</v>
      </c>
      <c r="O198" s="1"/>
      <c r="P198" s="1"/>
      <c r="Q198" s="233"/>
      <c r="R198" s="1"/>
      <c r="S198" s="6" t="s">
        <v>780</v>
      </c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98">
        <v>126</v>
      </c>
      <c r="B199" s="199">
        <v>43559</v>
      </c>
      <c r="C199" s="199"/>
      <c r="D199" s="200" t="s">
        <v>782</v>
      </c>
      <c r="E199" s="201" t="s">
        <v>590</v>
      </c>
      <c r="F199" s="201">
        <v>130</v>
      </c>
      <c r="G199" s="201"/>
      <c r="H199" s="201">
        <v>65</v>
      </c>
      <c r="I199" s="202">
        <v>158</v>
      </c>
      <c r="J199" s="170" t="s">
        <v>783</v>
      </c>
      <c r="K199" s="171">
        <f t="shared" si="30"/>
        <v>-65</v>
      </c>
      <c r="L199" s="172">
        <f t="shared" si="31"/>
        <v>-0.5</v>
      </c>
      <c r="M199" s="168" t="s">
        <v>603</v>
      </c>
      <c r="N199" s="165">
        <v>43726</v>
      </c>
      <c r="O199" s="1"/>
      <c r="P199" s="1"/>
      <c r="Q199" s="233"/>
      <c r="R199" s="1"/>
      <c r="S199" s="6" t="s">
        <v>784</v>
      </c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5">
        <v>127</v>
      </c>
      <c r="B200" s="186">
        <v>43017</v>
      </c>
      <c r="C200" s="186"/>
      <c r="D200" s="187" t="s">
        <v>210</v>
      </c>
      <c r="E200" s="188" t="s">
        <v>590</v>
      </c>
      <c r="F200" s="188">
        <v>141.5</v>
      </c>
      <c r="G200" s="188"/>
      <c r="H200" s="188">
        <v>183.5</v>
      </c>
      <c r="I200" s="190">
        <v>210</v>
      </c>
      <c r="J200" s="160" t="s">
        <v>778</v>
      </c>
      <c r="K200" s="161">
        <f t="shared" si="30"/>
        <v>42</v>
      </c>
      <c r="L200" s="162">
        <f t="shared" si="31"/>
        <v>0.29681978798586572</v>
      </c>
      <c r="M200" s="157" t="s">
        <v>593</v>
      </c>
      <c r="N200" s="163">
        <v>43042</v>
      </c>
      <c r="O200" s="1"/>
      <c r="P200" s="1"/>
      <c r="Q200" s="233"/>
      <c r="R200" s="1"/>
      <c r="S200" s="6" t="s">
        <v>784</v>
      </c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98">
        <v>128</v>
      </c>
      <c r="B201" s="199">
        <v>43074</v>
      </c>
      <c r="C201" s="199"/>
      <c r="D201" s="200" t="s">
        <v>785</v>
      </c>
      <c r="E201" s="201" t="s">
        <v>590</v>
      </c>
      <c r="F201" s="196">
        <v>172</v>
      </c>
      <c r="G201" s="201"/>
      <c r="H201" s="201">
        <v>155.25</v>
      </c>
      <c r="I201" s="202">
        <v>230</v>
      </c>
      <c r="J201" s="170" t="s">
        <v>786</v>
      </c>
      <c r="K201" s="171">
        <f t="shared" si="30"/>
        <v>-16.75</v>
      </c>
      <c r="L201" s="172">
        <f t="shared" si="31"/>
        <v>-9.7383720930232565E-2</v>
      </c>
      <c r="M201" s="168" t="s">
        <v>603</v>
      </c>
      <c r="N201" s="165">
        <v>43787</v>
      </c>
      <c r="O201" s="1"/>
      <c r="P201" s="1"/>
      <c r="Q201" s="233"/>
      <c r="R201" s="1"/>
      <c r="S201" s="6" t="s">
        <v>784</v>
      </c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5">
        <v>129</v>
      </c>
      <c r="B202" s="186">
        <v>43398</v>
      </c>
      <c r="C202" s="186"/>
      <c r="D202" s="187" t="s">
        <v>120</v>
      </c>
      <c r="E202" s="188" t="s">
        <v>590</v>
      </c>
      <c r="F202" s="188">
        <v>698.5</v>
      </c>
      <c r="G202" s="188"/>
      <c r="H202" s="188">
        <v>890</v>
      </c>
      <c r="I202" s="190">
        <v>890</v>
      </c>
      <c r="J202" s="160" t="s">
        <v>787</v>
      </c>
      <c r="K202" s="161">
        <f t="shared" si="30"/>
        <v>191.5</v>
      </c>
      <c r="L202" s="162">
        <f t="shared" si="31"/>
        <v>0.27415891195418757</v>
      </c>
      <c r="M202" s="157" t="s">
        <v>593</v>
      </c>
      <c r="N202" s="163">
        <v>44328</v>
      </c>
      <c r="O202" s="1"/>
      <c r="P202" s="1"/>
      <c r="Q202" s="233"/>
      <c r="R202" s="1"/>
      <c r="S202" s="6" t="s">
        <v>780</v>
      </c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5">
        <v>130</v>
      </c>
      <c r="B203" s="186">
        <v>42877</v>
      </c>
      <c r="C203" s="186"/>
      <c r="D203" s="187" t="s">
        <v>788</v>
      </c>
      <c r="E203" s="188" t="s">
        <v>590</v>
      </c>
      <c r="F203" s="188">
        <v>127.6</v>
      </c>
      <c r="G203" s="188"/>
      <c r="H203" s="188">
        <v>138</v>
      </c>
      <c r="I203" s="190">
        <v>190</v>
      </c>
      <c r="J203" s="160" t="s">
        <v>789</v>
      </c>
      <c r="K203" s="161">
        <f t="shared" si="30"/>
        <v>10.400000000000006</v>
      </c>
      <c r="L203" s="162">
        <f t="shared" si="31"/>
        <v>8.1504702194357417E-2</v>
      </c>
      <c r="M203" s="157" t="s">
        <v>593</v>
      </c>
      <c r="N203" s="163">
        <v>43774</v>
      </c>
      <c r="O203" s="1"/>
      <c r="P203" s="1"/>
      <c r="Q203" s="233"/>
      <c r="R203" s="1"/>
      <c r="S203" s="6" t="s">
        <v>784</v>
      </c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5">
        <v>131</v>
      </c>
      <c r="B204" s="186">
        <v>43158</v>
      </c>
      <c r="C204" s="186"/>
      <c r="D204" s="187" t="s">
        <v>790</v>
      </c>
      <c r="E204" s="188" t="s">
        <v>590</v>
      </c>
      <c r="F204" s="188">
        <v>317</v>
      </c>
      <c r="G204" s="188"/>
      <c r="H204" s="188">
        <v>382.5</v>
      </c>
      <c r="I204" s="190">
        <v>398</v>
      </c>
      <c r="J204" s="160" t="s">
        <v>791</v>
      </c>
      <c r="K204" s="161">
        <f t="shared" si="30"/>
        <v>65.5</v>
      </c>
      <c r="L204" s="162">
        <f t="shared" si="31"/>
        <v>0.20662460567823343</v>
      </c>
      <c r="M204" s="157" t="s">
        <v>593</v>
      </c>
      <c r="N204" s="163">
        <v>44238</v>
      </c>
      <c r="O204" s="1"/>
      <c r="P204" s="1"/>
      <c r="Q204" s="233"/>
      <c r="R204" s="1"/>
      <c r="S204" s="6" t="s">
        <v>784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98">
        <v>132</v>
      </c>
      <c r="B205" s="199">
        <v>43164</v>
      </c>
      <c r="C205" s="199"/>
      <c r="D205" s="200" t="s">
        <v>166</v>
      </c>
      <c r="E205" s="201" t="s">
        <v>590</v>
      </c>
      <c r="F205" s="196">
        <f>510-14.4</f>
        <v>495.6</v>
      </c>
      <c r="G205" s="201"/>
      <c r="H205" s="201">
        <v>350</v>
      </c>
      <c r="I205" s="202">
        <v>672</v>
      </c>
      <c r="J205" s="170" t="s">
        <v>792</v>
      </c>
      <c r="K205" s="171">
        <f t="shared" si="30"/>
        <v>-145.60000000000002</v>
      </c>
      <c r="L205" s="172">
        <f t="shared" si="31"/>
        <v>-0.29378531073446329</v>
      </c>
      <c r="M205" s="168" t="s">
        <v>603</v>
      </c>
      <c r="N205" s="165">
        <v>43887</v>
      </c>
      <c r="O205" s="1"/>
      <c r="P205" s="1"/>
      <c r="Q205" s="233"/>
      <c r="R205" s="1"/>
      <c r="S205" s="6" t="s">
        <v>780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98">
        <v>133</v>
      </c>
      <c r="B206" s="199">
        <v>43237</v>
      </c>
      <c r="C206" s="199"/>
      <c r="D206" s="200" t="s">
        <v>793</v>
      </c>
      <c r="E206" s="201" t="s">
        <v>590</v>
      </c>
      <c r="F206" s="196">
        <v>230.3</v>
      </c>
      <c r="G206" s="201"/>
      <c r="H206" s="201">
        <v>102.5</v>
      </c>
      <c r="I206" s="202">
        <v>348</v>
      </c>
      <c r="J206" s="170" t="s">
        <v>794</v>
      </c>
      <c r="K206" s="171">
        <f t="shared" si="30"/>
        <v>-127.80000000000001</v>
      </c>
      <c r="L206" s="172">
        <f t="shared" si="31"/>
        <v>-0.55492835432045162</v>
      </c>
      <c r="M206" s="168" t="s">
        <v>603</v>
      </c>
      <c r="N206" s="165">
        <v>43896</v>
      </c>
      <c r="O206" s="1"/>
      <c r="P206" s="1"/>
      <c r="Q206" s="233"/>
      <c r="R206" s="1"/>
      <c r="S206" s="6" t="s">
        <v>780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5">
        <v>134</v>
      </c>
      <c r="B207" s="186">
        <v>43258</v>
      </c>
      <c r="C207" s="186"/>
      <c r="D207" s="187" t="s">
        <v>444</v>
      </c>
      <c r="E207" s="188" t="s">
        <v>590</v>
      </c>
      <c r="F207" s="188">
        <f>342.5-5.1</f>
        <v>337.4</v>
      </c>
      <c r="G207" s="188"/>
      <c r="H207" s="188">
        <v>412.5</v>
      </c>
      <c r="I207" s="190">
        <v>439</v>
      </c>
      <c r="J207" s="160" t="s">
        <v>795</v>
      </c>
      <c r="K207" s="161">
        <f t="shared" si="30"/>
        <v>75.100000000000023</v>
      </c>
      <c r="L207" s="162">
        <f t="shared" si="31"/>
        <v>0.22258446947243635</v>
      </c>
      <c r="M207" s="157" t="s">
        <v>593</v>
      </c>
      <c r="N207" s="163">
        <v>44230</v>
      </c>
      <c r="O207" s="1"/>
      <c r="P207" s="1"/>
      <c r="Q207" s="233"/>
      <c r="R207" s="1"/>
      <c r="S207" s="6" t="s">
        <v>784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79">
        <v>135</v>
      </c>
      <c r="B208" s="178">
        <v>43285</v>
      </c>
      <c r="C208" s="178"/>
      <c r="D208" s="179" t="s">
        <v>58</v>
      </c>
      <c r="E208" s="180" t="s">
        <v>590</v>
      </c>
      <c r="F208" s="180">
        <f>127.5-5.53</f>
        <v>121.97</v>
      </c>
      <c r="G208" s="181"/>
      <c r="H208" s="181">
        <v>122.5</v>
      </c>
      <c r="I208" s="181">
        <v>170</v>
      </c>
      <c r="J208" s="182" t="s">
        <v>796</v>
      </c>
      <c r="K208" s="183">
        <f t="shared" si="30"/>
        <v>0.53000000000000114</v>
      </c>
      <c r="L208" s="184">
        <f t="shared" si="31"/>
        <v>4.3453308190538747E-3</v>
      </c>
      <c r="M208" s="180" t="s">
        <v>610</v>
      </c>
      <c r="N208" s="178">
        <v>44431</v>
      </c>
      <c r="O208" s="1"/>
      <c r="P208" s="1"/>
      <c r="Q208" s="233"/>
      <c r="R208" s="1"/>
      <c r="S208" s="6" t="s">
        <v>780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98">
        <v>136</v>
      </c>
      <c r="B209" s="199">
        <v>43294</v>
      </c>
      <c r="C209" s="199"/>
      <c r="D209" s="200" t="s">
        <v>797</v>
      </c>
      <c r="E209" s="201" t="s">
        <v>590</v>
      </c>
      <c r="F209" s="196">
        <v>46.5</v>
      </c>
      <c r="G209" s="201"/>
      <c r="H209" s="201">
        <v>17</v>
      </c>
      <c r="I209" s="202">
        <v>59</v>
      </c>
      <c r="J209" s="170" t="s">
        <v>798</v>
      </c>
      <c r="K209" s="171">
        <f t="shared" si="30"/>
        <v>-29.5</v>
      </c>
      <c r="L209" s="172">
        <f t="shared" si="31"/>
        <v>-0.63440860215053763</v>
      </c>
      <c r="M209" s="168" t="s">
        <v>603</v>
      </c>
      <c r="N209" s="165">
        <v>43887</v>
      </c>
      <c r="O209" s="1"/>
      <c r="P209" s="1"/>
      <c r="Q209" s="233"/>
      <c r="R209" s="1"/>
      <c r="S209" s="6" t="s">
        <v>780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5">
        <v>137</v>
      </c>
      <c r="B210" s="186">
        <v>43396</v>
      </c>
      <c r="C210" s="186"/>
      <c r="D210" s="187" t="s">
        <v>427</v>
      </c>
      <c r="E210" s="188" t="s">
        <v>590</v>
      </c>
      <c r="F210" s="188">
        <v>156.5</v>
      </c>
      <c r="G210" s="188"/>
      <c r="H210" s="188">
        <v>207.5</v>
      </c>
      <c r="I210" s="190">
        <v>191</v>
      </c>
      <c r="J210" s="160" t="s">
        <v>677</v>
      </c>
      <c r="K210" s="161">
        <f t="shared" si="30"/>
        <v>51</v>
      </c>
      <c r="L210" s="162">
        <f t="shared" si="31"/>
        <v>0.32587859424920129</v>
      </c>
      <c r="M210" s="157" t="s">
        <v>593</v>
      </c>
      <c r="N210" s="163">
        <v>44369</v>
      </c>
      <c r="O210" s="1"/>
      <c r="P210" s="1"/>
      <c r="Q210" s="233"/>
      <c r="R210" s="1"/>
      <c r="S210" s="6" t="s">
        <v>780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5">
        <v>138</v>
      </c>
      <c r="B211" s="186">
        <v>43439</v>
      </c>
      <c r="C211" s="186"/>
      <c r="D211" s="187" t="s">
        <v>346</v>
      </c>
      <c r="E211" s="188" t="s">
        <v>590</v>
      </c>
      <c r="F211" s="188">
        <v>259.5</v>
      </c>
      <c r="G211" s="188"/>
      <c r="H211" s="188">
        <v>320</v>
      </c>
      <c r="I211" s="190">
        <v>320</v>
      </c>
      <c r="J211" s="160" t="s">
        <v>677</v>
      </c>
      <c r="K211" s="161">
        <f t="shared" si="30"/>
        <v>60.5</v>
      </c>
      <c r="L211" s="162">
        <f t="shared" si="31"/>
        <v>0.23314065510597304</v>
      </c>
      <c r="M211" s="157" t="s">
        <v>593</v>
      </c>
      <c r="N211" s="163">
        <v>44323</v>
      </c>
      <c r="O211" s="1"/>
      <c r="P211" s="1"/>
      <c r="Q211" s="233"/>
      <c r="R211" s="1"/>
      <c r="S211" s="6" t="s">
        <v>780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98">
        <v>139</v>
      </c>
      <c r="B212" s="199">
        <v>43439</v>
      </c>
      <c r="C212" s="199"/>
      <c r="D212" s="200" t="s">
        <v>799</v>
      </c>
      <c r="E212" s="201" t="s">
        <v>590</v>
      </c>
      <c r="F212" s="201">
        <v>715</v>
      </c>
      <c r="G212" s="201"/>
      <c r="H212" s="201">
        <v>445</v>
      </c>
      <c r="I212" s="202">
        <v>840</v>
      </c>
      <c r="J212" s="170" t="s">
        <v>800</v>
      </c>
      <c r="K212" s="171">
        <f t="shared" si="30"/>
        <v>-270</v>
      </c>
      <c r="L212" s="172">
        <f t="shared" si="31"/>
        <v>-0.3776223776223776</v>
      </c>
      <c r="M212" s="168" t="s">
        <v>603</v>
      </c>
      <c r="N212" s="165">
        <v>43800</v>
      </c>
      <c r="O212" s="1"/>
      <c r="P212" s="1"/>
      <c r="Q212" s="233"/>
      <c r="R212" s="1"/>
      <c r="S212" s="6" t="s">
        <v>780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5">
        <v>140</v>
      </c>
      <c r="B213" s="186">
        <v>43469</v>
      </c>
      <c r="C213" s="186"/>
      <c r="D213" s="187" t="s">
        <v>180</v>
      </c>
      <c r="E213" s="188" t="s">
        <v>590</v>
      </c>
      <c r="F213" s="188">
        <v>875</v>
      </c>
      <c r="G213" s="188"/>
      <c r="H213" s="188">
        <v>1165</v>
      </c>
      <c r="I213" s="190">
        <v>1185</v>
      </c>
      <c r="J213" s="160" t="s">
        <v>801</v>
      </c>
      <c r="K213" s="161">
        <f t="shared" si="30"/>
        <v>290</v>
      </c>
      <c r="L213" s="162">
        <f t="shared" si="31"/>
        <v>0.33142857142857141</v>
      </c>
      <c r="M213" s="157" t="s">
        <v>593</v>
      </c>
      <c r="N213" s="163">
        <v>43847</v>
      </c>
      <c r="O213" s="1"/>
      <c r="P213" s="1"/>
      <c r="Q213" s="233"/>
      <c r="R213" s="1"/>
      <c r="S213" s="6" t="s">
        <v>780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5">
        <v>141</v>
      </c>
      <c r="B214" s="186">
        <v>43559</v>
      </c>
      <c r="C214" s="186"/>
      <c r="D214" s="187" t="s">
        <v>364</v>
      </c>
      <c r="E214" s="188" t="s">
        <v>590</v>
      </c>
      <c r="F214" s="188">
        <f>387-14.63</f>
        <v>372.37</v>
      </c>
      <c r="G214" s="188"/>
      <c r="H214" s="188">
        <v>490</v>
      </c>
      <c r="I214" s="190">
        <v>490</v>
      </c>
      <c r="J214" s="160" t="s">
        <v>677</v>
      </c>
      <c r="K214" s="161">
        <f t="shared" si="30"/>
        <v>117.63</v>
      </c>
      <c r="L214" s="162">
        <f t="shared" si="31"/>
        <v>0.31589548030185027</v>
      </c>
      <c r="M214" s="157" t="s">
        <v>593</v>
      </c>
      <c r="N214" s="163">
        <v>43850</v>
      </c>
      <c r="O214" s="1"/>
      <c r="P214" s="1"/>
      <c r="Q214" s="233"/>
      <c r="R214" s="1"/>
      <c r="S214" s="6" t="s">
        <v>780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98">
        <v>142</v>
      </c>
      <c r="B215" s="199">
        <v>43578</v>
      </c>
      <c r="C215" s="199"/>
      <c r="D215" s="200" t="s">
        <v>802</v>
      </c>
      <c r="E215" s="201" t="s">
        <v>602</v>
      </c>
      <c r="F215" s="201">
        <v>220</v>
      </c>
      <c r="G215" s="201"/>
      <c r="H215" s="201">
        <v>127.5</v>
      </c>
      <c r="I215" s="202">
        <v>284</v>
      </c>
      <c r="J215" s="170" t="s">
        <v>803</v>
      </c>
      <c r="K215" s="171">
        <f t="shared" si="30"/>
        <v>-92.5</v>
      </c>
      <c r="L215" s="172">
        <f t="shared" si="31"/>
        <v>-0.42045454545454547</v>
      </c>
      <c r="M215" s="168" t="s">
        <v>603</v>
      </c>
      <c r="N215" s="165">
        <v>43896</v>
      </c>
      <c r="O215" s="1"/>
      <c r="P215" s="1"/>
      <c r="Q215" s="233"/>
      <c r="R215" s="1"/>
      <c r="S215" s="6" t="s">
        <v>780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143</v>
      </c>
      <c r="B216" s="186">
        <v>43622</v>
      </c>
      <c r="C216" s="186"/>
      <c r="D216" s="187" t="s">
        <v>489</v>
      </c>
      <c r="E216" s="188" t="s">
        <v>602</v>
      </c>
      <c r="F216" s="188">
        <v>332.8</v>
      </c>
      <c r="G216" s="188"/>
      <c r="H216" s="188">
        <v>405</v>
      </c>
      <c r="I216" s="190">
        <v>419</v>
      </c>
      <c r="J216" s="160" t="s">
        <v>804</v>
      </c>
      <c r="K216" s="161">
        <f t="shared" si="30"/>
        <v>72.199999999999989</v>
      </c>
      <c r="L216" s="162">
        <f t="shared" si="31"/>
        <v>0.21694711538461534</v>
      </c>
      <c r="M216" s="157" t="s">
        <v>593</v>
      </c>
      <c r="N216" s="163">
        <v>43860</v>
      </c>
      <c r="O216" s="1"/>
      <c r="P216" s="1"/>
      <c r="Q216" s="233"/>
      <c r="R216" s="1"/>
      <c r="S216" s="6" t="s">
        <v>784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79">
        <v>144</v>
      </c>
      <c r="B217" s="178">
        <v>43641</v>
      </c>
      <c r="C217" s="178"/>
      <c r="D217" s="179" t="s">
        <v>172</v>
      </c>
      <c r="E217" s="180" t="s">
        <v>590</v>
      </c>
      <c r="F217" s="180">
        <v>386</v>
      </c>
      <c r="G217" s="181"/>
      <c r="H217" s="181">
        <v>395</v>
      </c>
      <c r="I217" s="181">
        <v>452</v>
      </c>
      <c r="J217" s="182" t="s">
        <v>805</v>
      </c>
      <c r="K217" s="183">
        <f t="shared" si="30"/>
        <v>9</v>
      </c>
      <c r="L217" s="184">
        <f t="shared" si="31"/>
        <v>2.3316062176165803E-2</v>
      </c>
      <c r="M217" s="180" t="s">
        <v>610</v>
      </c>
      <c r="N217" s="178">
        <v>43868</v>
      </c>
      <c r="O217" s="1"/>
      <c r="P217" s="1"/>
      <c r="Q217" s="233"/>
      <c r="R217" s="1"/>
      <c r="S217" s="6" t="s">
        <v>784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79">
        <v>145</v>
      </c>
      <c r="B218" s="178">
        <v>43707</v>
      </c>
      <c r="C218" s="178"/>
      <c r="D218" s="179" t="s">
        <v>146</v>
      </c>
      <c r="E218" s="180" t="s">
        <v>590</v>
      </c>
      <c r="F218" s="180">
        <v>137.5</v>
      </c>
      <c r="G218" s="181"/>
      <c r="H218" s="181">
        <v>138.5</v>
      </c>
      <c r="I218" s="181">
        <v>190</v>
      </c>
      <c r="J218" s="182" t="s">
        <v>806</v>
      </c>
      <c r="K218" s="183">
        <f t="shared" si="30"/>
        <v>1</v>
      </c>
      <c r="L218" s="184">
        <f t="shared" si="31"/>
        <v>7.2727272727272727E-3</v>
      </c>
      <c r="M218" s="180" t="s">
        <v>610</v>
      </c>
      <c r="N218" s="178">
        <v>44432</v>
      </c>
      <c r="O218" s="1"/>
      <c r="P218" s="1"/>
      <c r="Q218" s="233"/>
      <c r="R218" s="1"/>
      <c r="S218" s="6" t="s">
        <v>780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146</v>
      </c>
      <c r="B219" s="186">
        <v>43731</v>
      </c>
      <c r="C219" s="186"/>
      <c r="D219" s="187" t="s">
        <v>437</v>
      </c>
      <c r="E219" s="188" t="s">
        <v>590</v>
      </c>
      <c r="F219" s="188">
        <v>235</v>
      </c>
      <c r="G219" s="188"/>
      <c r="H219" s="188">
        <v>295</v>
      </c>
      <c r="I219" s="190">
        <v>296</v>
      </c>
      <c r="J219" s="160" t="s">
        <v>807</v>
      </c>
      <c r="K219" s="161">
        <f t="shared" si="30"/>
        <v>60</v>
      </c>
      <c r="L219" s="162">
        <f t="shared" si="31"/>
        <v>0.25531914893617019</v>
      </c>
      <c r="M219" s="157" t="s">
        <v>593</v>
      </c>
      <c r="N219" s="163">
        <v>43844</v>
      </c>
      <c r="O219" s="1"/>
      <c r="P219" s="1"/>
      <c r="Q219" s="233"/>
      <c r="R219" s="1"/>
      <c r="S219" s="6" t="s">
        <v>784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147</v>
      </c>
      <c r="B220" s="186">
        <v>43752</v>
      </c>
      <c r="C220" s="186"/>
      <c r="D220" s="187" t="s">
        <v>808</v>
      </c>
      <c r="E220" s="188" t="s">
        <v>590</v>
      </c>
      <c r="F220" s="188">
        <v>277.5</v>
      </c>
      <c r="G220" s="188"/>
      <c r="H220" s="188">
        <v>333</v>
      </c>
      <c r="I220" s="190">
        <v>333</v>
      </c>
      <c r="J220" s="160" t="s">
        <v>809</v>
      </c>
      <c r="K220" s="161">
        <f t="shared" si="30"/>
        <v>55.5</v>
      </c>
      <c r="L220" s="162">
        <f t="shared" si="31"/>
        <v>0.2</v>
      </c>
      <c r="M220" s="157" t="s">
        <v>593</v>
      </c>
      <c r="N220" s="163">
        <v>43846</v>
      </c>
      <c r="O220" s="1"/>
      <c r="P220" s="1"/>
      <c r="Q220" s="233"/>
      <c r="R220" s="1"/>
      <c r="S220" s="6" t="s">
        <v>780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148</v>
      </c>
      <c r="B221" s="186">
        <v>43752</v>
      </c>
      <c r="C221" s="186"/>
      <c r="D221" s="187" t="s">
        <v>810</v>
      </c>
      <c r="E221" s="188" t="s">
        <v>590</v>
      </c>
      <c r="F221" s="188">
        <v>930</v>
      </c>
      <c r="G221" s="188"/>
      <c r="H221" s="188">
        <v>1165</v>
      </c>
      <c r="I221" s="190">
        <v>1200</v>
      </c>
      <c r="J221" s="160" t="s">
        <v>811</v>
      </c>
      <c r="K221" s="161">
        <f t="shared" si="30"/>
        <v>235</v>
      </c>
      <c r="L221" s="162">
        <f t="shared" si="31"/>
        <v>0.25268817204301075</v>
      </c>
      <c r="M221" s="157" t="s">
        <v>593</v>
      </c>
      <c r="N221" s="163">
        <v>43847</v>
      </c>
      <c r="O221" s="1"/>
      <c r="P221" s="1"/>
      <c r="Q221" s="233"/>
      <c r="R221" s="1"/>
      <c r="S221" s="6" t="s">
        <v>784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149</v>
      </c>
      <c r="B222" s="186">
        <v>43753</v>
      </c>
      <c r="C222" s="186"/>
      <c r="D222" s="187" t="s">
        <v>812</v>
      </c>
      <c r="E222" s="188" t="s">
        <v>590</v>
      </c>
      <c r="F222" s="158">
        <v>111</v>
      </c>
      <c r="G222" s="188"/>
      <c r="H222" s="188">
        <v>141</v>
      </c>
      <c r="I222" s="190">
        <v>141</v>
      </c>
      <c r="J222" s="160" t="s">
        <v>813</v>
      </c>
      <c r="K222" s="161">
        <f t="shared" si="30"/>
        <v>30</v>
      </c>
      <c r="L222" s="162">
        <f t="shared" si="31"/>
        <v>0.27027027027027029</v>
      </c>
      <c r="M222" s="157" t="s">
        <v>593</v>
      </c>
      <c r="N222" s="163">
        <v>44328</v>
      </c>
      <c r="O222" s="1"/>
      <c r="P222" s="1"/>
      <c r="Q222" s="233"/>
      <c r="R222" s="1"/>
      <c r="S222" s="6" t="s">
        <v>784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150</v>
      </c>
      <c r="B223" s="186">
        <v>43753</v>
      </c>
      <c r="C223" s="186"/>
      <c r="D223" s="187" t="s">
        <v>814</v>
      </c>
      <c r="E223" s="188" t="s">
        <v>590</v>
      </c>
      <c r="F223" s="158">
        <v>296</v>
      </c>
      <c r="G223" s="188"/>
      <c r="H223" s="188">
        <v>370</v>
      </c>
      <c r="I223" s="190">
        <v>370</v>
      </c>
      <c r="J223" s="160" t="s">
        <v>677</v>
      </c>
      <c r="K223" s="161">
        <f t="shared" si="30"/>
        <v>74</v>
      </c>
      <c r="L223" s="162">
        <f t="shared" si="31"/>
        <v>0.25</v>
      </c>
      <c r="M223" s="157" t="s">
        <v>593</v>
      </c>
      <c r="N223" s="163">
        <v>43853</v>
      </c>
      <c r="O223" s="1"/>
      <c r="P223" s="1"/>
      <c r="Q223" s="233"/>
      <c r="R223" s="1"/>
      <c r="S223" s="6" t="s">
        <v>784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151</v>
      </c>
      <c r="B224" s="186">
        <v>43754</v>
      </c>
      <c r="C224" s="186"/>
      <c r="D224" s="187" t="s">
        <v>815</v>
      </c>
      <c r="E224" s="188" t="s">
        <v>590</v>
      </c>
      <c r="F224" s="158">
        <v>300</v>
      </c>
      <c r="G224" s="188"/>
      <c r="H224" s="188">
        <v>382.5</v>
      </c>
      <c r="I224" s="190">
        <v>344</v>
      </c>
      <c r="J224" s="160" t="s">
        <v>816</v>
      </c>
      <c r="K224" s="161">
        <f t="shared" si="30"/>
        <v>82.5</v>
      </c>
      <c r="L224" s="162">
        <f t="shared" si="31"/>
        <v>0.27500000000000002</v>
      </c>
      <c r="M224" s="157" t="s">
        <v>593</v>
      </c>
      <c r="N224" s="163">
        <v>44238</v>
      </c>
      <c r="O224" s="1"/>
      <c r="P224" s="1"/>
      <c r="Q224" s="233"/>
      <c r="R224" s="1"/>
      <c r="S224" s="6" t="s">
        <v>784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152</v>
      </c>
      <c r="B225" s="186">
        <v>43832</v>
      </c>
      <c r="C225" s="186"/>
      <c r="D225" s="187" t="s">
        <v>817</v>
      </c>
      <c r="E225" s="188" t="s">
        <v>590</v>
      </c>
      <c r="F225" s="158">
        <v>495</v>
      </c>
      <c r="G225" s="188"/>
      <c r="H225" s="188">
        <v>595</v>
      </c>
      <c r="I225" s="190">
        <v>590</v>
      </c>
      <c r="J225" s="160" t="s">
        <v>613</v>
      </c>
      <c r="K225" s="161">
        <f t="shared" si="30"/>
        <v>100</v>
      </c>
      <c r="L225" s="162">
        <f t="shared" si="31"/>
        <v>0.20202020202020202</v>
      </c>
      <c r="M225" s="157" t="s">
        <v>593</v>
      </c>
      <c r="N225" s="163">
        <v>44589</v>
      </c>
      <c r="O225" s="1"/>
      <c r="P225" s="1"/>
      <c r="Q225" s="233"/>
      <c r="R225" s="1"/>
      <c r="S225" s="6" t="s">
        <v>784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153</v>
      </c>
      <c r="B226" s="186">
        <v>43966</v>
      </c>
      <c r="C226" s="186"/>
      <c r="D226" s="187" t="s">
        <v>76</v>
      </c>
      <c r="E226" s="188" t="s">
        <v>590</v>
      </c>
      <c r="F226" s="158">
        <v>67.5</v>
      </c>
      <c r="G226" s="188"/>
      <c r="H226" s="188">
        <v>86</v>
      </c>
      <c r="I226" s="190">
        <v>86</v>
      </c>
      <c r="J226" s="160" t="s">
        <v>818</v>
      </c>
      <c r="K226" s="161">
        <f t="shared" si="30"/>
        <v>18.5</v>
      </c>
      <c r="L226" s="162">
        <f t="shared" si="31"/>
        <v>0.27407407407407408</v>
      </c>
      <c r="M226" s="157" t="s">
        <v>593</v>
      </c>
      <c r="N226" s="163">
        <v>44008</v>
      </c>
      <c r="O226" s="1"/>
      <c r="P226" s="1"/>
      <c r="Q226" s="233"/>
      <c r="R226" s="1"/>
      <c r="S226" s="6" t="s">
        <v>784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154</v>
      </c>
      <c r="B227" s="186">
        <v>44035</v>
      </c>
      <c r="C227" s="186"/>
      <c r="D227" s="187" t="s">
        <v>488</v>
      </c>
      <c r="E227" s="188" t="s">
        <v>590</v>
      </c>
      <c r="F227" s="158">
        <v>231</v>
      </c>
      <c r="G227" s="188"/>
      <c r="H227" s="188">
        <v>281</v>
      </c>
      <c r="I227" s="190">
        <v>281</v>
      </c>
      <c r="J227" s="160" t="s">
        <v>677</v>
      </c>
      <c r="K227" s="161">
        <f t="shared" si="30"/>
        <v>50</v>
      </c>
      <c r="L227" s="162">
        <f t="shared" si="31"/>
        <v>0.21645021645021645</v>
      </c>
      <c r="M227" s="157" t="s">
        <v>593</v>
      </c>
      <c r="N227" s="163">
        <v>44358</v>
      </c>
      <c r="O227" s="1"/>
      <c r="P227" s="1"/>
      <c r="Q227" s="233"/>
      <c r="R227" s="1"/>
      <c r="S227" s="6" t="s">
        <v>784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155</v>
      </c>
      <c r="B228" s="186">
        <v>44092</v>
      </c>
      <c r="C228" s="186"/>
      <c r="D228" s="187" t="s">
        <v>144</v>
      </c>
      <c r="E228" s="188" t="s">
        <v>590</v>
      </c>
      <c r="F228" s="188">
        <v>206</v>
      </c>
      <c r="G228" s="188"/>
      <c r="H228" s="188">
        <v>248</v>
      </c>
      <c r="I228" s="190">
        <v>248</v>
      </c>
      <c r="J228" s="160" t="s">
        <v>677</v>
      </c>
      <c r="K228" s="161">
        <f t="shared" si="30"/>
        <v>42</v>
      </c>
      <c r="L228" s="162">
        <f t="shared" si="31"/>
        <v>0.20388349514563106</v>
      </c>
      <c r="M228" s="157" t="s">
        <v>593</v>
      </c>
      <c r="N228" s="163">
        <v>44214</v>
      </c>
      <c r="O228" s="1"/>
      <c r="P228" s="1"/>
      <c r="Q228" s="233"/>
      <c r="R228" s="1"/>
      <c r="S228" s="6" t="s">
        <v>784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156</v>
      </c>
      <c r="B229" s="186">
        <v>44140</v>
      </c>
      <c r="C229" s="186"/>
      <c r="D229" s="187" t="s">
        <v>144</v>
      </c>
      <c r="E229" s="188" t="s">
        <v>590</v>
      </c>
      <c r="F229" s="188">
        <v>182.5</v>
      </c>
      <c r="G229" s="188"/>
      <c r="H229" s="188">
        <v>248</v>
      </c>
      <c r="I229" s="190">
        <v>248</v>
      </c>
      <c r="J229" s="160" t="s">
        <v>677</v>
      </c>
      <c r="K229" s="161">
        <f t="shared" si="30"/>
        <v>65.5</v>
      </c>
      <c r="L229" s="162">
        <f t="shared" si="31"/>
        <v>0.35890410958904112</v>
      </c>
      <c r="M229" s="157" t="s">
        <v>593</v>
      </c>
      <c r="N229" s="163">
        <v>44214</v>
      </c>
      <c r="O229" s="1"/>
      <c r="P229" s="1"/>
      <c r="Q229" s="233"/>
      <c r="R229" s="1"/>
      <c r="S229" s="6" t="s">
        <v>784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157</v>
      </c>
      <c r="B230" s="186">
        <v>44140</v>
      </c>
      <c r="C230" s="186"/>
      <c r="D230" s="187" t="s">
        <v>346</v>
      </c>
      <c r="E230" s="188" t="s">
        <v>590</v>
      </c>
      <c r="F230" s="188">
        <v>247.5</v>
      </c>
      <c r="G230" s="188"/>
      <c r="H230" s="188">
        <v>320</v>
      </c>
      <c r="I230" s="190">
        <v>320</v>
      </c>
      <c r="J230" s="160" t="s">
        <v>677</v>
      </c>
      <c r="K230" s="161">
        <f t="shared" si="30"/>
        <v>72.5</v>
      </c>
      <c r="L230" s="162">
        <f t="shared" si="31"/>
        <v>0.29292929292929293</v>
      </c>
      <c r="M230" s="157" t="s">
        <v>593</v>
      </c>
      <c r="N230" s="163">
        <v>44323</v>
      </c>
      <c r="O230" s="1"/>
      <c r="P230" s="1"/>
      <c r="Q230" s="233"/>
      <c r="R230" s="1"/>
      <c r="S230" s="6" t="s">
        <v>784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158</v>
      </c>
      <c r="B231" s="186">
        <v>44140</v>
      </c>
      <c r="C231" s="186"/>
      <c r="D231" s="187" t="s">
        <v>203</v>
      </c>
      <c r="E231" s="188" t="s">
        <v>590</v>
      </c>
      <c r="F231" s="158">
        <v>925</v>
      </c>
      <c r="G231" s="188"/>
      <c r="H231" s="188">
        <v>1095</v>
      </c>
      <c r="I231" s="190">
        <v>1093</v>
      </c>
      <c r="J231" s="160" t="s">
        <v>819</v>
      </c>
      <c r="K231" s="161">
        <f t="shared" si="30"/>
        <v>170</v>
      </c>
      <c r="L231" s="162">
        <f t="shared" si="31"/>
        <v>0.18378378378378379</v>
      </c>
      <c r="M231" s="157" t="s">
        <v>593</v>
      </c>
      <c r="N231" s="163">
        <v>44201</v>
      </c>
      <c r="O231" s="1"/>
      <c r="P231" s="1"/>
      <c r="Q231" s="233"/>
      <c r="R231" s="1"/>
      <c r="S231" s="6" t="s">
        <v>784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159</v>
      </c>
      <c r="B232" s="186">
        <v>44140</v>
      </c>
      <c r="C232" s="186"/>
      <c r="D232" s="187" t="s">
        <v>364</v>
      </c>
      <c r="E232" s="188" t="s">
        <v>590</v>
      </c>
      <c r="F232" s="158">
        <v>332.5</v>
      </c>
      <c r="G232" s="188"/>
      <c r="H232" s="188">
        <v>393</v>
      </c>
      <c r="I232" s="190">
        <v>406</v>
      </c>
      <c r="J232" s="160" t="s">
        <v>820</v>
      </c>
      <c r="K232" s="161">
        <f t="shared" si="30"/>
        <v>60.5</v>
      </c>
      <c r="L232" s="162">
        <f t="shared" si="31"/>
        <v>0.18195488721804512</v>
      </c>
      <c r="M232" s="157" t="s">
        <v>593</v>
      </c>
      <c r="N232" s="163">
        <v>44256</v>
      </c>
      <c r="O232" s="1"/>
      <c r="P232" s="1"/>
      <c r="Q232" s="233"/>
      <c r="R232" s="1"/>
      <c r="S232" s="6" t="s">
        <v>784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160</v>
      </c>
      <c r="B233" s="186">
        <v>44141</v>
      </c>
      <c r="C233" s="186"/>
      <c r="D233" s="187" t="s">
        <v>488</v>
      </c>
      <c r="E233" s="188" t="s">
        <v>590</v>
      </c>
      <c r="F233" s="158">
        <v>231</v>
      </c>
      <c r="G233" s="188"/>
      <c r="H233" s="188">
        <v>281</v>
      </c>
      <c r="I233" s="190">
        <v>281</v>
      </c>
      <c r="J233" s="160" t="s">
        <v>677</v>
      </c>
      <c r="K233" s="161">
        <f t="shared" si="30"/>
        <v>50</v>
      </c>
      <c r="L233" s="162">
        <f t="shared" si="31"/>
        <v>0.21645021645021645</v>
      </c>
      <c r="M233" s="157" t="s">
        <v>593</v>
      </c>
      <c r="N233" s="163">
        <v>44358</v>
      </c>
      <c r="O233" s="1"/>
      <c r="P233" s="1"/>
      <c r="Q233" s="233"/>
      <c r="R233" s="1"/>
      <c r="S233" s="6" t="s">
        <v>784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161</v>
      </c>
      <c r="B234" s="186">
        <v>44187</v>
      </c>
      <c r="C234" s="186"/>
      <c r="D234" s="187" t="s">
        <v>821</v>
      </c>
      <c r="E234" s="188" t="s">
        <v>590</v>
      </c>
      <c r="F234" s="158">
        <v>190</v>
      </c>
      <c r="G234" s="188"/>
      <c r="H234" s="188">
        <v>239</v>
      </c>
      <c r="I234" s="190">
        <v>239</v>
      </c>
      <c r="J234" s="160" t="s">
        <v>822</v>
      </c>
      <c r="K234" s="161">
        <f t="shared" si="30"/>
        <v>49</v>
      </c>
      <c r="L234" s="162">
        <f t="shared" si="31"/>
        <v>0.25789473684210529</v>
      </c>
      <c r="M234" s="157" t="s">
        <v>593</v>
      </c>
      <c r="N234" s="163">
        <v>44844</v>
      </c>
      <c r="O234" s="1"/>
      <c r="P234" s="1"/>
      <c r="Q234" s="233"/>
      <c r="R234" s="1"/>
      <c r="S234" s="6" t="s">
        <v>784</v>
      </c>
    </row>
    <row r="235" spans="1:27" ht="12.75" customHeight="1">
      <c r="A235" s="185">
        <v>162</v>
      </c>
      <c r="B235" s="186">
        <v>44258</v>
      </c>
      <c r="C235" s="186"/>
      <c r="D235" s="187" t="s">
        <v>817</v>
      </c>
      <c r="E235" s="188" t="s">
        <v>590</v>
      </c>
      <c r="F235" s="158">
        <v>495</v>
      </c>
      <c r="G235" s="188"/>
      <c r="H235" s="188">
        <v>595</v>
      </c>
      <c r="I235" s="190">
        <v>590</v>
      </c>
      <c r="J235" s="160" t="s">
        <v>613</v>
      </c>
      <c r="K235" s="161">
        <f t="shared" si="30"/>
        <v>100</v>
      </c>
      <c r="L235" s="162">
        <f t="shared" si="31"/>
        <v>0.20202020202020202</v>
      </c>
      <c r="M235" s="157" t="s">
        <v>593</v>
      </c>
      <c r="N235" s="163">
        <v>44589</v>
      </c>
      <c r="O235" s="1"/>
      <c r="P235" s="1"/>
      <c r="Q235" s="233"/>
      <c r="S235" s="6" t="s">
        <v>784</v>
      </c>
    </row>
    <row r="236" spans="1:27" ht="12.75" customHeight="1">
      <c r="A236" s="185">
        <v>163</v>
      </c>
      <c r="B236" s="186">
        <v>44274</v>
      </c>
      <c r="C236" s="186"/>
      <c r="D236" s="187" t="s">
        <v>364</v>
      </c>
      <c r="E236" s="188" t="s">
        <v>590</v>
      </c>
      <c r="F236" s="158">
        <v>355</v>
      </c>
      <c r="G236" s="188"/>
      <c r="H236" s="188">
        <v>422.5</v>
      </c>
      <c r="I236" s="190">
        <v>420</v>
      </c>
      <c r="J236" s="160" t="s">
        <v>823</v>
      </c>
      <c r="K236" s="161">
        <f t="shared" si="30"/>
        <v>67.5</v>
      </c>
      <c r="L236" s="162">
        <f t="shared" si="31"/>
        <v>0.19014084507042253</v>
      </c>
      <c r="M236" s="157" t="s">
        <v>593</v>
      </c>
      <c r="N236" s="163">
        <v>44361</v>
      </c>
      <c r="O236" s="1"/>
      <c r="S236" s="203" t="s">
        <v>784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164</v>
      </c>
      <c r="B237" s="186">
        <v>44295</v>
      </c>
      <c r="C237" s="186"/>
      <c r="D237" s="187" t="s">
        <v>326</v>
      </c>
      <c r="E237" s="188" t="s">
        <v>590</v>
      </c>
      <c r="F237" s="158">
        <v>555</v>
      </c>
      <c r="G237" s="188"/>
      <c r="H237" s="188">
        <v>663</v>
      </c>
      <c r="I237" s="190">
        <v>663</v>
      </c>
      <c r="J237" s="160" t="s">
        <v>824</v>
      </c>
      <c r="K237" s="161">
        <f t="shared" si="30"/>
        <v>108</v>
      </c>
      <c r="L237" s="162">
        <f t="shared" si="31"/>
        <v>0.19459459459459461</v>
      </c>
      <c r="M237" s="157" t="s">
        <v>593</v>
      </c>
      <c r="N237" s="163">
        <v>44321</v>
      </c>
      <c r="O237" s="1"/>
      <c r="P237" s="1"/>
      <c r="Q237" s="233"/>
      <c r="R237" s="1"/>
      <c r="S237" s="203" t="s">
        <v>784</v>
      </c>
    </row>
    <row r="238" spans="1:27" ht="12.75" customHeight="1">
      <c r="A238" s="185">
        <v>165</v>
      </c>
      <c r="B238" s="186">
        <v>44308</v>
      </c>
      <c r="C238" s="186"/>
      <c r="D238" s="187" t="s">
        <v>788</v>
      </c>
      <c r="E238" s="188" t="s">
        <v>590</v>
      </c>
      <c r="F238" s="158">
        <v>126.5</v>
      </c>
      <c r="G238" s="188"/>
      <c r="H238" s="188">
        <v>155</v>
      </c>
      <c r="I238" s="190">
        <v>155</v>
      </c>
      <c r="J238" s="160" t="s">
        <v>677</v>
      </c>
      <c r="K238" s="161">
        <f t="shared" si="30"/>
        <v>28.5</v>
      </c>
      <c r="L238" s="162">
        <f t="shared" si="31"/>
        <v>0.22529644268774704</v>
      </c>
      <c r="M238" s="157" t="s">
        <v>593</v>
      </c>
      <c r="N238" s="163">
        <v>44362</v>
      </c>
      <c r="O238" s="1"/>
      <c r="S238" s="203" t="s">
        <v>784</v>
      </c>
    </row>
    <row r="239" spans="1:27" ht="12.75" customHeight="1">
      <c r="A239" s="164">
        <v>166</v>
      </c>
      <c r="B239" s="195">
        <v>44368</v>
      </c>
      <c r="C239" s="195"/>
      <c r="D239" s="166" t="s">
        <v>825</v>
      </c>
      <c r="E239" s="168" t="s">
        <v>590</v>
      </c>
      <c r="F239" s="196">
        <v>287.5</v>
      </c>
      <c r="G239" s="168"/>
      <c r="H239" s="168">
        <v>245</v>
      </c>
      <c r="I239" s="169">
        <v>344</v>
      </c>
      <c r="J239" s="170" t="s">
        <v>826</v>
      </c>
      <c r="K239" s="171">
        <f t="shared" si="30"/>
        <v>-42.5</v>
      </c>
      <c r="L239" s="172">
        <f t="shared" si="31"/>
        <v>-0.14782608695652175</v>
      </c>
      <c r="M239" s="168" t="s">
        <v>603</v>
      </c>
      <c r="N239" s="165">
        <v>44508</v>
      </c>
      <c r="O239" s="1"/>
      <c r="S239" s="203" t="s">
        <v>784</v>
      </c>
    </row>
    <row r="240" spans="1:27" ht="12.75" customHeight="1">
      <c r="A240" s="185">
        <v>167</v>
      </c>
      <c r="B240" s="186">
        <v>44368</v>
      </c>
      <c r="C240" s="186"/>
      <c r="D240" s="187" t="s">
        <v>488</v>
      </c>
      <c r="E240" s="188" t="s">
        <v>590</v>
      </c>
      <c r="F240" s="158">
        <v>241</v>
      </c>
      <c r="G240" s="188"/>
      <c r="H240" s="188">
        <v>298</v>
      </c>
      <c r="I240" s="190">
        <v>320</v>
      </c>
      <c r="J240" s="160" t="s">
        <v>677</v>
      </c>
      <c r="K240" s="161">
        <f t="shared" si="30"/>
        <v>57</v>
      </c>
      <c r="L240" s="162">
        <f t="shared" si="31"/>
        <v>0.23651452282157676</v>
      </c>
      <c r="M240" s="157" t="s">
        <v>593</v>
      </c>
      <c r="N240" s="163">
        <v>44802</v>
      </c>
      <c r="O240" s="37"/>
      <c r="S240" s="203" t="s">
        <v>784</v>
      </c>
    </row>
    <row r="241" spans="1:19" ht="12.75" customHeight="1">
      <c r="A241" s="185">
        <v>168</v>
      </c>
      <c r="B241" s="186">
        <v>44406</v>
      </c>
      <c r="C241" s="186"/>
      <c r="D241" s="187" t="s">
        <v>788</v>
      </c>
      <c r="E241" s="188" t="s">
        <v>590</v>
      </c>
      <c r="F241" s="158">
        <v>162.5</v>
      </c>
      <c r="G241" s="188"/>
      <c r="H241" s="188">
        <v>200</v>
      </c>
      <c r="I241" s="190">
        <v>200</v>
      </c>
      <c r="J241" s="160" t="s">
        <v>677</v>
      </c>
      <c r="K241" s="161">
        <f t="shared" si="30"/>
        <v>37.5</v>
      </c>
      <c r="L241" s="162">
        <f t="shared" si="31"/>
        <v>0.23076923076923078</v>
      </c>
      <c r="M241" s="157" t="s">
        <v>593</v>
      </c>
      <c r="N241" s="163">
        <v>44802</v>
      </c>
      <c r="O241" s="1"/>
      <c r="S241" s="203" t="s">
        <v>784</v>
      </c>
    </row>
    <row r="242" spans="1:19" ht="12.75" customHeight="1">
      <c r="A242" s="185">
        <v>169</v>
      </c>
      <c r="B242" s="186">
        <v>44462</v>
      </c>
      <c r="C242" s="186"/>
      <c r="D242" s="187" t="s">
        <v>445</v>
      </c>
      <c r="E242" s="188" t="s">
        <v>590</v>
      </c>
      <c r="F242" s="158">
        <v>1235</v>
      </c>
      <c r="G242" s="188"/>
      <c r="H242" s="188">
        <v>1505</v>
      </c>
      <c r="I242" s="190">
        <v>1500</v>
      </c>
      <c r="J242" s="160" t="s">
        <v>677</v>
      </c>
      <c r="K242" s="161">
        <f t="shared" si="30"/>
        <v>270</v>
      </c>
      <c r="L242" s="162">
        <f t="shared" si="31"/>
        <v>0.21862348178137653</v>
      </c>
      <c r="M242" s="157" t="s">
        <v>593</v>
      </c>
      <c r="N242" s="163">
        <v>44564</v>
      </c>
      <c r="O242" s="1"/>
      <c r="S242" s="203" t="s">
        <v>784</v>
      </c>
    </row>
    <row r="243" spans="1:19" ht="12.75" customHeight="1">
      <c r="A243" s="185">
        <v>170</v>
      </c>
      <c r="B243" s="186">
        <v>44480</v>
      </c>
      <c r="C243" s="186"/>
      <c r="D243" s="187" t="s">
        <v>827</v>
      </c>
      <c r="E243" s="188" t="s">
        <v>590</v>
      </c>
      <c r="F243" s="158">
        <v>58.75</v>
      </c>
      <c r="G243" s="188"/>
      <c r="H243" s="188">
        <v>64.25</v>
      </c>
      <c r="I243" s="190"/>
      <c r="J243" s="160" t="s">
        <v>677</v>
      </c>
      <c r="K243" s="161">
        <f t="shared" ref="K243" si="32">H243-F243</f>
        <v>5.5</v>
      </c>
      <c r="L243" s="162">
        <f t="shared" ref="L243" si="33">K243/F243</f>
        <v>9.3617021276595741E-2</v>
      </c>
      <c r="M243" s="157" t="s">
        <v>593</v>
      </c>
      <c r="N243" s="163">
        <v>45322</v>
      </c>
      <c r="O243" s="37"/>
      <c r="S243" s="203" t="s">
        <v>784</v>
      </c>
    </row>
    <row r="244" spans="1:19" ht="12.75" customHeight="1">
      <c r="A244" s="154">
        <v>171</v>
      </c>
      <c r="B244" s="155">
        <v>44481</v>
      </c>
      <c r="C244" s="155"/>
      <c r="D244" s="156" t="s">
        <v>278</v>
      </c>
      <c r="E244" s="157" t="s">
        <v>590</v>
      </c>
      <c r="F244" s="158">
        <v>315</v>
      </c>
      <c r="G244" s="157"/>
      <c r="H244" s="157">
        <v>335</v>
      </c>
      <c r="I244" s="159">
        <v>380</v>
      </c>
      <c r="J244" s="160" t="s">
        <v>900</v>
      </c>
      <c r="K244" s="161">
        <f t="shared" ref="K244" si="34">H244-F244</f>
        <v>20</v>
      </c>
      <c r="L244" s="162">
        <f t="shared" ref="L244" si="35">K244/F244</f>
        <v>6.3492063492063489E-2</v>
      </c>
      <c r="M244" s="157" t="s">
        <v>593</v>
      </c>
      <c r="N244" s="163">
        <v>45297</v>
      </c>
      <c r="O244" s="37"/>
      <c r="S244" s="203" t="s">
        <v>784</v>
      </c>
    </row>
    <row r="245" spans="1:19" ht="12.75" customHeight="1">
      <c r="A245" s="154">
        <v>172</v>
      </c>
      <c r="B245" s="155">
        <v>44481</v>
      </c>
      <c r="C245" s="155"/>
      <c r="D245" s="156" t="s">
        <v>828</v>
      </c>
      <c r="E245" s="157" t="s">
        <v>590</v>
      </c>
      <c r="F245" s="158">
        <v>45.5</v>
      </c>
      <c r="G245" s="157"/>
      <c r="H245" s="157">
        <v>56.5</v>
      </c>
      <c r="I245" s="159">
        <v>56</v>
      </c>
      <c r="J245" s="160" t="s">
        <v>677</v>
      </c>
      <c r="K245" s="161">
        <f t="shared" ref="K245:K246" si="36">H245-F245</f>
        <v>11</v>
      </c>
      <c r="L245" s="162">
        <f t="shared" ref="L245:L246" si="37">K245/F245</f>
        <v>0.24175824175824176</v>
      </c>
      <c r="M245" s="157" t="s">
        <v>593</v>
      </c>
      <c r="N245" s="163">
        <v>44881</v>
      </c>
      <c r="O245" s="37"/>
      <c r="S245" s="203"/>
    </row>
    <row r="246" spans="1:19" ht="12.75" customHeight="1">
      <c r="A246" s="154">
        <v>173</v>
      </c>
      <c r="B246" s="155">
        <v>44551</v>
      </c>
      <c r="C246" s="155"/>
      <c r="D246" s="156" t="s">
        <v>131</v>
      </c>
      <c r="E246" s="157" t="s">
        <v>590</v>
      </c>
      <c r="F246" s="158">
        <v>2300</v>
      </c>
      <c r="G246" s="157"/>
      <c r="H246" s="157">
        <f>(2820+2200)/2</f>
        <v>2510</v>
      </c>
      <c r="I246" s="159">
        <v>3000</v>
      </c>
      <c r="J246" s="160" t="s">
        <v>829</v>
      </c>
      <c r="K246" s="161">
        <f t="shared" si="36"/>
        <v>210</v>
      </c>
      <c r="L246" s="162">
        <f t="shared" si="37"/>
        <v>9.1304347826086957E-2</v>
      </c>
      <c r="M246" s="157" t="s">
        <v>593</v>
      </c>
      <c r="N246" s="163">
        <v>44649</v>
      </c>
      <c r="O246" s="1"/>
      <c r="S246" s="203"/>
    </row>
    <row r="247" spans="1:19" ht="12.75" customHeight="1">
      <c r="A247" s="154">
        <v>174</v>
      </c>
      <c r="B247" s="155">
        <v>44606</v>
      </c>
      <c r="C247" s="155"/>
      <c r="D247" s="156" t="s">
        <v>435</v>
      </c>
      <c r="E247" s="157" t="s">
        <v>590</v>
      </c>
      <c r="F247" s="158">
        <v>635</v>
      </c>
      <c r="G247" s="157"/>
      <c r="H247" s="157">
        <v>700</v>
      </c>
      <c r="I247" s="159">
        <v>764</v>
      </c>
      <c r="J247" s="160" t="s">
        <v>863</v>
      </c>
      <c r="K247" s="161">
        <f t="shared" ref="K247" si="38">H247-F247</f>
        <v>65</v>
      </c>
      <c r="L247" s="162">
        <f t="shared" ref="L247" si="39">K247/F247</f>
        <v>0.10236220472440945</v>
      </c>
      <c r="M247" s="157" t="s">
        <v>593</v>
      </c>
      <c r="N247" s="163">
        <v>45159</v>
      </c>
      <c r="O247" s="37"/>
      <c r="S247" s="203"/>
    </row>
    <row r="248" spans="1:19" ht="12.75" customHeight="1">
      <c r="A248" s="154">
        <v>175</v>
      </c>
      <c r="B248" s="155">
        <v>44613</v>
      </c>
      <c r="C248" s="155"/>
      <c r="D248" s="156" t="s">
        <v>445</v>
      </c>
      <c r="E248" s="157" t="s">
        <v>590</v>
      </c>
      <c r="F248" s="158">
        <v>1255</v>
      </c>
      <c r="G248" s="157"/>
      <c r="H248" s="157">
        <v>1515</v>
      </c>
      <c r="I248" s="159">
        <v>1510</v>
      </c>
      <c r="J248" s="160" t="s">
        <v>677</v>
      </c>
      <c r="K248" s="161">
        <f>H248-F248</f>
        <v>260</v>
      </c>
      <c r="L248" s="162">
        <f>K248/F248</f>
        <v>0.20717131474103587</v>
      </c>
      <c r="M248" s="157" t="s">
        <v>593</v>
      </c>
      <c r="N248" s="163">
        <v>44834</v>
      </c>
      <c r="O248" s="37"/>
      <c r="S248" s="203"/>
    </row>
    <row r="249" spans="1:19" ht="12.75" customHeight="1">
      <c r="A249">
        <v>176</v>
      </c>
      <c r="B249" s="205">
        <v>44670</v>
      </c>
      <c r="C249" s="205"/>
      <c r="D249" s="53" t="s">
        <v>551</v>
      </c>
      <c r="E249" s="206" t="s">
        <v>590</v>
      </c>
      <c r="F249" s="51" t="s">
        <v>830</v>
      </c>
      <c r="G249" s="51"/>
      <c r="H249" s="51"/>
      <c r="I249" s="51">
        <v>553</v>
      </c>
      <c r="J249" s="51" t="s">
        <v>591</v>
      </c>
      <c r="K249" s="51"/>
      <c r="L249" s="51"/>
      <c r="M249" s="51"/>
      <c r="N249" s="51"/>
      <c r="O249" s="37"/>
      <c r="S249" s="203"/>
    </row>
    <row r="250" spans="1:19" ht="12.75" customHeight="1">
      <c r="A250" s="185">
        <v>177</v>
      </c>
      <c r="B250" s="186">
        <v>44746</v>
      </c>
      <c r="C250" s="186"/>
      <c r="D250" s="187" t="s">
        <v>831</v>
      </c>
      <c r="E250" s="188" t="s">
        <v>590</v>
      </c>
      <c r="F250" s="188">
        <v>207.5</v>
      </c>
      <c r="G250" s="188"/>
      <c r="H250" s="188">
        <v>254</v>
      </c>
      <c r="I250" s="190">
        <v>254</v>
      </c>
      <c r="J250" s="160" t="s">
        <v>677</v>
      </c>
      <c r="K250" s="161">
        <f t="shared" ref="K250:K252" si="40">H250-F250</f>
        <v>46.5</v>
      </c>
      <c r="L250" s="162">
        <f t="shared" ref="L250:L252" si="41">K250/F250</f>
        <v>0.22409638554216868</v>
      </c>
      <c r="M250" s="157" t="s">
        <v>593</v>
      </c>
      <c r="N250" s="163">
        <v>44792</v>
      </c>
      <c r="O250" s="1"/>
      <c r="S250" s="203"/>
    </row>
    <row r="251" spans="1:19" ht="12.75" customHeight="1">
      <c r="A251" s="185">
        <v>178</v>
      </c>
      <c r="B251" s="186">
        <v>44775</v>
      </c>
      <c r="C251" s="186"/>
      <c r="D251" s="187" t="s">
        <v>490</v>
      </c>
      <c r="E251" s="188" t="s">
        <v>590</v>
      </c>
      <c r="F251" s="188">
        <v>31.25</v>
      </c>
      <c r="G251" s="188"/>
      <c r="H251" s="188">
        <v>38.75</v>
      </c>
      <c r="I251" s="190">
        <v>38</v>
      </c>
      <c r="J251" s="160" t="s">
        <v>677</v>
      </c>
      <c r="K251" s="161">
        <f t="shared" si="40"/>
        <v>7.5</v>
      </c>
      <c r="L251" s="162">
        <f t="shared" si="41"/>
        <v>0.24</v>
      </c>
      <c r="M251" s="157" t="s">
        <v>593</v>
      </c>
      <c r="N251" s="163">
        <v>44844</v>
      </c>
      <c r="O251" s="37"/>
      <c r="S251" s="55"/>
    </row>
    <row r="252" spans="1:19" ht="12.75" customHeight="1">
      <c r="A252" s="185">
        <v>179</v>
      </c>
      <c r="B252" s="186">
        <v>44841</v>
      </c>
      <c r="C252" s="186"/>
      <c r="D252" s="187" t="s">
        <v>832</v>
      </c>
      <c r="E252" s="188" t="s">
        <v>590</v>
      </c>
      <c r="F252" s="158">
        <v>665</v>
      </c>
      <c r="G252" s="188"/>
      <c r="H252" s="188">
        <v>807.5</v>
      </c>
      <c r="I252" s="190">
        <v>840</v>
      </c>
      <c r="J252" s="160" t="s">
        <v>829</v>
      </c>
      <c r="K252" s="161">
        <f t="shared" si="40"/>
        <v>142.5</v>
      </c>
      <c r="L252" s="162">
        <f t="shared" si="41"/>
        <v>0.21428571428571427</v>
      </c>
      <c r="M252" s="157" t="s">
        <v>593</v>
      </c>
      <c r="N252" s="163">
        <v>45097</v>
      </c>
      <c r="O252" s="37"/>
      <c r="S252" s="55"/>
    </row>
    <row r="253" spans="1:19" ht="12.75" customHeight="1">
      <c r="A253" s="185">
        <v>180</v>
      </c>
      <c r="B253" s="186">
        <v>44844</v>
      </c>
      <c r="C253" s="186"/>
      <c r="D253" s="187" t="s">
        <v>437</v>
      </c>
      <c r="E253" s="188" t="s">
        <v>590</v>
      </c>
      <c r="F253" s="158">
        <v>227.5</v>
      </c>
      <c r="G253" s="188"/>
      <c r="H253" s="188">
        <v>270</v>
      </c>
      <c r="I253" s="190">
        <v>291</v>
      </c>
      <c r="J253" s="160" t="s">
        <v>865</v>
      </c>
      <c r="K253" s="161">
        <f t="shared" ref="K253" si="42">H253-F253</f>
        <v>42.5</v>
      </c>
      <c r="L253" s="162">
        <f t="shared" ref="L253" si="43">K253/F253</f>
        <v>0.18681318681318682</v>
      </c>
      <c r="M253" s="157" t="s">
        <v>593</v>
      </c>
      <c r="N253" s="163">
        <v>45160</v>
      </c>
      <c r="O253" s="37"/>
      <c r="R253" s="37"/>
      <c r="S253" s="55"/>
    </row>
    <row r="254" spans="1:19" ht="12.75" customHeight="1">
      <c r="A254" s="185">
        <v>181</v>
      </c>
      <c r="B254" s="186">
        <v>44845</v>
      </c>
      <c r="C254" s="186"/>
      <c r="D254" s="187" t="s">
        <v>435</v>
      </c>
      <c r="E254" s="188" t="s">
        <v>590</v>
      </c>
      <c r="F254" s="158">
        <v>555</v>
      </c>
      <c r="G254" s="188"/>
      <c r="H254" s="188">
        <v>700</v>
      </c>
      <c r="I254" s="190">
        <v>765</v>
      </c>
      <c r="J254" s="160" t="s">
        <v>864</v>
      </c>
      <c r="K254" s="161">
        <f t="shared" ref="K254" si="44">H254-F254</f>
        <v>145</v>
      </c>
      <c r="L254" s="162">
        <f t="shared" ref="L254" si="45">K254/F254</f>
        <v>0.26126126126126126</v>
      </c>
      <c r="M254" s="157" t="s">
        <v>593</v>
      </c>
      <c r="N254" s="163">
        <v>45159</v>
      </c>
      <c r="O254" s="37"/>
      <c r="R254" s="37"/>
      <c r="S254" s="55"/>
    </row>
    <row r="255" spans="1:19" ht="12.75" customHeight="1">
      <c r="A255" s="185">
        <v>182</v>
      </c>
      <c r="B255" s="186">
        <v>44981</v>
      </c>
      <c r="C255" s="186"/>
      <c r="D255" s="187" t="s">
        <v>452</v>
      </c>
      <c r="E255" s="188" t="s">
        <v>590</v>
      </c>
      <c r="F255" s="158">
        <v>1675</v>
      </c>
      <c r="G255" s="188"/>
      <c r="H255" s="188">
        <v>2080</v>
      </c>
      <c r="I255" s="190">
        <v>2080</v>
      </c>
      <c r="J255" s="160" t="s">
        <v>677</v>
      </c>
      <c r="K255" s="161">
        <f>H255-F255</f>
        <v>405</v>
      </c>
      <c r="L255" s="162">
        <f>K255/F255</f>
        <v>0.2417910447761194</v>
      </c>
      <c r="M255" s="157" t="s">
        <v>593</v>
      </c>
      <c r="N255" s="163">
        <v>45119</v>
      </c>
      <c r="O255" s="37"/>
      <c r="S255" s="55" t="s">
        <v>861</v>
      </c>
    </row>
    <row r="256" spans="1:19" ht="12.75" customHeight="1">
      <c r="A256" s="185">
        <v>183</v>
      </c>
      <c r="B256" s="186">
        <v>44986</v>
      </c>
      <c r="C256" s="186"/>
      <c r="D256" s="187" t="s">
        <v>490</v>
      </c>
      <c r="E256" s="188" t="s">
        <v>590</v>
      </c>
      <c r="F256" s="158">
        <v>57.5</v>
      </c>
      <c r="G256" s="188"/>
      <c r="H256" s="188">
        <v>120</v>
      </c>
      <c r="I256" s="190">
        <v>120</v>
      </c>
      <c r="J256" s="160" t="s">
        <v>677</v>
      </c>
      <c r="K256" s="161">
        <f>H256-F256</f>
        <v>62.5</v>
      </c>
      <c r="L256" s="162">
        <f>K256/F256</f>
        <v>1.0869565217391304</v>
      </c>
      <c r="M256" s="157" t="s">
        <v>593</v>
      </c>
      <c r="N256" s="163">
        <v>45049</v>
      </c>
      <c r="O256" s="37"/>
      <c r="S256" s="55" t="s">
        <v>861</v>
      </c>
    </row>
    <row r="257" spans="1:39" ht="12.75" customHeight="1">
      <c r="A257" s="185">
        <v>184</v>
      </c>
      <c r="B257" s="186">
        <v>45008</v>
      </c>
      <c r="C257" s="186"/>
      <c r="D257" s="187" t="s">
        <v>507</v>
      </c>
      <c r="E257" s="188" t="s">
        <v>590</v>
      </c>
      <c r="F257" s="158">
        <v>2765</v>
      </c>
      <c r="G257" s="188"/>
      <c r="H257" s="188">
        <v>3547.5</v>
      </c>
      <c r="I257" s="190">
        <v>3523</v>
      </c>
      <c r="J257" s="160" t="s">
        <v>677</v>
      </c>
      <c r="K257" s="161">
        <f>H257-F257</f>
        <v>782.5</v>
      </c>
      <c r="L257" s="162">
        <f>K257/F257</f>
        <v>0.28300180831826399</v>
      </c>
      <c r="M257" s="157" t="s">
        <v>593</v>
      </c>
      <c r="N257" s="163">
        <v>45177</v>
      </c>
      <c r="O257" s="37"/>
      <c r="S257" s="55" t="s">
        <v>861</v>
      </c>
    </row>
    <row r="258" spans="1:39" ht="12.75" customHeight="1">
      <c r="A258" s="185">
        <v>185</v>
      </c>
      <c r="B258" s="186">
        <v>45027</v>
      </c>
      <c r="C258" s="186"/>
      <c r="D258" s="187" t="s">
        <v>833</v>
      </c>
      <c r="E258" s="188" t="s">
        <v>590</v>
      </c>
      <c r="F258" s="188">
        <v>460</v>
      </c>
      <c r="G258" s="188"/>
      <c r="H258" s="188">
        <v>825</v>
      </c>
      <c r="I258" s="190">
        <v>810</v>
      </c>
      <c r="J258" s="160" t="s">
        <v>677</v>
      </c>
      <c r="K258" s="161">
        <f>H258-F258</f>
        <v>365</v>
      </c>
      <c r="L258" s="162">
        <f>K258/F258</f>
        <v>0.79347826086956519</v>
      </c>
      <c r="M258" s="157" t="s">
        <v>593</v>
      </c>
      <c r="N258" s="163">
        <v>45155</v>
      </c>
      <c r="O258" s="37"/>
      <c r="S258" s="55" t="s">
        <v>861</v>
      </c>
    </row>
    <row r="259" spans="1:39" ht="12.75" customHeight="1">
      <c r="A259" s="204">
        <v>186</v>
      </c>
      <c r="B259" s="205">
        <v>45050</v>
      </c>
      <c r="C259" s="53"/>
      <c r="D259" s="53" t="s">
        <v>42</v>
      </c>
      <c r="E259" s="206" t="s">
        <v>590</v>
      </c>
      <c r="F259" s="51" t="s">
        <v>834</v>
      </c>
      <c r="G259" s="51"/>
      <c r="H259" s="51"/>
      <c r="I259" s="51">
        <v>5040</v>
      </c>
      <c r="J259" s="51" t="s">
        <v>591</v>
      </c>
      <c r="K259" s="51"/>
      <c r="L259" s="51"/>
      <c r="M259" s="51"/>
      <c r="N259" s="51"/>
      <c r="O259" s="37"/>
      <c r="S259" s="55" t="s">
        <v>861</v>
      </c>
    </row>
    <row r="260" spans="1:39" ht="12.75" customHeight="1">
      <c r="A260" s="185">
        <v>187</v>
      </c>
      <c r="B260" s="186">
        <v>45075</v>
      </c>
      <c r="C260" s="186"/>
      <c r="D260" s="187" t="s">
        <v>835</v>
      </c>
      <c r="E260" s="188" t="s">
        <v>590</v>
      </c>
      <c r="F260" s="158">
        <v>585</v>
      </c>
      <c r="G260" s="188"/>
      <c r="H260" s="188">
        <v>732</v>
      </c>
      <c r="I260" s="190">
        <v>732</v>
      </c>
      <c r="J260" s="160" t="s">
        <v>677</v>
      </c>
      <c r="K260" s="161">
        <f>H260-F260</f>
        <v>147</v>
      </c>
      <c r="L260" s="162">
        <f>K260/F260</f>
        <v>0.25128205128205128</v>
      </c>
      <c r="M260" s="157" t="s">
        <v>593</v>
      </c>
      <c r="N260" s="163">
        <v>45152</v>
      </c>
      <c r="O260" s="37"/>
      <c r="R260" s="37"/>
      <c r="S260" s="55" t="s">
        <v>861</v>
      </c>
      <c r="U260" s="37"/>
      <c r="W260" s="37"/>
      <c r="X260" s="55"/>
      <c r="Z260" s="37"/>
      <c r="AB260" s="37"/>
      <c r="AC260" s="55"/>
      <c r="AE260" s="37"/>
      <c r="AG260" s="37"/>
      <c r="AH260" s="55"/>
      <c r="AJ260" s="37"/>
      <c r="AL260" s="37"/>
      <c r="AM260" s="55"/>
    </row>
    <row r="261" spans="1:39" ht="12.75" customHeight="1">
      <c r="A261" s="204">
        <v>188</v>
      </c>
      <c r="B261" s="205">
        <v>45078</v>
      </c>
      <c r="C261" s="53"/>
      <c r="D261" s="53" t="s">
        <v>539</v>
      </c>
      <c r="E261" s="206" t="s">
        <v>590</v>
      </c>
      <c r="F261" s="51" t="s">
        <v>836</v>
      </c>
      <c r="G261" s="51"/>
      <c r="H261" s="51"/>
      <c r="I261" s="51">
        <v>4300</v>
      </c>
      <c r="J261" s="51" t="s">
        <v>591</v>
      </c>
      <c r="K261" s="51"/>
      <c r="L261" s="51"/>
      <c r="M261" s="51"/>
      <c r="N261" s="51"/>
      <c r="O261" s="37"/>
      <c r="R261" s="37"/>
      <c r="S261" s="55" t="s">
        <v>861</v>
      </c>
      <c r="U261" s="37"/>
      <c r="W261" s="37"/>
      <c r="X261" s="55"/>
      <c r="Z261" s="37"/>
      <c r="AB261" s="37"/>
      <c r="AC261" s="55"/>
      <c r="AE261" s="37"/>
      <c r="AG261" s="37"/>
      <c r="AH261" s="55"/>
      <c r="AJ261" s="37"/>
      <c r="AL261" s="37"/>
      <c r="AM261" s="55"/>
    </row>
    <row r="262" spans="1:39" ht="12.75" customHeight="1">
      <c r="A262" s="185">
        <v>189</v>
      </c>
      <c r="B262" s="186">
        <v>45103</v>
      </c>
      <c r="C262" s="186"/>
      <c r="D262" s="187" t="s">
        <v>858</v>
      </c>
      <c r="E262" s="188" t="s">
        <v>590</v>
      </c>
      <c r="F262" s="158">
        <v>282.5</v>
      </c>
      <c r="G262" s="188"/>
      <c r="H262" s="188">
        <v>383</v>
      </c>
      <c r="I262" s="190">
        <v>383</v>
      </c>
      <c r="J262" s="160" t="s">
        <v>677</v>
      </c>
      <c r="K262" s="161">
        <f>H262-F262</f>
        <v>100.5</v>
      </c>
      <c r="L262" s="162">
        <f>K262/F262</f>
        <v>0.35575221238938054</v>
      </c>
      <c r="M262" s="157" t="s">
        <v>593</v>
      </c>
      <c r="N262" s="163">
        <v>45265</v>
      </c>
      <c r="O262" s="37"/>
      <c r="R262" s="37"/>
      <c r="S262" s="55" t="s">
        <v>861</v>
      </c>
      <c r="U262" s="37"/>
      <c r="W262" s="37"/>
      <c r="X262" s="55"/>
      <c r="Z262" s="37"/>
      <c r="AB262" s="37"/>
      <c r="AC262" s="55"/>
      <c r="AE262" s="37"/>
      <c r="AG262" s="37"/>
      <c r="AH262" s="55"/>
      <c r="AJ262" s="37"/>
      <c r="AL262" s="37"/>
      <c r="AM262" s="55"/>
    </row>
    <row r="263" spans="1:39" ht="12.75" customHeight="1">
      <c r="A263" s="185">
        <v>190</v>
      </c>
      <c r="B263" s="186">
        <v>45120</v>
      </c>
      <c r="C263" s="186"/>
      <c r="D263" s="187" t="s">
        <v>538</v>
      </c>
      <c r="E263" s="188" t="s">
        <v>590</v>
      </c>
      <c r="F263" s="158">
        <v>2312.5</v>
      </c>
      <c r="G263" s="188"/>
      <c r="H263" s="188">
        <v>2935</v>
      </c>
      <c r="I263" s="190">
        <v>2935</v>
      </c>
      <c r="J263" s="160" t="s">
        <v>677</v>
      </c>
      <c r="K263" s="161">
        <f>H263-F263</f>
        <v>622.5</v>
      </c>
      <c r="L263" s="162">
        <f>K263/F263</f>
        <v>0.26918918918918922</v>
      </c>
      <c r="M263" s="157" t="s">
        <v>593</v>
      </c>
      <c r="N263" s="163">
        <v>45177</v>
      </c>
      <c r="O263" s="37"/>
      <c r="R263" s="37"/>
      <c r="S263" s="55" t="s">
        <v>861</v>
      </c>
      <c r="U263" s="37"/>
      <c r="W263" s="37"/>
      <c r="X263" s="55"/>
      <c r="Z263" s="37"/>
      <c r="AB263" s="37"/>
      <c r="AC263" s="55"/>
      <c r="AE263" s="37"/>
      <c r="AG263" s="37"/>
      <c r="AH263" s="55"/>
      <c r="AJ263" s="37"/>
      <c r="AL263" s="37"/>
      <c r="AM263" s="55"/>
    </row>
    <row r="264" spans="1:39" ht="12.75" customHeight="1">
      <c r="A264" s="185">
        <v>191</v>
      </c>
      <c r="B264" s="186">
        <v>45125</v>
      </c>
      <c r="C264" s="186"/>
      <c r="D264" s="187" t="s">
        <v>203</v>
      </c>
      <c r="E264" s="188" t="s">
        <v>590</v>
      </c>
      <c r="F264" s="158">
        <v>3980</v>
      </c>
      <c r="G264" s="188"/>
      <c r="H264" s="188">
        <v>4895</v>
      </c>
      <c r="I264" s="190">
        <v>4895</v>
      </c>
      <c r="J264" s="160" t="s">
        <v>677</v>
      </c>
      <c r="K264" s="161">
        <f>H264-F264</f>
        <v>915</v>
      </c>
      <c r="L264" s="162">
        <f>K264/F264</f>
        <v>0.22989949748743718</v>
      </c>
      <c r="M264" s="157" t="s">
        <v>593</v>
      </c>
      <c r="N264" s="163">
        <v>45155</v>
      </c>
      <c r="O264" s="37"/>
      <c r="S264" s="55" t="s">
        <v>861</v>
      </c>
      <c r="U264" s="37"/>
      <c r="X264" s="55"/>
      <c r="Z264" s="37"/>
      <c r="AC264" s="55"/>
      <c r="AE264" s="37"/>
      <c r="AH264" s="55"/>
      <c r="AJ264" s="37"/>
      <c r="AM264" s="55"/>
    </row>
    <row r="265" spans="1:39" ht="12.75" customHeight="1">
      <c r="A265" s="185">
        <v>192</v>
      </c>
      <c r="B265" s="186">
        <v>45145</v>
      </c>
      <c r="C265" s="186"/>
      <c r="D265" s="187" t="s">
        <v>862</v>
      </c>
      <c r="E265" s="188" t="s">
        <v>590</v>
      </c>
      <c r="F265" s="158">
        <v>565</v>
      </c>
      <c r="G265" s="188"/>
      <c r="H265" s="188">
        <v>725</v>
      </c>
      <c r="I265" s="190">
        <v>725</v>
      </c>
      <c r="J265" s="160" t="s">
        <v>677</v>
      </c>
      <c r="K265" s="161">
        <f>H265-F265</f>
        <v>160</v>
      </c>
      <c r="L265" s="162">
        <f>K265/F265</f>
        <v>0.2831858407079646</v>
      </c>
      <c r="M265" s="157" t="s">
        <v>593</v>
      </c>
      <c r="N265" s="163">
        <v>45169</v>
      </c>
      <c r="O265" s="37"/>
      <c r="S265" s="55" t="s">
        <v>861</v>
      </c>
      <c r="U265" s="37"/>
      <c r="X265" s="55"/>
      <c r="Z265" s="37"/>
      <c r="AC265" s="55"/>
      <c r="AE265" s="37"/>
      <c r="AH265" s="55"/>
      <c r="AJ265" s="37"/>
      <c r="AM265" s="55"/>
    </row>
    <row r="266" spans="1:39" ht="12.75" customHeight="1">
      <c r="A266" s="280">
        <v>193</v>
      </c>
      <c r="B266" s="281">
        <v>45167</v>
      </c>
      <c r="C266" s="281"/>
      <c r="D266" s="282" t="s">
        <v>866</v>
      </c>
      <c r="E266" s="283" t="s">
        <v>590</v>
      </c>
      <c r="F266" s="158">
        <v>700</v>
      </c>
      <c r="G266" s="283"/>
      <c r="H266" s="283">
        <v>950</v>
      </c>
      <c r="I266" s="284">
        <v>950</v>
      </c>
      <c r="J266" s="285" t="s">
        <v>677</v>
      </c>
      <c r="K266" s="161">
        <f>H266-F266</f>
        <v>250</v>
      </c>
      <c r="L266" s="162">
        <f>K266/F266</f>
        <v>0.35714285714285715</v>
      </c>
      <c r="M266" s="157" t="s">
        <v>593</v>
      </c>
      <c r="N266" s="163">
        <v>45261</v>
      </c>
      <c r="O266" s="37"/>
      <c r="S266" s="55" t="s">
        <v>861</v>
      </c>
      <c r="U266" s="37"/>
      <c r="X266" s="55"/>
      <c r="Z266" s="37"/>
      <c r="AC266" s="55"/>
      <c r="AE266" s="37"/>
      <c r="AH266" s="55"/>
      <c r="AJ266" s="37"/>
      <c r="AM266" s="55"/>
    </row>
    <row r="267" spans="1:39" ht="12.75" customHeight="1">
      <c r="A267" s="204">
        <v>194</v>
      </c>
      <c r="B267" s="205">
        <v>45184</v>
      </c>
      <c r="C267" s="53"/>
      <c r="D267" s="53" t="s">
        <v>541</v>
      </c>
      <c r="E267" s="206" t="s">
        <v>590</v>
      </c>
      <c r="F267" s="51" t="s">
        <v>868</v>
      </c>
      <c r="G267" s="51"/>
      <c r="H267" s="51"/>
      <c r="I267" s="51">
        <v>480</v>
      </c>
      <c r="J267" s="51" t="s">
        <v>591</v>
      </c>
      <c r="K267" s="51"/>
      <c r="L267" s="51"/>
      <c r="M267" s="51"/>
      <c r="N267" s="51"/>
      <c r="O267" s="37"/>
      <c r="S267" s="55" t="s">
        <v>861</v>
      </c>
      <c r="U267" s="37"/>
      <c r="X267" s="55"/>
      <c r="Z267" s="37"/>
      <c r="AC267" s="55"/>
      <c r="AE267" s="37"/>
      <c r="AH267" s="55"/>
      <c r="AJ267" s="37"/>
      <c r="AM267" s="55"/>
    </row>
    <row r="268" spans="1:39" ht="12.75" customHeight="1">
      <c r="A268" s="204">
        <v>195</v>
      </c>
      <c r="B268" s="205">
        <v>45203</v>
      </c>
      <c r="C268" s="53"/>
      <c r="D268" s="53" t="s">
        <v>176</v>
      </c>
      <c r="E268" s="206" t="s">
        <v>590</v>
      </c>
      <c r="F268" s="51" t="s">
        <v>869</v>
      </c>
      <c r="G268" s="51"/>
      <c r="H268" s="51"/>
      <c r="I268" s="51">
        <v>1198</v>
      </c>
      <c r="J268" s="51" t="s">
        <v>591</v>
      </c>
      <c r="K268" s="51"/>
      <c r="L268" s="51"/>
      <c r="M268" s="51"/>
      <c r="N268" s="51"/>
      <c r="O268" s="37"/>
      <c r="S268" s="55" t="s">
        <v>874</v>
      </c>
      <c r="U268" s="37"/>
      <c r="X268" s="55"/>
      <c r="Z268" s="37"/>
      <c r="AC268" s="55"/>
      <c r="AE268" s="37"/>
      <c r="AH268" s="55"/>
      <c r="AJ268" s="37"/>
      <c r="AM268" s="55"/>
    </row>
    <row r="269" spans="1:39" ht="12.75" customHeight="1">
      <c r="A269" s="204">
        <v>196</v>
      </c>
      <c r="B269" s="205">
        <v>45216</v>
      </c>
      <c r="C269" s="53"/>
      <c r="D269" s="53" t="s">
        <v>107</v>
      </c>
      <c r="E269" s="206" t="s">
        <v>590</v>
      </c>
      <c r="F269" s="51" t="s">
        <v>870</v>
      </c>
      <c r="G269" s="51"/>
      <c r="H269" s="51"/>
      <c r="I269" s="51">
        <v>6870</v>
      </c>
      <c r="J269" s="51" t="s">
        <v>591</v>
      </c>
      <c r="K269" s="51"/>
      <c r="L269" s="51"/>
      <c r="M269" s="51"/>
      <c r="N269" s="51"/>
      <c r="O269" s="37"/>
      <c r="S269" s="55" t="s">
        <v>874</v>
      </c>
      <c r="U269" s="37"/>
      <c r="X269" s="55"/>
      <c r="Z269" s="37"/>
      <c r="AC269" s="55"/>
      <c r="AE269" s="37"/>
      <c r="AH269" s="55"/>
      <c r="AJ269" s="37"/>
      <c r="AM269" s="55"/>
    </row>
    <row r="270" spans="1:39" ht="12.75" customHeight="1">
      <c r="A270" s="280">
        <v>197</v>
      </c>
      <c r="B270" s="281">
        <v>45216</v>
      </c>
      <c r="C270" s="281"/>
      <c r="D270" s="282" t="s">
        <v>871</v>
      </c>
      <c r="E270" s="283" t="s">
        <v>590</v>
      </c>
      <c r="F270" s="158">
        <v>1090</v>
      </c>
      <c r="G270" s="283"/>
      <c r="H270" s="283">
        <v>1415</v>
      </c>
      <c r="I270" s="284">
        <v>1415</v>
      </c>
      <c r="J270" s="285" t="s">
        <v>677</v>
      </c>
      <c r="K270" s="161">
        <f>H270-F270</f>
        <v>325</v>
      </c>
      <c r="L270" s="162">
        <f>K270/F270</f>
        <v>0.29816513761467889</v>
      </c>
      <c r="M270" s="157" t="s">
        <v>593</v>
      </c>
      <c r="N270" s="163">
        <v>45282</v>
      </c>
      <c r="O270" s="37"/>
      <c r="S270" s="55" t="s">
        <v>861</v>
      </c>
      <c r="U270" s="37"/>
      <c r="X270" s="55"/>
      <c r="Z270" s="37"/>
      <c r="AC270" s="55"/>
      <c r="AE270" s="37"/>
      <c r="AH270" s="55"/>
      <c r="AJ270" s="37"/>
      <c r="AM270" s="55"/>
    </row>
    <row r="271" spans="1:39" ht="12.75" customHeight="1">
      <c r="A271" s="280">
        <v>198</v>
      </c>
      <c r="B271" s="281">
        <v>45236</v>
      </c>
      <c r="C271" s="281"/>
      <c r="D271" s="282" t="s">
        <v>876</v>
      </c>
      <c r="E271" s="283" t="s">
        <v>590</v>
      </c>
      <c r="F271" s="158">
        <v>1270</v>
      </c>
      <c r="G271" s="283"/>
      <c r="H271" s="283">
        <v>1613</v>
      </c>
      <c r="I271" s="284">
        <v>1613</v>
      </c>
      <c r="J271" s="285" t="s">
        <v>677</v>
      </c>
      <c r="K271" s="161">
        <f>H271-F271</f>
        <v>343</v>
      </c>
      <c r="L271" s="162">
        <f>K271/F271</f>
        <v>0.27007874015748029</v>
      </c>
      <c r="M271" s="157" t="s">
        <v>593</v>
      </c>
      <c r="N271" s="163">
        <v>45246</v>
      </c>
      <c r="O271" s="37"/>
      <c r="S271" s="55" t="s">
        <v>874</v>
      </c>
      <c r="U271" s="37"/>
      <c r="X271" s="55"/>
      <c r="Z271" s="37"/>
      <c r="AC271" s="55"/>
      <c r="AE271" s="37"/>
      <c r="AH271" s="55"/>
      <c r="AJ271" s="37"/>
      <c r="AM271" s="55"/>
    </row>
    <row r="272" spans="1:39" ht="12.75" customHeight="1">
      <c r="A272" s="204">
        <v>199</v>
      </c>
      <c r="B272" s="205">
        <v>45251</v>
      </c>
      <c r="C272" s="53"/>
      <c r="D272" s="53" t="s">
        <v>878</v>
      </c>
      <c r="E272" s="206" t="s">
        <v>590</v>
      </c>
      <c r="F272" s="51" t="s">
        <v>879</v>
      </c>
      <c r="G272" s="51"/>
      <c r="H272" s="51"/>
      <c r="I272" s="51">
        <v>1490</v>
      </c>
      <c r="J272" s="51" t="s">
        <v>591</v>
      </c>
      <c r="K272" s="51"/>
      <c r="L272" s="51"/>
      <c r="M272" s="51"/>
      <c r="N272" s="51"/>
      <c r="O272" s="37"/>
      <c r="S272" s="55" t="s">
        <v>861</v>
      </c>
      <c r="U272" s="37"/>
      <c r="X272" s="55"/>
      <c r="Z272" s="37"/>
      <c r="AC272" s="55"/>
      <c r="AE272" s="37"/>
      <c r="AH272" s="55"/>
      <c r="AJ272" s="37"/>
      <c r="AM272" s="55"/>
    </row>
    <row r="273" spans="1:39" ht="12.75" customHeight="1">
      <c r="A273" s="204">
        <v>200</v>
      </c>
      <c r="B273" s="205">
        <v>45254</v>
      </c>
      <c r="C273" s="53"/>
      <c r="D273" s="53" t="s">
        <v>876</v>
      </c>
      <c r="E273" s="206" t="s">
        <v>590</v>
      </c>
      <c r="F273" s="51" t="s">
        <v>882</v>
      </c>
      <c r="G273" s="51"/>
      <c r="H273" s="51"/>
      <c r="I273" s="51">
        <v>1806</v>
      </c>
      <c r="J273" s="51" t="s">
        <v>591</v>
      </c>
      <c r="K273" s="51"/>
      <c r="L273" s="51"/>
      <c r="M273" s="51"/>
      <c r="N273" s="51"/>
      <c r="O273" s="37"/>
      <c r="S273" s="55" t="s">
        <v>874</v>
      </c>
      <c r="U273" s="37"/>
      <c r="X273" s="55"/>
      <c r="Z273" s="37"/>
      <c r="AC273" s="55"/>
      <c r="AE273" s="37"/>
      <c r="AH273" s="55"/>
      <c r="AJ273" s="37"/>
      <c r="AM273" s="55"/>
    </row>
    <row r="274" spans="1:39" ht="12.75" customHeight="1">
      <c r="A274" s="204">
        <v>201</v>
      </c>
      <c r="B274" s="205">
        <v>45265</v>
      </c>
      <c r="C274" s="53"/>
      <c r="D274" s="221" t="s">
        <v>542</v>
      </c>
      <c r="E274" s="206" t="s">
        <v>590</v>
      </c>
      <c r="F274" s="51" t="s">
        <v>886</v>
      </c>
      <c r="G274" s="51"/>
      <c r="I274" s="51">
        <v>558</v>
      </c>
      <c r="J274" s="51" t="s">
        <v>591</v>
      </c>
      <c r="K274" s="51"/>
      <c r="L274" s="51"/>
      <c r="M274" s="51"/>
      <c r="N274" s="51"/>
      <c r="O274" s="37"/>
      <c r="S274" s="55" t="s">
        <v>861</v>
      </c>
      <c r="U274" s="37"/>
      <c r="X274" s="55"/>
      <c r="Z274" s="37"/>
      <c r="AC274" s="55"/>
      <c r="AE274" s="37"/>
      <c r="AH274" s="55"/>
      <c r="AJ274" s="37"/>
      <c r="AM274" s="55"/>
    </row>
    <row r="275" spans="1:39" ht="12.75" customHeight="1">
      <c r="A275" s="204">
        <v>202</v>
      </c>
      <c r="B275" s="205">
        <v>45272</v>
      </c>
      <c r="C275" s="53"/>
      <c r="D275" s="53" t="s">
        <v>889</v>
      </c>
      <c r="E275" s="206" t="s">
        <v>590</v>
      </c>
      <c r="F275" s="51" t="s">
        <v>890</v>
      </c>
      <c r="G275" s="51"/>
      <c r="H275" s="51"/>
      <c r="I275" s="51">
        <v>5512</v>
      </c>
      <c r="J275" s="51" t="s">
        <v>591</v>
      </c>
      <c r="K275" s="51"/>
      <c r="L275" s="51"/>
      <c r="M275" s="51"/>
      <c r="N275" s="51"/>
      <c r="O275" s="37"/>
      <c r="S275" s="55" t="s">
        <v>874</v>
      </c>
      <c r="U275" s="37"/>
      <c r="X275" s="55"/>
      <c r="Z275" s="37"/>
      <c r="AC275" s="55"/>
      <c r="AE275" s="37"/>
      <c r="AH275" s="55"/>
      <c r="AJ275" s="37"/>
      <c r="AM275" s="55"/>
    </row>
    <row r="276" spans="1:39" ht="12.75" customHeight="1">
      <c r="A276" s="204">
        <v>203</v>
      </c>
      <c r="B276" s="205">
        <v>45292</v>
      </c>
      <c r="C276" s="53"/>
      <c r="D276" s="53" t="s">
        <v>314</v>
      </c>
      <c r="E276" s="206" t="s">
        <v>590</v>
      </c>
      <c r="F276" s="51" t="s">
        <v>897</v>
      </c>
      <c r="G276" s="51"/>
      <c r="H276" s="51"/>
      <c r="I276" s="51">
        <v>4909</v>
      </c>
      <c r="J276" s="51" t="s">
        <v>591</v>
      </c>
      <c r="K276" s="51"/>
      <c r="L276" s="51"/>
      <c r="M276" s="51"/>
      <c r="N276" s="51"/>
      <c r="O276" s="37"/>
      <c r="S276" s="55" t="s">
        <v>874</v>
      </c>
      <c r="U276" s="37"/>
      <c r="X276" s="55"/>
      <c r="Z276" s="37"/>
      <c r="AC276" s="55"/>
      <c r="AE276" s="37"/>
      <c r="AH276" s="55"/>
      <c r="AJ276" s="37"/>
      <c r="AM276" s="55"/>
    </row>
    <row r="277" spans="1:39" ht="12.75" customHeight="1">
      <c r="A277" s="204">
        <v>204</v>
      </c>
      <c r="B277" s="205">
        <v>45294</v>
      </c>
      <c r="C277" s="53"/>
      <c r="D277" s="53" t="s">
        <v>540</v>
      </c>
      <c r="E277" s="206" t="s">
        <v>590</v>
      </c>
      <c r="F277" s="51" t="s">
        <v>899</v>
      </c>
      <c r="G277" s="51"/>
      <c r="H277" s="51"/>
      <c r="I277" s="51">
        <v>1080</v>
      </c>
      <c r="J277" s="51" t="s">
        <v>591</v>
      </c>
      <c r="K277" s="51"/>
      <c r="L277" s="51"/>
      <c r="M277" s="51"/>
      <c r="N277" s="51"/>
      <c r="O277" s="37"/>
      <c r="S277" s="55" t="s">
        <v>861</v>
      </c>
      <c r="U277" s="37"/>
      <c r="X277" s="55"/>
      <c r="Z277" s="37"/>
      <c r="AC277" s="55"/>
      <c r="AE277" s="37"/>
      <c r="AH277" s="55"/>
      <c r="AJ277" s="37"/>
      <c r="AM277" s="55"/>
    </row>
    <row r="278" spans="1:39" ht="12.75" customHeight="1">
      <c r="A278" s="204">
        <v>205</v>
      </c>
      <c r="B278" s="205">
        <v>45315</v>
      </c>
      <c r="C278" s="53"/>
      <c r="D278" s="53" t="s">
        <v>315</v>
      </c>
      <c r="E278" s="206" t="s">
        <v>590</v>
      </c>
      <c r="F278" s="51" t="s">
        <v>908</v>
      </c>
      <c r="G278" s="51"/>
      <c r="H278" s="51"/>
      <c r="I278" s="51">
        <v>2077</v>
      </c>
      <c r="J278" s="51" t="s">
        <v>591</v>
      </c>
      <c r="K278" s="51"/>
      <c r="L278" s="51"/>
      <c r="M278" s="51"/>
      <c r="N278" s="51"/>
      <c r="O278" s="37"/>
      <c r="S278" s="55" t="s">
        <v>874</v>
      </c>
      <c r="U278" s="37"/>
      <c r="X278" s="55"/>
      <c r="Z278" s="37"/>
      <c r="AC278" s="55"/>
      <c r="AE278" s="37"/>
      <c r="AH278" s="55"/>
      <c r="AJ278" s="37"/>
      <c r="AM278" s="55"/>
    </row>
    <row r="279" spans="1:39" ht="12.75" customHeight="1">
      <c r="A279" s="204">
        <v>206</v>
      </c>
      <c r="B279" s="205">
        <v>45320</v>
      </c>
      <c r="C279" s="53"/>
      <c r="D279" s="53" t="s">
        <v>916</v>
      </c>
      <c r="E279" s="206" t="s">
        <v>590</v>
      </c>
      <c r="F279" s="51" t="s">
        <v>917</v>
      </c>
      <c r="G279" s="51"/>
      <c r="H279" s="51"/>
      <c r="I279" s="51">
        <v>2906</v>
      </c>
      <c r="J279" s="51" t="s">
        <v>591</v>
      </c>
      <c r="K279" s="51"/>
      <c r="L279" s="51"/>
      <c r="M279" s="51"/>
      <c r="N279" s="51"/>
      <c r="O279" s="37"/>
      <c r="S279" s="55" t="s">
        <v>861</v>
      </c>
      <c r="U279" s="37"/>
      <c r="X279" s="55"/>
      <c r="Z279" s="37"/>
      <c r="AC279" s="55"/>
      <c r="AE279" s="37"/>
      <c r="AH279" s="55"/>
      <c r="AJ279" s="37"/>
      <c r="AM279" s="55"/>
    </row>
    <row r="280" spans="1:39" ht="12.75" customHeight="1">
      <c r="A280" s="53"/>
      <c r="B280" s="53"/>
      <c r="C280" s="53"/>
      <c r="D280" s="53"/>
      <c r="E280" s="53"/>
      <c r="F280" s="51"/>
      <c r="G280" s="51"/>
      <c r="H280" s="51"/>
      <c r="I280" s="51"/>
      <c r="J280" s="31"/>
      <c r="K280" s="51"/>
      <c r="L280" s="51"/>
      <c r="M280" s="51"/>
      <c r="N280" s="53"/>
      <c r="O280" s="37"/>
      <c r="S280" s="55"/>
      <c r="U280" s="37"/>
      <c r="X280" s="55"/>
      <c r="Z280" s="37"/>
      <c r="AC280" s="55"/>
      <c r="AE280" s="37"/>
      <c r="AH280" s="55"/>
      <c r="AJ280" s="37"/>
      <c r="AM280" s="55"/>
    </row>
    <row r="281" spans="1:39" ht="12.75" customHeight="1">
      <c r="B281" s="207" t="s">
        <v>837</v>
      </c>
      <c r="F281" s="55"/>
      <c r="G281" s="55"/>
      <c r="H281" s="55"/>
      <c r="I281" s="55"/>
      <c r="J281" s="37"/>
      <c r="K281" s="55"/>
      <c r="L281" s="55"/>
      <c r="M281" s="55"/>
      <c r="O281" s="37"/>
      <c r="S281" s="55"/>
      <c r="U281" s="37"/>
      <c r="X281" s="55"/>
      <c r="Z281" s="37"/>
      <c r="AC281" s="55"/>
      <c r="AE281" s="37"/>
      <c r="AH281" s="55"/>
      <c r="AJ281" s="37"/>
      <c r="AM281" s="55"/>
    </row>
    <row r="282" spans="1:39" ht="12.75" customHeight="1">
      <c r="A282" s="208"/>
      <c r="F282" s="55"/>
      <c r="G282" s="55"/>
      <c r="H282" s="55"/>
      <c r="I282" s="55"/>
      <c r="J282" s="37"/>
      <c r="K282" s="55"/>
      <c r="L282" s="55"/>
      <c r="M282" s="55"/>
      <c r="O282" s="37"/>
      <c r="S282" s="55"/>
      <c r="U282" s="37"/>
      <c r="X282" s="55"/>
      <c r="Z282" s="37"/>
      <c r="AC282" s="55"/>
      <c r="AE282" s="37"/>
      <c r="AH282" s="55"/>
      <c r="AJ282" s="37"/>
      <c r="AM282" s="55"/>
    </row>
    <row r="283" spans="1:39" ht="12.75" customHeight="1">
      <c r="A283" s="208"/>
      <c r="F283" s="55"/>
      <c r="G283" s="55"/>
      <c r="H283" s="55"/>
      <c r="I283" s="55"/>
      <c r="J283" s="37"/>
      <c r="K283" s="55"/>
      <c r="L283" s="55"/>
      <c r="M283" s="55"/>
      <c r="O283" s="37"/>
      <c r="S283" s="55"/>
    </row>
    <row r="284" spans="1:39" ht="12.75" customHeight="1">
      <c r="A284" s="51"/>
      <c r="F284" s="55"/>
      <c r="G284" s="55"/>
      <c r="H284" s="55"/>
      <c r="I284" s="55"/>
      <c r="J284" s="37"/>
      <c r="K284" s="55"/>
      <c r="L284" s="55"/>
      <c r="M284" s="55"/>
      <c r="O284" s="37"/>
      <c r="S284" s="55"/>
    </row>
    <row r="285" spans="1:39" ht="12.75" customHeight="1">
      <c r="F285" s="55"/>
      <c r="G285" s="55"/>
      <c r="H285" s="55"/>
      <c r="I285" s="55"/>
      <c r="J285" s="37"/>
      <c r="K285" s="55"/>
      <c r="L285" s="55"/>
      <c r="M285" s="55"/>
      <c r="O285" s="37"/>
      <c r="S285" s="55"/>
    </row>
    <row r="286" spans="1:39" ht="12.75" customHeight="1">
      <c r="F286" s="55"/>
      <c r="G286" s="55"/>
      <c r="H286" s="55"/>
      <c r="I286" s="55"/>
      <c r="J286" s="37"/>
      <c r="K286" s="55"/>
      <c r="L286" s="55"/>
      <c r="M286" s="55"/>
      <c r="O286" s="37"/>
      <c r="S286" s="55"/>
    </row>
    <row r="287" spans="1:39" ht="12.75" customHeight="1">
      <c r="F287" s="55"/>
      <c r="G287" s="55"/>
      <c r="H287" s="55"/>
      <c r="I287" s="55"/>
      <c r="J287" s="37"/>
      <c r="K287" s="55"/>
      <c r="L287" s="55"/>
      <c r="M287" s="55"/>
      <c r="O287" s="37"/>
      <c r="S287" s="55"/>
    </row>
    <row r="288" spans="1:39" ht="12.75" customHeight="1">
      <c r="F288" s="55"/>
      <c r="G288" s="55"/>
      <c r="H288" s="55"/>
      <c r="I288" s="55"/>
      <c r="J288" s="37"/>
      <c r="K288" s="55"/>
      <c r="L288" s="55"/>
      <c r="M288" s="55"/>
      <c r="O288" s="37"/>
      <c r="S288" s="55"/>
    </row>
    <row r="289" spans="6:19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S289" s="55"/>
    </row>
    <row r="290" spans="6:19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S290" s="55"/>
    </row>
    <row r="291" spans="6:19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S291" s="55"/>
    </row>
    <row r="292" spans="6:19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S292" s="55"/>
    </row>
    <row r="293" spans="6:19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6:19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6:1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6:1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6:1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6:1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6:1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6:1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6:1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6:1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6:1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6:1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</sheetData>
  <autoFilter ref="S1:S280"/>
  <mergeCells count="13">
    <mergeCell ref="A52:A53"/>
    <mergeCell ref="B52:B53"/>
    <mergeCell ref="J52:J53"/>
    <mergeCell ref="P52:P53"/>
    <mergeCell ref="A46:A47"/>
    <mergeCell ref="B46:B47"/>
    <mergeCell ref="J46:J47"/>
    <mergeCell ref="P46:P47"/>
    <mergeCell ref="A42:A43"/>
    <mergeCell ref="B42:B43"/>
    <mergeCell ref="O42:O43"/>
    <mergeCell ref="P42:P43"/>
    <mergeCell ref="J42:J43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2024-02-06T03:13:40Z</dcterms:modified>
</cp:coreProperties>
</file>