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F&amp;O)'!$R$1:$R$277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67" i="7"/>
  <c r="K67"/>
  <c r="K254"/>
  <c r="L254" s="1"/>
  <c r="L58"/>
  <c r="K58"/>
  <c r="M58" s="1"/>
  <c r="L57"/>
  <c r="K57"/>
  <c r="L14"/>
  <c r="K14"/>
  <c r="M14" s="1"/>
  <c r="L53"/>
  <c r="K53"/>
  <c r="L55"/>
  <c r="K55"/>
  <c r="L54"/>
  <c r="K54"/>
  <c r="K50"/>
  <c r="L50"/>
  <c r="L52"/>
  <c r="K52"/>
  <c r="M52" s="1"/>
  <c r="L34"/>
  <c r="K34"/>
  <c r="L28"/>
  <c r="K28"/>
  <c r="M28" s="1"/>
  <c r="L27"/>
  <c r="K27"/>
  <c r="M27" s="1"/>
  <c r="L51"/>
  <c r="K51"/>
  <c r="L47"/>
  <c r="K47"/>
  <c r="L49"/>
  <c r="K49"/>
  <c r="L48"/>
  <c r="K48"/>
  <c r="L32"/>
  <c r="K32"/>
  <c r="L31"/>
  <c r="K31"/>
  <c r="L26"/>
  <c r="K26"/>
  <c r="L13"/>
  <c r="K13"/>
  <c r="L12"/>
  <c r="K12"/>
  <c r="M57" l="1"/>
  <c r="M54"/>
  <c r="M34"/>
  <c r="M53"/>
  <c r="M55"/>
  <c r="M50"/>
  <c r="M31"/>
  <c r="M51"/>
  <c r="M47"/>
  <c r="M32"/>
  <c r="M49"/>
  <c r="M48"/>
  <c r="M26"/>
  <c r="M13"/>
  <c r="M12"/>
  <c r="L11"/>
  <c r="K11"/>
  <c r="L10"/>
  <c r="K10"/>
  <c r="M11" l="1"/>
  <c r="M10"/>
  <c r="K252" l="1"/>
  <c r="L252" s="1"/>
  <c r="K249" l="1"/>
  <c r="L249" s="1"/>
  <c r="M7" l="1"/>
  <c r="F237" l="1"/>
  <c r="K238"/>
  <c r="L238" s="1"/>
  <c r="K229"/>
  <c r="L229" s="1"/>
  <c r="K232"/>
  <c r="L232" s="1"/>
  <c r="K240" l="1"/>
  <c r="L240" s="1"/>
  <c r="F231"/>
  <c r="F230"/>
  <c r="F228"/>
  <c r="K228" s="1"/>
  <c r="L228" s="1"/>
  <c r="F208"/>
  <c r="F160"/>
  <c r="K239" l="1"/>
  <c r="L239" s="1"/>
  <c r="K237"/>
  <c r="L237" s="1"/>
  <c r="K243"/>
  <c r="L243" s="1"/>
  <c r="K244"/>
  <c r="L244" s="1"/>
  <c r="K236"/>
  <c r="L236" s="1"/>
  <c r="K246"/>
  <c r="L246" s="1"/>
  <c r="K242"/>
  <c r="L242" s="1"/>
  <c r="K235" l="1"/>
  <c r="L235" s="1"/>
  <c r="K224"/>
  <c r="L224" s="1"/>
  <c r="K226"/>
  <c r="L226" s="1"/>
  <c r="K223"/>
  <c r="L223" s="1"/>
  <c r="K225"/>
  <c r="L225" s="1"/>
  <c r="K154"/>
  <c r="L154" s="1"/>
  <c r="K207"/>
  <c r="L207" s="1"/>
  <c r="K221"/>
  <c r="L221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9"/>
  <c r="L209" s="1"/>
  <c r="K208"/>
  <c r="L208" s="1"/>
  <c r="K204"/>
  <c r="L204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0"/>
  <c r="L180" s="1"/>
  <c r="K178"/>
  <c r="L178" s="1"/>
  <c r="K176"/>
  <c r="L176" s="1"/>
  <c r="K175"/>
  <c r="L175" s="1"/>
  <c r="K174"/>
  <c r="L174" s="1"/>
  <c r="K172"/>
  <c r="L172" s="1"/>
  <c r="K171"/>
  <c r="L171" s="1"/>
  <c r="K170"/>
  <c r="L170" s="1"/>
  <c r="K169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K156"/>
  <c r="L156" s="1"/>
  <c r="K155"/>
  <c r="L155" s="1"/>
  <c r="K153"/>
  <c r="L153" s="1"/>
  <c r="K152"/>
  <c r="L152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D7" i="6"/>
  <c r="K6" i="4"/>
  <c r="K6" i="3"/>
  <c r="L6" i="2"/>
</calcChain>
</file>

<file path=xl/sharedStrings.xml><?xml version="1.0" encoding="utf-8"?>
<sst xmlns="http://schemas.openxmlformats.org/spreadsheetml/2006/main" count="7545" uniqueCount="3797">
  <si>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</si>
  <si>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</si>
  <si>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</si>
  <si>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</si>
  <si>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</si>
  <si>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</si>
  <si>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</si>
  <si>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</si>
  <si>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</si>
  <si>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</si>
  <si>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</si>
  <si>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</si>
  <si>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</si>
  <si>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</si>
  <si>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</si>
  <si>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</si>
  <si>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</si>
  <si>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</si>
  <si>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</si>
  <si>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</si>
  <si>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</si>
  <si>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</si>
  <si>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</si>
  <si>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</si>
  <si>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</si>
  <si>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</si>
  <si>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</si>
  <si>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</si>
  <si>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</si>
  <si>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</si>
  <si>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</si>
  <si>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</si>
  <si>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</si>
  <si>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</si>
  <si>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</si>
  <si>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</si>
  <si>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</si>
  <si>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</si>
  <si>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</si>
  <si>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</si>
  <si>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</si>
  <si>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</si>
  <si>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</si>
  <si>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</si>
  <si>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</si>
  <si>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</si>
  <si>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</si>
  <si>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</si>
  <si>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</si>
  <si>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</si>
  <si>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</si>
  <si>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</si>
  <si>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</si>
  <si>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</si>
  <si>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</si>
  <si>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</si>
  <si>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</si>
  <si>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</si>
  <si>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</si>
  <si>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</si>
  <si>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</si>
  <si>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</si>
  <si>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</si>
  <si>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</si>
  <si>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</si>
  <si>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</si>
  <si>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</si>
  <si>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</si>
  <si>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</si>
  <si>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</si>
  <si>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</si>
  <si>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</si>
  <si>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</si>
  <si>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</si>
  <si>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</si>
  <si>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</si>
  <si>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</si>
  <si>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</si>
  <si>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</si>
  <si>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</si>
  <si>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</si>
  <si>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</si>
  <si>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</si>
  <si>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</si>
  <si>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</si>
  <si>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</si>
  <si>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</si>
  <si>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</si>
  <si>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</si>
  <si>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</si>
  <si>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</si>
  <si>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</si>
  <si>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</si>
  <si>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</si>
  <si>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</si>
  <si>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</si>
  <si>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</si>
  <si>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</si>
  <si>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</si>
  <si>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</si>
  <si>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</si>
  <si>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</si>
  <si>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</si>
  <si>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</si>
  <si>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</si>
  <si>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</si>
  <si>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</si>
  <si>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</si>
  <si>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</si>
  <si>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</si>
  <si>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</si>
  <si>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</si>
  <si>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</si>
  <si>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</si>
  <si>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</si>
  <si>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</si>
  <si>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</si>
  <si>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</si>
  <si>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</si>
  <si>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</si>
  <si>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</si>
  <si>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</si>
  <si>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</si>
  <si>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</si>
  <si>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</si>
  <si>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</si>
  <si>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</si>
  <si>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</si>
  <si>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</si>
  <si>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</si>
  <si>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</si>
  <si>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</si>
  <si>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</si>
  <si>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</si>
  <si>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</si>
  <si>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</si>
  <si>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</si>
  <si>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</si>
  <si>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</si>
  <si>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</si>
  <si>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</si>
  <si>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</si>
  <si>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</si>
  <si>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</si>
  <si>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</si>
  <si>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</si>
  <si>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</si>
  <si>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</si>
  <si>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</si>
  <si>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</si>
  <si>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</si>
  <si>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</si>
  <si>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</si>
  <si>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</si>
  <si>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</si>
  <si>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</si>
  <si>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</si>
  <si>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</si>
  <si>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</si>
  <si>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</si>
  <si>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</si>
  <si>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</si>
  <si>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</si>
  <si>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</si>
  <si>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</si>
  <si>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</si>
  <si>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</si>
  <si>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</si>
  <si>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</si>
  <si>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</si>
  <si>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</si>
  <si>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</si>
  <si>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</si>
  <si>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</si>
  <si>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</si>
  <si>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</si>
  <si>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</si>
  <si>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</si>
  <si>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</si>
  <si>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</si>
  <si>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</si>
  <si>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</si>
  <si>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</si>
  <si>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</si>
  <si>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</si>
  <si>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</si>
  <si>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</si>
  <si>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</si>
  <si>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</si>
  <si>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</si>
  <si>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</si>
  <si>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</si>
  <si>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</si>
  <si>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</si>
  <si>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</si>
  <si>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</si>
  <si>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</si>
  <si>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</si>
  <si>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</si>
  <si>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</si>
  <si>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</si>
  <si>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</si>
  <si>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</si>
  <si>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</si>
  <si>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</si>
  <si>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</si>
  <si>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</si>
  <si>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</si>
  <si>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</si>
  <si>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</si>
  <si>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</si>
  <si>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</si>
  <si>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</si>
  <si>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</si>
  <si>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</si>
  <si>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</si>
  <si>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</si>
  <si>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</si>
  <si>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</si>
  <si>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</si>
  <si>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</si>
  <si>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</si>
  <si>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</si>
  <si>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</si>
  <si>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</si>
  <si>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</si>
  <si>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</si>
  <si>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</si>
  <si>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</si>
  <si>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</si>
  <si>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</si>
  <si>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</si>
  <si>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</si>
  <si>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</si>
  <si>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</si>
  <si>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</si>
  <si>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</si>
  <si>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</si>
  <si>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</si>
  <si>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</si>
  <si>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</si>
  <si>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</si>
  <si>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</si>
  <si>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</si>
  <si>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</si>
  <si>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</si>
  <si>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</si>
  <si>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</si>
  <si>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</si>
  <si>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</si>
  <si>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</si>
  <si>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</si>
  <si>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</si>
  <si>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</si>
  <si>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</si>
  <si>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</si>
  <si>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</si>
  <si>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</si>
  <si>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</si>
  <si>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</si>
  <si>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</si>
  <si>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</si>
  <si>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</si>
  <si>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</si>
  <si>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</si>
  <si>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</si>
  <si>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</si>
  <si>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</si>
  <si>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</si>
  <si>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</si>
  <si>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</si>
  <si>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</si>
  <si>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</si>
  <si>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</si>
  <si>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</si>
  <si>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</si>
  <si>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</si>
  <si>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</si>
  <si>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</si>
  <si>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</si>
  <si>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</si>
  <si>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</si>
  <si>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</si>
  <si>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</si>
  <si>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</si>
  <si>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</si>
  <si>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</si>
  <si>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</si>
  <si>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</si>
  <si>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</si>
  <si>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</si>
  <si>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</si>
  <si>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</si>
  <si>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</si>
  <si>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</si>
  <si>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</si>
  <si>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</si>
  <si>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</si>
  <si>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</si>
  <si>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</si>
  <si>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</si>
  <si>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</si>
  <si>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</si>
  <si>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</si>
  <si>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</si>
  <si>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</si>
  <si>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</si>
  <si>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</si>
  <si>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</si>
  <si>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</si>
  <si>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</si>
  <si>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</si>
  <si>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</si>
  <si>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</si>
  <si>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</si>
  <si>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</si>
  <si>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</si>
  <si>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</si>
  <si>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</si>
  <si>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</si>
  <si>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</si>
  <si>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</si>
  <si>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</si>
  <si>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</si>
  <si>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</si>
  <si>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</si>
  <si>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</si>
  <si>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</si>
  <si>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</si>
  <si>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</si>
  <si>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</si>
  <si>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</si>
  <si>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</si>
  <si>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</si>
  <si>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</si>
  <si>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</si>
  <si>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</si>
  <si>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</si>
  <si>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</si>
  <si>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</si>
  <si>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</si>
  <si>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</si>
  <si>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</si>
  <si>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</si>
  <si>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</si>
  <si>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</si>
  <si>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</si>
  <si>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</si>
  <si>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</si>
  <si>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</si>
  <si>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</si>
  <si>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</si>
  <si>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</si>
  <si>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</si>
  <si>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</si>
  <si>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</si>
  <si>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</si>
  <si>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</si>
  <si>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</si>
  <si>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</si>
  <si>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</si>
  <si>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</si>
  <si>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</si>
  <si>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</si>
  <si>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</si>
  <si>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</si>
  <si>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</si>
  <si>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</si>
  <si>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</si>
  <si>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</si>
  <si>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</si>
  <si>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</si>
  <si>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</si>
  <si>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</si>
  <si>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</si>
  <si>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</si>
  <si>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</si>
  <si>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</si>
  <si>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</si>
  <si>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</si>
  <si>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</si>
  <si>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</si>
  <si>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</si>
  <si>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</si>
  <si>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</si>
  <si>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</si>
  <si>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</si>
  <si>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</si>
  <si>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</si>
  <si>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</si>
  <si>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</si>
  <si>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</si>
  <si>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</si>
  <si>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</si>
  <si>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</si>
  <si>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</si>
  <si>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</si>
  <si>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</si>
  <si>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</si>
  <si>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</si>
  <si>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</si>
  <si>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</si>
  <si>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</si>
  <si>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</si>
  <si>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</si>
  <si>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</si>
  <si>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</si>
  <si>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</si>
  <si>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</si>
  <si>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</si>
  <si>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</si>
  <si>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</si>
  <si>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</si>
  <si>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</si>
  <si>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</si>
  <si>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</si>
  <si>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</si>
  <si>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</si>
  <si>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</si>
  <si>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</si>
  <si>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</si>
  <si>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</si>
  <si>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</si>
  <si>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</si>
  <si>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</si>
  <si>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</si>
  <si>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</si>
  <si>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</si>
  <si>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</si>
  <si>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</si>
  <si>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</si>
  <si>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</si>
  <si>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</si>
  <si>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</si>
  <si>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</si>
  <si>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</si>
  <si>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</si>
  <si>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</si>
  <si>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</si>
  <si>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</si>
  <si>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</si>
  <si>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</si>
  <si>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</si>
  <si>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</si>
  <si>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</si>
  <si>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</si>
  <si>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</si>
  <si>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</si>
  <si>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</si>
  <si>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</si>
  <si>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</si>
  <si>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</si>
  <si>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</si>
  <si>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</si>
  <si>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</si>
  <si>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</si>
  <si>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</si>
  <si>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</si>
  <si>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</si>
  <si>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</si>
  <si>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</si>
  <si>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</si>
  <si>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</si>
  <si>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</si>
  <si>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</si>
  <si>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</si>
  <si>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</si>
  <si>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</si>
  <si>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</si>
  <si>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</si>
  <si>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</si>
  <si>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</si>
  <si>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</si>
  <si>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</si>
  <si>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</si>
  <si>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</si>
  <si>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</si>
  <si>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</si>
  <si>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</si>
  <si>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</si>
  <si>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</si>
  <si>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</si>
  <si>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</si>
  <si>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</si>
  <si>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</si>
  <si>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</si>
  <si>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</si>
  <si>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</si>
  <si>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</si>
  <si>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</si>
  <si>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</si>
  <si>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</si>
  <si>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</si>
  <si>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</si>
  <si>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</si>
  <si>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</si>
  <si>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</si>
  <si>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</si>
  <si>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</si>
  <si>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</si>
  <si>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</si>
  <si>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</si>
  <si>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</si>
  <si>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</si>
  <si>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</si>
  <si>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</si>
  <si>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</si>
  <si>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</si>
  <si>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</si>
  <si>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</si>
  <si>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</si>
  <si>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</si>
  <si>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</si>
  <si>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</si>
  <si>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</si>
  <si>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</si>
  <si>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</si>
  <si>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</si>
  <si>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</si>
  <si>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</si>
  <si>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</si>
  <si>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</si>
  <si>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</si>
  <si>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</si>
  <si>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</si>
  <si>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</si>
  <si>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</si>
  <si>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</si>
  <si>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</si>
  <si>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</si>
  <si>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</si>
  <si>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</si>
  <si>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</si>
  <si>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</si>
  <si>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</si>
  <si>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</si>
  <si>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</si>
  <si>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</si>
  <si>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</si>
  <si>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</si>
  <si>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</si>
  <si>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</si>
  <si>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</si>
  <si>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</si>
  <si>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</si>
  <si>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</si>
  <si>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</si>
  <si>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</si>
  <si>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</si>
  <si>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</si>
  <si>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</si>
  <si>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</si>
  <si>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</si>
  <si>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</si>
  <si>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</si>
  <si>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</si>
  <si>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</si>
  <si>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</si>
  <si>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</si>
  <si>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</si>
  <si>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</si>
  <si>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</si>
  <si>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</si>
  <si>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</si>
  <si>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</si>
  <si>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</si>
  <si>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</si>
  <si>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</si>
  <si>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</si>
  <si>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</si>
  <si>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</si>
  <si>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</si>
  <si>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</si>
  <si>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</si>
  <si>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</si>
  <si>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</si>
  <si>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</si>
  <si>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</si>
  <si>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</si>
  <si>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</si>
  <si>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</si>
  <si>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</si>
  <si>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</si>
  <si>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</si>
  <si>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</si>
  <si>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</si>
  <si>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</si>
  <si>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</si>
  <si>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</si>
  <si>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</si>
  <si>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</si>
  <si>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</si>
  <si>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</si>
  <si>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</si>
  <si>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</si>
  <si>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</si>
  <si>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</si>
  <si>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</si>
  <si>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</si>
  <si>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</si>
  <si>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</si>
  <si>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</si>
  <si>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</si>
  <si>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</si>
  <si>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</si>
  <si>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</si>
  <si>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</si>
  <si>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</si>
  <si>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</si>
  <si>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</si>
  <si>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</si>
  <si>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</si>
  <si>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</si>
  <si>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</si>
  <si>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</si>
  <si>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</si>
  <si>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</si>
  <si>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</si>
  <si>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</si>
  <si>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</si>
  <si>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</si>
  <si>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</si>
  <si>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</si>
  <si>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</si>
  <si>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</si>
  <si>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</si>
  <si>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</si>
  <si>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</si>
  <si>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</si>
  <si>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</si>
  <si>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</si>
  <si>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</si>
  <si>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</si>
  <si>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</si>
  <si>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</si>
  <si>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</si>
  <si>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</si>
  <si>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</si>
  <si>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</si>
  <si>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</si>
  <si>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</si>
  <si>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</si>
  <si>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</si>
  <si>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</si>
  <si>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</si>
  <si>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</si>
  <si>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</si>
  <si>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</si>
  <si>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</si>
  <si>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</si>
  <si>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</si>
  <si>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</si>
  <si>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</si>
  <si>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</si>
  <si>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</si>
  <si>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</si>
  <si>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</si>
  <si>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</si>
  <si>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</si>
  <si>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</si>
  <si>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</si>
  <si>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</si>
  <si>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</si>
  <si>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</si>
  <si>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</si>
  <si>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</si>
  <si>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</si>
  <si>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</si>
  <si>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</si>
  <si>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</si>
  <si>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</si>
  <si>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</si>
  <si>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</si>
  <si>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</si>
  <si>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</si>
  <si>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</si>
  <si>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</si>
  <si>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</si>
  <si>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</si>
  <si>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</si>
  <si>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</si>
  <si>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</si>
  <si>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</si>
  <si>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</si>
  <si>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</si>
  <si>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</si>
  <si>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</si>
  <si>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</si>
  <si>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</si>
  <si>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</si>
  <si>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</si>
  <si>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</si>
  <si>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</si>
  <si>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</si>
  <si>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</si>
  <si>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</si>
  <si>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</si>
  <si>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</si>
  <si>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</si>
  <si>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</si>
  <si>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</si>
  <si>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</si>
  <si>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</si>
  <si>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</si>
  <si>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</si>
  <si>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</si>
  <si>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</si>
  <si>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</si>
  <si>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</si>
  <si>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</si>
  <si>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</si>
  <si>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</si>
  <si>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</si>
  <si>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</si>
  <si>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</si>
  <si>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</si>
  <si>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</si>
  <si>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</si>
  <si>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</si>
  <si>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</si>
  <si>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</si>
  <si>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</si>
  <si>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</si>
  <si>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</si>
  <si>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</si>
  <si>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</si>
  <si>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</si>
  <si>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</si>
  <si>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</si>
  <si>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</si>
  <si>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</si>
  <si>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</si>
  <si>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</si>
  <si>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</si>
  <si>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</si>
  <si>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</si>
  <si>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</si>
  <si>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</si>
  <si>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</si>
  <si>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</si>
  <si>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</si>
  <si>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</si>
  <si>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</si>
  <si>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</si>
  <si>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</si>
  <si>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</si>
  <si>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</si>
  <si>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</si>
  <si>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</si>
  <si>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</si>
  <si>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</si>
  <si>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</si>
  <si>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</si>
  <si>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</si>
  <si>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</si>
  <si>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</si>
  <si>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</si>
  <si>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</si>
  <si>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</si>
  <si>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</si>
  <si>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</si>
  <si>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</si>
  <si>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</si>
  <si>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</si>
  <si>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</si>
  <si>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</si>
  <si>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</si>
  <si>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</si>
  <si>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</si>
  <si>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</si>
  <si>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</si>
  <si>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</si>
  <si>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</si>
  <si>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</si>
  <si>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</si>
  <si>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</si>
  <si>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</si>
  <si>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</si>
  <si>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</si>
  <si>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</si>
  <si>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</si>
  <si>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</si>
  <si>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</si>
  <si>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</si>
  <si>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</si>
  <si>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</si>
  <si>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</si>
  <si>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</si>
  <si>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</si>
  <si>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</si>
  <si>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</si>
  <si>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</si>
  <si>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</si>
  <si>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</si>
  <si>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</si>
  <si>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</si>
  <si>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</si>
  <si>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</si>
  <si>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</si>
  <si>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</si>
  <si>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</si>
  <si>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</si>
  <si>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</si>
  <si>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</si>
  <si>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</si>
  <si>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</si>
  <si>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</si>
  <si>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</si>
  <si>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</si>
  <si>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</si>
  <si>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</si>
  <si>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</si>
  <si>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</si>
  <si>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</si>
  <si>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</si>
  <si>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</si>
  <si>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</si>
  <si>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</si>
  <si>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</si>
  <si>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</si>
  <si>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</si>
  <si>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</si>
  <si>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</si>
  <si>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</si>
  <si>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</si>
  <si>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</si>
  <si>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</si>
  <si>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</si>
  <si>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</si>
  <si>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</si>
  <si>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</si>
  <si>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</si>
  <si>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</si>
  <si>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</si>
  <si>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</si>
  <si>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</si>
  <si>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</si>
  <si>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</si>
  <si>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</si>
  <si>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</si>
  <si>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</si>
  <si>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</si>
  <si>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</si>
  <si>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</si>
  <si>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</si>
  <si>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</si>
  <si>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</si>
  <si>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</si>
  <si>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</si>
  <si>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</si>
  <si>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</si>
  <si>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</si>
  <si>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</si>
  <si>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</si>
  <si>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</si>
  <si>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</si>
  <si>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</si>
  <si>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</si>
  <si>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</si>
  <si>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</si>
  <si>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</si>
  <si>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</si>
  <si>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</si>
  <si>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</si>
  <si>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</si>
  <si>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</si>
  <si>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</si>
  <si>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</si>
  <si>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</si>
  <si>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</si>
  <si>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</si>
  <si>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</si>
  <si>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</si>
  <si>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</si>
  <si>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</si>
  <si>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</si>
  <si>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</si>
  <si>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</si>
  <si>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</si>
  <si>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</si>
  <si>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</si>
  <si>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</si>
  <si>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</si>
  <si>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</si>
  <si>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</si>
  <si>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</si>
  <si>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</si>
  <si>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</si>
  <si>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</si>
  <si>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</si>
  <si>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</si>
  <si>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</si>
  <si>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</si>
  <si>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</si>
  <si>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</si>
  <si>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</si>
  <si>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</si>
  <si>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</si>
  <si>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</si>
  <si>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</si>
  <si>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</si>
  <si>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</si>
  <si>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</si>
  <si>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</si>
  <si>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</si>
  <si>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</si>
  <si>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</si>
  <si>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</si>
  <si>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</si>
  <si>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</si>
  <si>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</si>
  <si>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</si>
  <si>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</si>
  <si>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</si>
  <si>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</si>
  <si>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</si>
  <si>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</si>
  <si>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</si>
  <si>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</si>
  <si>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</si>
  <si>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</si>
  <si>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</si>
  <si>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</si>
  <si>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</si>
  <si>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</si>
  <si>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</si>
  <si>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</si>
  <si>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</si>
  <si>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</si>
  <si>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</si>
  <si>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</si>
  <si>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</si>
  <si>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</si>
  <si>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</si>
  <si>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</si>
  <si>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</si>
  <si>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</si>
  <si>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</si>
  <si>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</si>
  <si>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</si>
  <si>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</si>
  <si>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</si>
  <si>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</si>
  <si>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</si>
  <si>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</si>
  <si>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</si>
  <si>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</si>
  <si>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</si>
  <si>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</si>
  <si>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</si>
  <si>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</si>
  <si>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</si>
  <si>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</si>
  <si>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</si>
  <si>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</si>
  <si>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</si>
  <si>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</si>
  <si>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</si>
  <si>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</si>
  <si>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</si>
  <si>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</si>
  <si>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</si>
  <si>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</si>
  <si>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</si>
  <si>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</si>
  <si>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</si>
  <si>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</si>
  <si>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</si>
  <si>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</si>
  <si>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</si>
  <si>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</si>
  <si>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</si>
  <si>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</si>
  <si>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</si>
  <si>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</si>
  <si>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</si>
  <si>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</si>
  <si>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</si>
  <si>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</si>
  <si>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</si>
  <si>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</si>
  <si>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</si>
  <si>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</si>
  <si>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</si>
  <si>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</si>
  <si>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</si>
  <si>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</si>
  <si>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</si>
  <si>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</si>
  <si>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</si>
  <si>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</si>
  <si>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</si>
  <si>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</si>
  <si>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</si>
  <si>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</si>
  <si>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</si>
  <si>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</si>
  <si>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</si>
  <si>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</si>
  <si>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</si>
  <si>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</si>
  <si>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</si>
  <si>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</si>
  <si>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</si>
  <si>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</si>
  <si>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</si>
  <si>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</si>
  <si>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</si>
  <si>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</si>
  <si>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</si>
  <si>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</si>
  <si>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</si>
  <si>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</si>
  <si>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</si>
  <si>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</si>
  <si>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</si>
  <si>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</si>
  <si>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</si>
  <si>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</si>
  <si>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</si>
  <si>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</si>
  <si>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</si>
  <si>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</si>
  <si>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</si>
  <si>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</si>
  <si>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</si>
  <si>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</si>
  <si>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</si>
  <si>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</si>
  <si>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</si>
  <si>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</si>
  <si>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</si>
  <si>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</si>
  <si>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</si>
  <si>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</si>
  <si>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</si>
  <si>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</si>
  <si>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</si>
  <si>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</si>
  <si>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</si>
  <si>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</si>
  <si>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</si>
  <si>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</si>
  <si>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</si>
  <si>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</si>
  <si>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</si>
  <si>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</si>
  <si>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</si>
  <si>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</si>
  <si>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</si>
  <si>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</si>
  <si>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</si>
  <si>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</si>
  <si>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</si>
  <si>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</si>
  <si>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</si>
  <si>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</si>
  <si>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</si>
  <si>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</si>
  <si>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</si>
  <si>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</si>
  <si>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</si>
  <si>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</si>
  <si>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</si>
  <si>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</si>
  <si>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</si>
  <si>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</si>
  <si>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</si>
  <si>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</si>
  <si>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</si>
  <si>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</si>
  <si>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</si>
  <si>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</si>
  <si>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</si>
  <si>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</si>
  <si>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</si>
  <si>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</si>
  <si>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</si>
  <si>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</si>
  <si>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</si>
  <si>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</si>
  <si>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</si>
  <si>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</si>
  <si>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</si>
  <si>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</si>
  <si>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</si>
  <si>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</si>
  <si>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</si>
  <si>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</si>
  <si>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</si>
  <si>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</si>
  <si>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</si>
  <si>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</si>
  <si>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</si>
  <si>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</si>
  <si>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</si>
  <si>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</si>
  <si>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</si>
  <si>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</si>
  <si>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</si>
  <si>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</si>
  <si>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</si>
  <si>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</si>
  <si>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</si>
  <si>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</si>
  <si>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</si>
  <si>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</si>
  <si>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</si>
  <si>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</si>
  <si>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</si>
  <si>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</si>
  <si>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</si>
  <si>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</si>
  <si>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</si>
  <si>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</si>
  <si>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</si>
  <si>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</si>
  <si>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</si>
  <si>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</si>
  <si>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</si>
  <si>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</si>
  <si>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</si>
  <si>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</si>
  <si>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</si>
  <si>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</si>
  <si>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</si>
  <si>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</si>
  <si>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</si>
  <si>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</si>
  <si>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</si>
  <si>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</si>
  <si>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</si>
  <si>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</si>
  <si>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</si>
  <si>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</si>
  <si>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</si>
  <si>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</si>
  <si>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</si>
  <si>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</si>
  <si>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</si>
  <si>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</si>
  <si>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</si>
  <si>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</si>
  <si>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</si>
  <si>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</si>
  <si>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</si>
  <si>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</si>
  <si>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</si>
  <si>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</si>
  <si>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</si>
  <si>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</si>
  <si>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</si>
  <si>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</si>
  <si>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</si>
  <si>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</si>
  <si>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</si>
  <si>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</si>
  <si>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</si>
  <si>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</si>
  <si>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</si>
  <si>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</si>
  <si>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</si>
  <si>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</si>
  <si>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</si>
  <si>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</si>
  <si>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</si>
  <si>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</si>
  <si>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</si>
  <si>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</si>
  <si>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</si>
  <si>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</si>
  <si>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</si>
  <si>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</si>
  <si>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</si>
  <si>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</si>
  <si>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</si>
  <si>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</si>
  <si>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</si>
  <si>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</si>
  <si>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</si>
  <si>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</si>
  <si>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</si>
  <si>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</si>
  <si>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</si>
  <si>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</si>
  <si>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</si>
  <si>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</si>
  <si>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</si>
  <si>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</si>
  <si>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</si>
  <si>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</si>
  <si>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</si>
  <si>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</si>
  <si>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</si>
  <si>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</si>
  <si>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</si>
  <si>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</si>
  <si>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</si>
  <si>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</si>
  <si>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</si>
  <si>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</si>
  <si>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</si>
  <si>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</si>
  <si>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</si>
  <si>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</si>
  <si>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</si>
  <si>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</si>
  <si>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</si>
  <si>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</si>
  <si>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</si>
  <si>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</si>
  <si>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</si>
  <si>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</si>
  <si>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</si>
  <si>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</si>
  <si>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</si>
  <si>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</si>
  <si>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</si>
  <si>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</si>
  <si>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</si>
  <si>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</si>
  <si>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</si>
  <si>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</si>
  <si>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</si>
  <si>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</si>
  <si>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</si>
  <si>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</si>
  <si>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</si>
  <si>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</si>
  <si>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</si>
  <si>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</si>
  <si>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</si>
  <si>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</si>
  <si>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</si>
  <si>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</si>
  <si>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</si>
  <si>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</si>
  <si>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</si>
  <si>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</si>
  <si>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</si>
  <si>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</si>
  <si>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</si>
  <si>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</si>
  <si>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</si>
  <si>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</si>
  <si>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</si>
  <si>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</si>
  <si>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</si>
  <si>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</si>
  <si>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</si>
  <si>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</si>
  <si>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</si>
  <si>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</si>
  <si>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</si>
  <si>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</si>
  <si>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</si>
  <si>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</si>
  <si>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</si>
  <si>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</si>
  <si>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</si>
  <si>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</si>
  <si>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</si>
  <si>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</si>
  <si>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</si>
  <si>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</si>
  <si>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</si>
  <si>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</si>
  <si>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</si>
  <si>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</si>
  <si>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</si>
  <si>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</si>
  <si>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</si>
  <si>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</si>
  <si>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</si>
  <si>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</si>
  <si>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</si>
  <si>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</si>
  <si>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</si>
  <si>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</si>
  <si>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</si>
  <si>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</si>
  <si>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</si>
  <si>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</si>
  <si>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</si>
  <si>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</si>
  <si>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</si>
  <si>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</si>
  <si>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</si>
  <si>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</si>
  <si>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</si>
  <si>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</si>
  <si>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</si>
  <si>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</si>
  <si>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</si>
  <si>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</si>
  <si>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</si>
  <si>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</si>
  <si>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</si>
  <si>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</si>
  <si>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</si>
  <si>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</si>
  <si>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</si>
  <si>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</si>
  <si>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</si>
  <si>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</si>
  <si>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</si>
  <si>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</si>
  <si>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</si>
  <si>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</si>
  <si>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</si>
  <si>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</si>
  <si>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</si>
  <si>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</si>
  <si>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</si>
  <si>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</si>
  <si>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</si>
  <si>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</si>
  <si>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</si>
  <si>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</si>
  <si>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</si>
  <si>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</si>
  <si>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</si>
  <si>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</si>
  <si>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</si>
  <si>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</si>
  <si>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</si>
  <si>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</si>
  <si>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</si>
  <si>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</si>
  <si>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</si>
  <si>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</si>
  <si>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</si>
  <si>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</si>
  <si>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</si>
  <si>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</si>
  <si>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</si>
  <si>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</si>
  <si>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</si>
  <si>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</si>
  <si>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</si>
  <si>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</si>
  <si>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</si>
  <si>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</si>
  <si>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</si>
  <si>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</si>
  <si>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</si>
  <si>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</si>
  <si>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</si>
  <si>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</si>
  <si>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</si>
  <si>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</si>
  <si>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</si>
  <si>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</si>
  <si>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</si>
  <si>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</si>
  <si>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</si>
  <si>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</si>
  <si>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</si>
  <si>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</si>
  <si>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</si>
  <si>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</si>
  <si>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</si>
  <si>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</si>
  <si>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</si>
  <si>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</si>
  <si>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</si>
  <si>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</si>
  <si>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</si>
  <si>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</si>
  <si>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</si>
  <si>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</si>
  <si>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</si>
  <si>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</si>
  <si>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</si>
  <si>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</si>
  <si>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</si>
  <si>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</si>
  <si>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</si>
  <si>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</si>
  <si>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</si>
  <si>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</si>
  <si>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</si>
  <si>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</si>
  <si>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</si>
  <si>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</si>
  <si>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</si>
  <si>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</si>
  <si>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</si>
  <si>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</si>
  <si>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</si>
  <si>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</si>
  <si>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</si>
  <si>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</si>
  <si>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</si>
  <si>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</si>
  <si>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</si>
  <si>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</si>
  <si>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</si>
  <si>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</si>
  <si>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</si>
  <si>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</si>
  <si>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</si>
  <si>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</si>
  <si>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</si>
  <si>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</si>
  <si>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</si>
  <si>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</si>
  <si>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</si>
  <si>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</si>
  <si>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</si>
  <si>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</si>
  <si>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</si>
  <si>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</si>
  <si>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</si>
  <si>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</si>
  <si>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</si>
  <si>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</si>
  <si>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</si>
  <si>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</si>
  <si>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</si>
  <si>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</si>
  <si>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</si>
  <si>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</si>
  <si>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</si>
  <si>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</si>
  <si>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</si>
  <si>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</si>
  <si>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</si>
  <si>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</si>
  <si>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</si>
  <si>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</si>
  <si>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</si>
  <si>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</si>
  <si>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</si>
  <si>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</si>
  <si>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</si>
  <si>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</si>
  <si>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</si>
  <si>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</si>
  <si>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</si>
  <si>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</si>
  <si>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</si>
  <si>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</si>
  <si>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</si>
  <si>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</si>
  <si>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</si>
  <si>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</si>
  <si>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</si>
  <si>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</si>
  <si>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</si>
  <si>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</si>
  <si>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</si>
  <si>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</si>
  <si>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</si>
  <si>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</si>
  <si>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</si>
  <si>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</si>
  <si>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</si>
  <si>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</si>
  <si>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</si>
  <si>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</si>
  <si>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</si>
  <si>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</si>
  <si>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</si>
  <si>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</si>
  <si>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</si>
  <si>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</si>
  <si>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</si>
  <si>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</si>
  <si>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</si>
  <si>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</si>
  <si>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</si>
  <si>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</si>
  <si>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</si>
  <si>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</si>
  <si>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</si>
  <si>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</si>
  <si>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</si>
  <si>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</si>
  <si>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</si>
  <si>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</si>
  <si>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</si>
  <si>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</si>
  <si>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</si>
  <si>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</si>
  <si>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</si>
  <si>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</si>
  <si>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</si>
  <si>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</si>
  <si>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</si>
  <si>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</si>
  <si>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</si>
  <si>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</si>
  <si>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</si>
  <si>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</si>
  <si>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</si>
  <si>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</si>
  <si>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</si>
  <si>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</si>
  <si>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</si>
  <si>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</si>
  <si>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</si>
  <si>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</si>
  <si>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</si>
  <si>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</si>
  <si>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</si>
  <si>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</si>
  <si>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</si>
  <si>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</si>
  <si>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</si>
  <si>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</si>
  <si>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</si>
  <si>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</si>
  <si>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</si>
  <si>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</si>
  <si>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</si>
  <si>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</si>
  <si>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</si>
  <si>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</si>
  <si>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</si>
  <si>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</si>
  <si>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</si>
  <si>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</si>
  <si>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</si>
  <si>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</si>
  <si>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</si>
  <si>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</si>
  <si>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</si>
  <si>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</si>
  <si>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</si>
  <si>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</si>
  <si>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</si>
  <si>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</si>
  <si>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</si>
  <si>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</si>
  <si>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</si>
  <si>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</si>
  <si>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</si>
  <si>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</si>
  <si>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</si>
  <si>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</si>
  <si>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</si>
  <si>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</si>
  <si>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</si>
  <si>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</si>
  <si>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</si>
  <si>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</si>
  <si>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</si>
  <si>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</si>
  <si>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</si>
  <si>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</si>
  <si>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</si>
  <si>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</si>
  <si>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</si>
  <si>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</si>
  <si>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</si>
  <si>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</si>
  <si>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</si>
  <si>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</si>
  <si>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</si>
  <si>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</si>
  <si>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</si>
  <si>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</si>
  <si>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</si>
  <si>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</si>
  <si>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</si>
  <si>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</si>
  <si>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</si>
  <si>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</si>
  <si>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</si>
  <si>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</si>
  <si>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</si>
  <si>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</si>
  <si>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</si>
  <si>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</si>
  <si>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</si>
  <si>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</si>
  <si>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</si>
  <si>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</si>
  <si>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</si>
  <si>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</si>
  <si>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</si>
  <si>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</si>
  <si>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</si>
  <si>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</si>
  <si>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</si>
  <si>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</si>
  <si>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</si>
  <si>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</si>
  <si>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</si>
  <si>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</si>
  <si>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</si>
  <si>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</si>
  <si>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</si>
  <si>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</si>
  <si>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</si>
  <si>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</si>
  <si>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</si>
  <si>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</si>
  <si>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</si>
  <si>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</si>
  <si>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</si>
  <si>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</si>
  <si>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</si>
  <si>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</si>
  <si>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</si>
  <si>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</si>
  <si>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</si>
  <si>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</si>
  <si>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</si>
  <si>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</si>
  <si>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</si>
  <si>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</si>
  <si>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</si>
  <si>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</si>
  <si>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</si>
  <si>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</si>
  <si>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</si>
  <si>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</si>
  <si>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</si>
  <si>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</si>
  <si>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</si>
  <si>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</si>
  <si>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</si>
  <si>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</si>
  <si>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</si>
  <si>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</si>
  <si>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</si>
  <si>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</si>
  <si>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</si>
  <si>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</si>
  <si>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</si>
  <si>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</si>
  <si>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</si>
  <si>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</si>
  <si>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</si>
  <si>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</si>
  <si>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</si>
  <si>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</si>
  <si>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</si>
  <si>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</si>
  <si>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</si>
  <si>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</si>
  <si>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</si>
  <si>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</si>
  <si>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</si>
  <si>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</si>
  <si>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</si>
  <si>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</si>
  <si>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</si>
  <si>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</si>
  <si>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</si>
  <si>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</si>
  <si>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</si>
  <si>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</si>
  <si>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</si>
  <si>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</si>
  <si>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</si>
  <si>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</si>
  <si>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</si>
  <si>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</si>
  <si>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</si>
  <si>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</si>
  <si>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</si>
  <si>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</si>
  <si>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</si>
  <si>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</si>
  <si>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</si>
  <si>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</si>
  <si>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</si>
  <si>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</si>
  <si>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</si>
  <si>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</si>
  <si>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</si>
  <si>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</si>
  <si>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</si>
  <si>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</si>
  <si>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</si>
  <si>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</si>
  <si>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</si>
  <si>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</si>
  <si>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</si>
  <si>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</si>
  <si>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</si>
  <si>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</si>
  <si>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</si>
  <si>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</si>
  <si>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</si>
  <si>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</si>
  <si>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</si>
  <si>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</si>
  <si>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</si>
  <si>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</si>
  <si>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</si>
  <si>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</si>
  <si>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</si>
  <si>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</si>
  <si>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</si>
  <si>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</si>
  <si>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</si>
  <si>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</si>
  <si>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</si>
  <si>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</si>
  <si>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</si>
  <si>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</si>
  <si>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</si>
  <si>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</si>
  <si>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</si>
  <si>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</si>
  <si>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</si>
  <si>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</si>
  <si>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</si>
  <si>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</si>
  <si>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</si>
  <si>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</si>
  <si>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</si>
  <si>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</si>
  <si>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</si>
  <si>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</si>
  <si>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</si>
  <si>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</si>
  <si>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</si>
  <si>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</si>
  <si>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</si>
  <si>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</si>
  <si>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</si>
  <si>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</si>
  <si>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</si>
  <si>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</si>
  <si>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</si>
  <si>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</si>
  <si>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</si>
  <si>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</si>
  <si>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</si>
  <si>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</si>
  <si>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</si>
  <si>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</si>
  <si>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</si>
  <si>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</si>
  <si>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</si>
  <si>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</si>
  <si>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</si>
  <si>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</si>
  <si>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</si>
  <si>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</si>
  <si>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</si>
  <si>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</si>
  <si>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</si>
  <si>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</si>
  <si>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</si>
  <si>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</si>
  <si>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</si>
  <si>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</si>
  <si>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</si>
  <si>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</si>
  <si>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</si>
  <si>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</si>
  <si>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</si>
  <si>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</si>
  <si>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</si>
  <si>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</si>
  <si>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</si>
  <si>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</si>
  <si>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</si>
  <si>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</si>
  <si>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</si>
  <si>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</si>
  <si>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</si>
  <si>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</si>
  <si>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</si>
  <si>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</si>
  <si>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</si>
  <si>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</si>
  <si>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</si>
  <si>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</si>
  <si>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</si>
  <si>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</si>
  <si>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</si>
  <si>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</si>
  <si>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</si>
  <si>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</si>
  <si>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</si>
  <si>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</si>
  <si>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</si>
  <si>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</si>
  <si>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</si>
  <si>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</si>
  <si>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</si>
  <si>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</si>
  <si>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</si>
  <si>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</si>
  <si>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</si>
  <si>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</si>
  <si>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</si>
  <si>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</si>
  <si>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</si>
  <si>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</si>
  <si>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</si>
  <si>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</si>
  <si>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</si>
  <si>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</si>
  <si>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</si>
  <si>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</si>
  <si>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</si>
  <si>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</si>
  <si>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</si>
  <si>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</si>
  <si>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</si>
  <si>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</si>
  <si>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</si>
  <si>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</si>
  <si>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</si>
  <si>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</si>
  <si>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</si>
  <si>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</si>
  <si>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</si>
  <si>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</si>
  <si>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</si>
  <si>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</si>
  <si>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</si>
  <si>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</si>
  <si>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</si>
  <si>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</si>
  <si>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</si>
  <si>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</si>
  <si>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</si>
  <si>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</si>
  <si>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</si>
  <si>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</si>
  <si>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</si>
  <si>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</si>
  <si>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</si>
  <si>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</si>
  <si>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</si>
  <si>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</si>
  <si>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</si>
  <si>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</si>
  <si>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</si>
  <si>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</si>
  <si>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</si>
  <si>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</si>
  <si>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</si>
  <si>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</si>
  <si>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</si>
  <si>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</si>
  <si>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</si>
  <si>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</si>
  <si>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</si>
  <si>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</si>
  <si>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</si>
  <si>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</si>
  <si>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</si>
  <si>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</si>
  <si>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</si>
  <si>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</si>
  <si>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</si>
  <si>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</si>
  <si>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</si>
  <si>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</si>
  <si>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</si>
  <si>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</si>
  <si>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</si>
  <si>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</si>
  <si>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</si>
  <si>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</si>
  <si>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</si>
  <si>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</si>
  <si>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</si>
  <si>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</si>
  <si>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</si>
  <si>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</si>
  <si>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</si>
  <si>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</si>
  <si>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</si>
  <si>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</si>
  <si>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</si>
  <si>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</si>
  <si>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</si>
  <si>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</si>
  <si>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</si>
  <si>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</si>
  <si>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</si>
  <si>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</si>
  <si>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</si>
  <si>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</si>
  <si>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</si>
  <si>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</si>
  <si>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</si>
  <si>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</si>
  <si>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</si>
  <si>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</si>
  <si>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</si>
  <si>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</si>
  <si>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</si>
  <si>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</si>
  <si>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</si>
  <si>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</si>
  <si>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</si>
  <si>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</si>
  <si>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</si>
  <si>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</si>
  <si>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</si>
  <si>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</si>
  <si>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</si>
  <si>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</si>
  <si>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</si>
  <si>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</si>
  <si>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</si>
  <si>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</si>
  <si>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</si>
  <si>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</si>
  <si>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</si>
  <si>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</si>
  <si>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</si>
  <si>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</si>
  <si>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</si>
  <si>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</si>
  <si>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</si>
  <si>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</si>
  <si>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</si>
  <si>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</si>
  <si>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</si>
  <si>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</si>
  <si>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</si>
  <si>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</si>
  <si>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</si>
  <si>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</si>
  <si>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</si>
  <si>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</si>
  <si>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</si>
  <si>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</si>
  <si>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</si>
  <si>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</si>
  <si>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</si>
  <si>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</si>
  <si>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</si>
  <si>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</si>
  <si>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</si>
  <si>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</si>
  <si>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</si>
  <si>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</si>
  <si>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</si>
  <si>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</si>
  <si>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</si>
  <si>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</si>
  <si>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</si>
  <si>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</si>
  <si>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</si>
  <si>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</si>
  <si>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</si>
  <si>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</si>
  <si>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</si>
  <si>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</si>
  <si>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</si>
  <si>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</si>
  <si>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</si>
  <si>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</si>
  <si>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</si>
  <si>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</si>
  <si>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</si>
  <si>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</si>
  <si>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</si>
  <si>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</si>
  <si>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</si>
  <si>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</si>
  <si>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</si>
  <si>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</si>
  <si>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</si>
  <si>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</si>
  <si>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</si>
  <si>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</si>
  <si>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</si>
  <si>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</si>
  <si>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</si>
  <si>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</si>
  <si>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</si>
  <si>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</si>
  <si>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</si>
  <si>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</si>
  <si>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</si>
  <si>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</si>
  <si>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</si>
  <si>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</si>
  <si>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</si>
  <si>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</si>
  <si>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</si>
  <si>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</si>
  <si>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</si>
  <si>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</si>
  <si>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</si>
  <si>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</si>
  <si>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</si>
  <si>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</si>
  <si>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</si>
  <si>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</si>
  <si>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</si>
  <si>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</si>
  <si>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</si>
  <si>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</si>
  <si>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</si>
  <si>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</si>
  <si>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</si>
  <si>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</si>
  <si>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</si>
  <si>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</si>
  <si>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</si>
  <si>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</si>
  <si>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</si>
  <si>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</si>
  <si>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</si>
  <si>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</si>
  <si>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</si>
  <si>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</si>
  <si>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</si>
  <si>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</si>
  <si>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</si>
  <si>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</si>
  <si>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</si>
  <si>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</si>
  <si>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</si>
  <si>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</si>
  <si>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</si>
  <si>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</si>
  <si>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</si>
  <si>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</si>
  <si>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</si>
  <si>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</si>
  <si>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</si>
  <si>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</si>
  <si>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</si>
  <si>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</si>
  <si>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</si>
  <si>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</si>
  <si>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</si>
  <si>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</si>
  <si>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</si>
  <si>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</si>
  <si>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</si>
  <si>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</si>
  <si>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</si>
  <si>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</si>
  <si>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</si>
  <si>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</si>
  <si>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</si>
  <si>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</si>
  <si>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</si>
  <si>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</si>
  <si>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</si>
  <si>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</si>
  <si>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</si>
  <si>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</si>
  <si>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</si>
  <si>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</si>
  <si>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</si>
  <si>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</si>
  <si>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</si>
  <si>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</si>
  <si>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</si>
  <si>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</si>
  <si>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</si>
  <si>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</si>
  <si>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</si>
  <si>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</si>
  <si>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</si>
  <si>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</si>
  <si>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</si>
  <si>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</si>
  <si>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</si>
  <si>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</si>
  <si>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</si>
  <si>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</si>
  <si>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</si>
  <si>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</si>
  <si>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</si>
  <si>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</si>
  <si>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</si>
  <si>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</si>
  <si>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</si>
  <si>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</si>
  <si>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</si>
  <si>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</si>
  <si>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</si>
  <si>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</si>
  <si>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</si>
  <si>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</si>
  <si>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</si>
  <si>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</si>
  <si>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</si>
  <si>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</si>
  <si>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</si>
  <si>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</si>
  <si>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</si>
  <si>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</si>
  <si>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</si>
  <si>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</si>
  <si>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</si>
  <si>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</si>
  <si>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</si>
  <si>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</si>
  <si>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</si>
  <si>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</si>
  <si>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</si>
  <si>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</si>
  <si>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</si>
  <si>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</si>
  <si>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</si>
  <si>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</si>
  <si>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</si>
  <si>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</si>
  <si>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</si>
  <si>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</si>
  <si>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</si>
  <si>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</si>
  <si>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</si>
  <si>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</si>
  <si>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</si>
  <si>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</si>
  <si>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</si>
  <si>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</si>
  <si>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</si>
  <si>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</si>
  <si>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</si>
  <si>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</si>
  <si>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</si>
  <si>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</si>
  <si>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</si>
  <si>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</si>
  <si>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</si>
  <si>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</si>
  <si>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</si>
  <si>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</si>
  <si>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</si>
  <si>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</si>
  <si>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</si>
  <si>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</si>
  <si>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</si>
  <si>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</si>
  <si>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</si>
  <si>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</si>
  <si>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</si>
  <si>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</si>
  <si>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</si>
  <si>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</si>
  <si>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</si>
  <si>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</si>
  <si>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</si>
  <si>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</si>
  <si>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</si>
  <si>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</si>
  <si>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</si>
  <si>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</si>
  <si>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</si>
  <si>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</si>
  <si>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</si>
  <si>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</si>
  <si>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</si>
  <si>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</si>
  <si>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</si>
  <si>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</si>
  <si>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</si>
  <si>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</si>
  <si>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</si>
  <si>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</si>
  <si>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</si>
  <si>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</si>
  <si>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</si>
  <si>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</si>
  <si>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</si>
  <si>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</si>
  <si>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</si>
  <si>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</si>
  <si>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</si>
  <si>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</si>
  <si>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</si>
  <si>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</si>
  <si>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</si>
  <si>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</si>
  <si>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</si>
  <si>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</si>
  <si>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</si>
  <si>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</si>
  <si>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</si>
  <si>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</si>
  <si>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</si>
  <si>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</si>
  <si>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</si>
  <si>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</si>
  <si>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</si>
  <si>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</si>
  <si>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</si>
  <si>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</si>
  <si>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</si>
  <si>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</si>
  <si>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</si>
  <si>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</si>
  <si>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</si>
  <si>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</si>
  <si>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</si>
  <si>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</si>
  <si>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</si>
  <si>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</si>
  <si>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</si>
  <si>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</si>
  <si>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</si>
  <si>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</si>
  <si>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</si>
  <si>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</si>
  <si>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</si>
  <si>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</si>
  <si>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</si>
  <si>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</si>
  <si>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</si>
  <si>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</si>
  <si>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</si>
  <si>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</si>
  <si>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</si>
  <si>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</si>
  <si>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</si>
  <si>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</si>
  <si>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</si>
  <si>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</si>
  <si>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</si>
  <si>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</si>
  <si>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</si>
  <si>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</si>
  <si>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</si>
  <si>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</si>
  <si>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</si>
  <si>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</si>
  <si>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</si>
  <si>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</si>
  <si>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</si>
  <si>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</si>
  <si>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</si>
  <si>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</si>
  <si>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</si>
  <si>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</si>
  <si>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</si>
  <si>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</si>
  <si>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</si>
  <si>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</si>
  <si>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</si>
  <si>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</si>
  <si>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</si>
  <si>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</si>
  <si>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</si>
  <si>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</si>
  <si>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</si>
  <si>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</si>
  <si>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</si>
  <si>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</si>
  <si>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</si>
  <si>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</si>
  <si>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</si>
  <si>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</si>
  <si>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</si>
  <si>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</si>
  <si>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</si>
  <si>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</si>
  <si>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</si>
  <si>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</si>
  <si>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</si>
  <si>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</si>
  <si>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</si>
  <si>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</si>
  <si>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</si>
  <si>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</si>
  <si>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</si>
  <si>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</si>
  <si>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</si>
  <si>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</si>
  <si>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</si>
  <si>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</si>
  <si>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</si>
  <si>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</si>
  <si>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</si>
  <si>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</si>
  <si>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</si>
  <si>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</si>
  <si>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</si>
  <si>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</si>
  <si>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</si>
  <si>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</si>
  <si>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</si>
  <si>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</si>
  <si>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</si>
  <si>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</si>
  <si>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</si>
  <si>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</si>
  <si>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</si>
  <si>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</si>
  <si>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</si>
  <si>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</si>
  <si>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</si>
  <si>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</si>
  <si>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</si>
  <si>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</si>
  <si>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</si>
  <si>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</si>
  <si>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</si>
  <si>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</si>
  <si>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</si>
  <si>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</si>
  <si>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</si>
  <si>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</si>
  <si>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</si>
  <si>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</si>
  <si>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</si>
  <si>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</si>
  <si>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</si>
  <si>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</si>
  <si>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</si>
  <si>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</si>
  <si>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</si>
  <si>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</si>
  <si>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</si>
  <si>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</si>
  <si>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</si>
  <si>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</si>
  <si>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</si>
  <si>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</si>
  <si>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</si>
  <si>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</si>
  <si>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</si>
  <si>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</si>
  <si>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</si>
  <si>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</si>
  <si>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</si>
  <si>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</si>
  <si>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</si>
  <si>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</si>
  <si>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</si>
  <si>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</si>
  <si>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</si>
  <si>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</si>
  <si>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</si>
  <si>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</si>
  <si>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</si>
  <si>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</si>
  <si>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</si>
  <si>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</si>
  <si>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</si>
  <si>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</si>
  <si>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</si>
  <si>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</si>
  <si>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</si>
  <si>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</si>
  <si>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</si>
  <si>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</si>
  <si>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</si>
  <si>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</si>
  <si>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</si>
  <si>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</si>
  <si>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</si>
  <si>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</si>
  <si>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</si>
  <si>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</si>
  <si>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</si>
  <si>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</si>
  <si>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</si>
  <si>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</si>
  <si>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</si>
  <si>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</si>
  <si>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</si>
  <si>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</si>
  <si>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</si>
  <si>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</si>
  <si>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</si>
  <si>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</si>
  <si>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</si>
  <si>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</si>
  <si>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</si>
  <si>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</si>
  <si>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</si>
  <si>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</si>
  <si>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</si>
  <si>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</si>
  <si>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</si>
  <si>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</si>
  <si>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</si>
  <si>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</si>
  <si>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</si>
  <si>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</si>
  <si>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</si>
  <si>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</si>
  <si>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</si>
  <si>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</si>
  <si>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</si>
  <si>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</si>
  <si>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</si>
  <si>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</si>
  <si>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</si>
  <si>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</si>
  <si>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</si>
  <si>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</si>
  <si>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</si>
  <si>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</si>
  <si>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</si>
  <si>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</si>
  <si>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</si>
  <si>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</si>
  <si>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</si>
  <si>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</si>
  <si>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</si>
  <si>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</si>
  <si>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</si>
  <si>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</si>
  <si>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</si>
  <si>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</si>
  <si>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</si>
  <si>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</si>
  <si>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</si>
  <si>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</si>
  <si>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</si>
  <si>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</si>
  <si>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</si>
  <si>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</si>
  <si>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</si>
  <si>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</si>
  <si>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</si>
  <si>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</si>
  <si>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</si>
  <si>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</si>
  <si>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</si>
  <si>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</si>
  <si>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</si>
  <si>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</si>
  <si>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</si>
  <si>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</si>
  <si>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</si>
  <si>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</si>
  <si>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</si>
  <si>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</si>
  <si>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</si>
  <si>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</si>
  <si>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</si>
  <si>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</si>
  <si>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</si>
  <si>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</si>
  <si>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</si>
  <si>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</si>
  <si>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</si>
  <si>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</si>
  <si>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</si>
  <si>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</si>
  <si>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</si>
  <si>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</si>
  <si>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</si>
  <si>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</si>
  <si>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</si>
  <si>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</si>
  <si>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</si>
  <si>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</si>
  <si>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</si>
  <si>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</si>
  <si>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</si>
  <si>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</si>
  <si>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</si>
  <si>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</si>
  <si>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</si>
  <si>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</si>
  <si>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</si>
  <si>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</si>
  <si>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</si>
  <si>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</si>
  <si>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</si>
  <si>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</si>
  <si>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</si>
  <si>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</si>
  <si>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</si>
  <si>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</si>
  <si>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</si>
  <si>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</si>
  <si>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</si>
  <si>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</si>
  <si>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</si>
  <si>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</si>
  <si>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</si>
  <si>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</si>
  <si>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</si>
  <si>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</si>
  <si>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</si>
  <si>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</si>
  <si>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</si>
  <si>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</si>
  <si>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</si>
  <si>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</si>
  <si>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</si>
  <si>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</si>
  <si>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</si>
  <si>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</si>
  <si>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</si>
  <si>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</si>
  <si>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</si>
  <si>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</si>
  <si>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</si>
  <si>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</si>
  <si>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</si>
  <si>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</si>
  <si>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</si>
  <si>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</si>
  <si>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</si>
  <si>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</si>
  <si>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</si>
  <si>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</si>
  <si>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</si>
  <si>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</si>
  <si>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</si>
  <si>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</si>
  <si>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</si>
  <si>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</si>
  <si>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</si>
  <si>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</si>
  <si>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</si>
  <si>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</si>
  <si>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</si>
  <si>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</si>
  <si>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</si>
  <si>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</si>
  <si>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</si>
  <si>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</si>
  <si>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</si>
  <si>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</si>
  <si>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</si>
  <si>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</si>
  <si>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</si>
  <si>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</si>
  <si>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</si>
  <si>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</si>
  <si>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</si>
  <si>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</si>
  <si>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</si>
  <si>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</si>
  <si>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</si>
  <si>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</si>
  <si>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</si>
  <si>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</si>
  <si>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</si>
  <si>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</si>
  <si>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</si>
  <si>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</si>
  <si>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</si>
  <si>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</si>
  <si>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</si>
  <si>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</si>
  <si>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</si>
  <si>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</si>
  <si>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</si>
  <si>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</si>
  <si>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</si>
  <si>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</si>
  <si>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</si>
  <si>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</si>
  <si>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</si>
  <si>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</si>
  <si>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</si>
  <si>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</si>
  <si>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</si>
  <si>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</si>
  <si>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</si>
  <si>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</si>
  <si>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</si>
  <si>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</si>
  <si>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</si>
  <si>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</si>
  <si>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</si>
  <si>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</si>
  <si>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</si>
  <si>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</si>
  <si>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</si>
  <si>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</si>
  <si>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</si>
  <si>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</si>
  <si>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</si>
  <si>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</si>
  <si>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</si>
  <si>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</si>
  <si>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</si>
  <si>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</si>
  <si>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</si>
  <si>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</si>
  <si>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</si>
  <si>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</si>
  <si>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</si>
  <si>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</si>
  <si>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</si>
  <si>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</si>
  <si>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</si>
  <si>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</si>
  <si>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</si>
  <si>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</si>
  <si>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</si>
  <si>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</si>
  <si>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</si>
  <si>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</si>
  <si>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</si>
  <si>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</si>
  <si>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</si>
  <si>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</si>
  <si>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</si>
  <si>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</si>
  <si>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</si>
  <si>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</si>
  <si>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</si>
  <si>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</si>
  <si>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</si>
  <si>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</si>
  <si>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</si>
  <si>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</si>
  <si>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</si>
  <si>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</si>
  <si>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</si>
  <si>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</si>
  <si>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</si>
  <si>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</si>
  <si>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</si>
  <si>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</si>
  <si>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</si>
  <si>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</si>
  <si>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</si>
  <si>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</si>
  <si>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</si>
  <si>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</si>
  <si>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</si>
  <si>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</si>
  <si>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</si>
  <si>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</si>
  <si>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</si>
  <si>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</si>
  <si>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</si>
  <si>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</si>
  <si>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</si>
  <si>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</si>
  <si>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</si>
  <si>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</si>
  <si>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</si>
  <si>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</si>
  <si>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</si>
  <si>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</si>
  <si>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</si>
  <si>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</si>
  <si>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</si>
  <si>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</si>
  <si>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</si>
  <si>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</si>
  <si>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</si>
  <si>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</si>
  <si>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</si>
  <si>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</si>
  <si>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</si>
  <si>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</si>
  <si>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</si>
  <si>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</si>
  <si>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</si>
  <si>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</si>
  <si>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</si>
  <si>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</si>
  <si>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</si>
  <si>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</si>
  <si>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</si>
  <si>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</si>
  <si>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</si>
  <si>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</si>
  <si>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</si>
  <si>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</si>
  <si>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</si>
  <si>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</si>
  <si>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</si>
  <si>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</si>
  <si>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</si>
  <si>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</si>
  <si>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</si>
  <si>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</si>
  <si>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</si>
  <si>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</si>
  <si>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</si>
  <si>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</si>
  <si>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</si>
  <si>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</si>
  <si>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</si>
  <si>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</si>
  <si>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</si>
  <si>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</si>
  <si>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</si>
  <si>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</si>
  <si>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</si>
  <si>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</si>
  <si>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</si>
  <si>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</si>
  <si>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</si>
  <si>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</si>
  <si>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</si>
  <si>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</si>
  <si>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</si>
  <si>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</si>
  <si>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</si>
  <si>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</si>
  <si>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</si>
  <si>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</si>
  <si>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</si>
  <si>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</si>
  <si>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</si>
  <si>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</si>
  <si>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</si>
  <si>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</si>
  <si>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</si>
  <si>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</si>
  <si>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</si>
  <si>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</si>
  <si>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</si>
  <si>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</si>
  <si>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</si>
  <si>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</si>
  <si>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</si>
  <si>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</si>
  <si>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</si>
  <si>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</si>
  <si>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</si>
  <si>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</si>
  <si>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</si>
  <si>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</si>
  <si>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</si>
  <si>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</si>
  <si>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</si>
  <si>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</si>
  <si>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</si>
  <si>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</si>
  <si>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</si>
  <si>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</si>
  <si>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</si>
  <si>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</si>
  <si>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</si>
  <si>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</si>
  <si>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</si>
  <si>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</si>
  <si>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</si>
  <si>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</si>
  <si>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</si>
  <si>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</si>
  <si>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</si>
  <si>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</si>
  <si>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</si>
  <si>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</si>
  <si>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</si>
  <si>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</si>
  <si>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</si>
  <si>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</si>
  <si>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</si>
  <si>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</si>
  <si>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</si>
  <si>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</si>
  <si>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</si>
  <si>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</si>
  <si>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</si>
  <si>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</si>
  <si>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</si>
  <si>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</si>
  <si>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</si>
  <si>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</si>
  <si>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</si>
  <si>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</si>
  <si>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</si>
  <si>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</si>
  <si>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</si>
  <si>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</si>
  <si>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</si>
  <si>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</si>
  <si>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</si>
  <si>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</si>
  <si>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</si>
  <si>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</si>
  <si>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</si>
  <si>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</si>
  <si>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</si>
  <si>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</si>
  <si>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</si>
  <si>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</si>
  <si>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</si>
  <si>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</si>
  <si>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</si>
  <si>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</si>
  <si>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</si>
  <si>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</si>
  <si>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</si>
  <si>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</si>
  <si>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</si>
  <si>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</si>
  <si>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</si>
  <si>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</si>
  <si>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</si>
  <si>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</si>
  <si>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</si>
  <si>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</si>
  <si>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</si>
  <si>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</si>
  <si>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</si>
  <si>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</si>
  <si>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</si>
  <si>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</si>
  <si>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</si>
  <si>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</si>
  <si>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</si>
  <si>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</si>
  <si>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</si>
  <si>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</si>
  <si>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</si>
  <si>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</si>
  <si>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</si>
  <si>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</si>
  <si>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</si>
  <si>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</si>
  <si>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</si>
  <si>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</si>
  <si>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</si>
  <si>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</si>
  <si>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</si>
  <si>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</si>
  <si>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</si>
  <si>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</si>
  <si>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</si>
  <si>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</si>
  <si>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</si>
  <si>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</si>
  <si>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</si>
  <si>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</si>
  <si>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</si>
  <si>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</si>
  <si>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</si>
  <si>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</si>
  <si>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</si>
  <si>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</si>
  <si>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</si>
  <si>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</si>
  <si>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</si>
  <si>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</si>
  <si>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</si>
  <si>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</si>
  <si>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</si>
  <si>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</si>
  <si>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</si>
  <si>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</si>
  <si>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</si>
  <si>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</si>
  <si>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</si>
  <si>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</si>
  <si>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</si>
  <si>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</si>
  <si>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</si>
  <si>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</si>
  <si>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</si>
  <si>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</si>
  <si>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</si>
  <si>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</si>
  <si>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</si>
  <si>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</si>
  <si>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</si>
  <si>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</si>
  <si>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</si>
  <si>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</si>
  <si>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</si>
  <si>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</si>
  <si>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</si>
  <si>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</si>
  <si>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</si>
  <si>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</si>
  <si>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</si>
  <si>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</si>
  <si>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</si>
  <si>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</si>
  <si>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</si>
  <si>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</si>
  <si>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</si>
  <si>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</si>
  <si>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</si>
  <si>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</si>
  <si>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</si>
  <si>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</si>
  <si>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</si>
  <si>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</si>
  <si>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</si>
  <si>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</si>
  <si>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</si>
  <si>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</si>
  <si>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</si>
  <si>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</si>
  <si>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</si>
  <si>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</si>
  <si>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</si>
  <si>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</si>
  <si>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</si>
  <si>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</si>
  <si>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</si>
  <si>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</si>
  <si>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</si>
  <si>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</si>
  <si>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</si>
  <si>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</si>
  <si>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</si>
  <si>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</si>
  <si>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</si>
  <si>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</si>
  <si>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</si>
  <si>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</si>
  <si>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</si>
  <si>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</si>
  <si>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</si>
  <si>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</si>
  <si>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</si>
  <si>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</si>
  <si>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</si>
  <si>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</si>
  <si>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</si>
  <si>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</si>
  <si>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</si>
  <si>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</si>
  <si>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</si>
  <si>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</si>
  <si>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</si>
  <si>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</si>
  <si>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</si>
  <si>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</si>
  <si>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</si>
  <si>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</si>
  <si>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</si>
  <si>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</si>
  <si>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</si>
  <si>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</si>
  <si>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</si>
  <si>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</si>
  <si>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</si>
  <si>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</si>
  <si>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</si>
  <si>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</si>
  <si>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</si>
  <si>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</si>
  <si>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</si>
  <si>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</si>
  <si>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</si>
  <si>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</si>
  <si>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</si>
  <si>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</si>
  <si>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</si>
  <si>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</si>
  <si>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</si>
  <si>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</si>
  <si>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</si>
  <si>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</si>
  <si>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</si>
  <si>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</si>
  <si>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</si>
  <si>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</si>
  <si>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</si>
  <si>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</si>
  <si>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</si>
  <si>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</si>
  <si>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</si>
  <si>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</si>
  <si>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</si>
  <si>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</si>
  <si>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</si>
  <si>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</si>
  <si>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</si>
  <si>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</si>
  <si>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</si>
  <si>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</si>
  <si>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</si>
  <si>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</si>
  <si>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</si>
  <si>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</si>
  <si>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</si>
  <si>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</si>
  <si>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</si>
  <si>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</si>
  <si>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</si>
  <si>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</si>
  <si>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</si>
  <si>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</si>
  <si>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</si>
  <si>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</si>
  <si>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</si>
  <si>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</si>
  <si>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</si>
  <si>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</si>
  <si>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</si>
  <si>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</si>
  <si>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</si>
  <si>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</si>
  <si>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</si>
  <si>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</si>
  <si>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</si>
  <si>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</si>
  <si>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</si>
  <si>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</si>
  <si>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</si>
  <si>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</si>
  <si>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</si>
  <si>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</si>
  <si>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</si>
  <si>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</si>
  <si>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</si>
  <si>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</si>
  <si>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</si>
  <si>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</si>
  <si>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</si>
  <si>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</si>
  <si>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</si>
  <si>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</si>
  <si>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</si>
  <si>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</si>
  <si>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</si>
  <si>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</si>
  <si>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</si>
  <si>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</si>
  <si>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</si>
  <si>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</si>
  <si>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</si>
  <si>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</si>
  <si>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</si>
  <si>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</si>
  <si>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</si>
  <si>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</si>
  <si>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</si>
  <si>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</si>
  <si>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</si>
  <si>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</si>
  <si>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</si>
  <si>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</si>
  <si>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</si>
  <si>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</si>
  <si>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</si>
  <si>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</si>
  <si>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</si>
  <si>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</si>
  <si>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</si>
  <si>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</si>
  <si>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</si>
  <si>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</si>
  <si>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</si>
  <si>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</si>
  <si>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</si>
  <si>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</si>
  <si>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</si>
  <si>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</si>
  <si>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</si>
  <si>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</si>
  <si>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</si>
  <si>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</si>
  <si>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</si>
  <si>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</si>
  <si>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</si>
  <si>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</si>
  <si>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</si>
  <si>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</si>
  <si>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</si>
  <si>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</si>
  <si>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</si>
  <si>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</si>
  <si>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</si>
  <si>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</si>
  <si>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</si>
  <si>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</si>
  <si>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</si>
  <si>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</si>
  <si>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</si>
  <si>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</si>
  <si>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</si>
  <si>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</si>
  <si>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</si>
  <si>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</si>
  <si>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</si>
  <si>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</si>
  <si>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</si>
  <si>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</si>
  <si>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</si>
  <si>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</si>
  <si>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</si>
  <si>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</si>
  <si>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</si>
  <si>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</si>
  <si>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</si>
  <si>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</si>
  <si>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</si>
  <si>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</si>
  <si>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</si>
  <si>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</si>
  <si>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</si>
  <si>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</si>
  <si>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</si>
  <si>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</si>
  <si>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</si>
  <si>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</si>
  <si>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</si>
  <si>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</si>
  <si>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</si>
  <si>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</si>
  <si>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</si>
  <si>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</si>
  <si>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</si>
  <si>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</si>
  <si>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</si>
  <si>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</si>
  <si>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</si>
  <si>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</si>
  <si>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</si>
  <si>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</si>
  <si>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</si>
  <si>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</si>
  <si>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</si>
  <si>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</si>
  <si>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</si>
  <si>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</si>
  <si>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</si>
  <si>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</si>
  <si>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</si>
  <si>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</si>
  <si>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</si>
  <si>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</si>
  <si>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</si>
  <si>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</si>
  <si>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</si>
  <si>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</si>
  <si>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</si>
  <si>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</si>
  <si>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</si>
  <si>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</si>
  <si>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</si>
  <si>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</si>
  <si>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</si>
  <si>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</si>
  <si>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</si>
  <si>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</si>
  <si>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</si>
  <si>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</si>
  <si>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</si>
  <si>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</si>
  <si>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</si>
  <si>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</si>
  <si>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</si>
  <si>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</si>
  <si>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</si>
  <si>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</si>
  <si>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</si>
  <si>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</si>
  <si>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</si>
  <si>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</si>
  <si>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</si>
  <si>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</si>
  <si>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</si>
  <si>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</si>
  <si>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</si>
  <si>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</si>
  <si>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</si>
  <si>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</si>
  <si>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</si>
  <si>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</si>
  <si>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</si>
  <si>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</si>
  <si>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</si>
  <si>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</si>
  <si>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</si>
  <si>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</si>
  <si>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</si>
  <si>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</si>
  <si>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</si>
  <si>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</si>
  <si>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</si>
  <si>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</si>
  <si>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</si>
  <si>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</si>
  <si>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</si>
  <si>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</si>
  <si>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</si>
  <si>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</si>
  <si>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</si>
  <si>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</si>
  <si>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</si>
  <si>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</si>
  <si>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</si>
  <si>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</si>
  <si>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</si>
  <si>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</si>
  <si>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</si>
  <si>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</si>
  <si>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</si>
  <si>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</si>
  <si>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</si>
  <si>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</si>
  <si>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</si>
  <si>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</si>
  <si>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</si>
  <si>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</si>
  <si>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</si>
  <si>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</si>
  <si>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</si>
  <si>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</si>
  <si>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</si>
  <si>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</si>
  <si>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</si>
  <si>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</si>
  <si>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</si>
  <si>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</si>
  <si>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</si>
  <si>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</si>
  <si>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</si>
  <si>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</si>
  <si>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</si>
  <si>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</si>
  <si>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</si>
  <si>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</si>
  <si>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</si>
  <si>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</si>
  <si>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</si>
  <si>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</si>
  <si>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</si>
  <si>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</si>
  <si>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</si>
  <si>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</si>
  <si>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</si>
  <si>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</si>
  <si>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</si>
  <si>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</si>
  <si>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</si>
  <si>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</si>
  <si>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</si>
  <si>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</si>
  <si>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</si>
  <si>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</si>
  <si>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</si>
  <si>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</si>
  <si>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</si>
  <si>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</si>
  <si>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</si>
  <si>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</si>
  <si>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</si>
  <si>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</si>
  <si>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</si>
  <si>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</si>
  <si>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</si>
  <si>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</si>
  <si>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</si>
  <si>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</si>
  <si>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</si>
  <si>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</si>
  <si>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</si>
  <si>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</si>
  <si>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</si>
  <si>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</si>
  <si>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</si>
  <si>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</si>
  <si>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</si>
  <si>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</si>
  <si>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</si>
  <si>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</si>
  <si>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</si>
  <si>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</si>
  <si>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</si>
  <si>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</si>
  <si>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</si>
  <si>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</si>
  <si>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</si>
  <si>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</si>
  <si>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</si>
  <si>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</si>
  <si>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</si>
  <si>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</si>
  <si>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</si>
  <si>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</si>
  <si>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</si>
  <si>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</si>
  <si>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</si>
  <si>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</si>
  <si>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</si>
  <si>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</si>
  <si>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</si>
  <si>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</si>
  <si>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</si>
  <si>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</si>
  <si>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</si>
  <si>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</si>
  <si>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</si>
  <si>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</si>
  <si>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</si>
  <si>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</si>
  <si>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</si>
  <si>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</si>
  <si>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</si>
  <si>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</si>
  <si>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</si>
  <si>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</si>
  <si>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</si>
  <si>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</si>
  <si>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</si>
  <si>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</si>
  <si>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</si>
  <si>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</si>
  <si>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</si>
  <si>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</si>
  <si>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</si>
  <si>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</si>
  <si>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</si>
  <si>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</si>
  <si>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</si>
  <si>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</si>
  <si>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</si>
  <si>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</si>
  <si>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</si>
  <si>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</si>
  <si>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</si>
  <si>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</si>
  <si>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</si>
  <si>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</si>
  <si>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</si>
  <si>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</si>
  <si>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</si>
  <si>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</si>
  <si>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</si>
  <si>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</si>
  <si>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</si>
  <si>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</si>
  <si>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</si>
  <si>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</si>
  <si>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</si>
  <si>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</si>
  <si>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</si>
  <si>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</si>
  <si>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</si>
  <si>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</si>
  <si>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</si>
  <si>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</si>
  <si>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</si>
  <si>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</si>
  <si>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</si>
  <si>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</si>
  <si>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</si>
  <si>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</si>
  <si>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</si>
  <si>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</si>
  <si>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</si>
  <si>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</si>
  <si>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</si>
  <si>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</si>
  <si>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</si>
  <si>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</si>
  <si>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</si>
  <si>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</si>
  <si>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</si>
  <si>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</si>
  <si>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</si>
  <si>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</si>
  <si>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</si>
  <si>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</si>
  <si>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</si>
  <si>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</si>
  <si>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</si>
  <si>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</si>
  <si>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</si>
  <si>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</si>
  <si>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</si>
  <si>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</si>
  <si>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</si>
  <si>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</si>
  <si>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</si>
  <si>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</si>
  <si>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</si>
  <si>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</si>
  <si>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</si>
  <si>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</si>
  <si>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</si>
  <si>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</si>
  <si>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</si>
  <si>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</si>
  <si>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</si>
  <si>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</si>
  <si>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</si>
  <si>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</si>
  <si>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</si>
  <si>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</si>
  <si>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</si>
  <si>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</si>
  <si>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</si>
  <si>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</si>
  <si>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</si>
  <si>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</si>
  <si>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</si>
  <si>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</si>
  <si>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</si>
  <si>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</si>
  <si>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</si>
  <si>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</si>
  <si>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</si>
  <si>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</si>
  <si>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</si>
  <si>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</si>
  <si>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</si>
  <si>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</si>
  <si>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</si>
  <si>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</si>
  <si>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</si>
  <si>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</si>
  <si>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</si>
  <si>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</si>
  <si>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</si>
  <si>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</si>
  <si>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</si>
  <si>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</si>
  <si>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</si>
  <si>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</si>
  <si>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</si>
  <si>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</si>
  <si>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</si>
  <si>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</si>
  <si>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</si>
  <si>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</si>
  <si>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</si>
  <si>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</si>
  <si>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</si>
  <si>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</si>
  <si>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</si>
  <si>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</si>
  <si>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</si>
  <si>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</si>
  <si>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</si>
  <si>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</si>
  <si>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</si>
  <si>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</si>
  <si>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</si>
  <si>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</si>
  <si>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</si>
  <si>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</si>
  <si>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</si>
  <si>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</si>
  <si>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</si>
  <si>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</si>
  <si>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</si>
  <si>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</si>
  <si>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</si>
  <si>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</si>
  <si>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</si>
  <si>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</si>
  <si>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</si>
  <si>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</si>
  <si>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</si>
  <si>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</si>
  <si>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</si>
  <si>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</si>
  <si>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</si>
  <si>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</si>
  <si>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</si>
  <si>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</si>
  <si>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</si>
  <si>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</si>
  <si>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</si>
  <si>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</si>
  <si>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</si>
  <si>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</si>
  <si>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</si>
  <si>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</si>
  <si>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</si>
  <si>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</si>
  <si>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</si>
  <si>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</si>
  <si>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</si>
  <si>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</si>
  <si>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</si>
  <si>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</si>
  <si>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</si>
  <si>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</si>
  <si>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</si>
  <si>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</si>
  <si>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</si>
  <si>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</si>
  <si>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</si>
  <si>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</si>
  <si>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</si>
  <si>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</si>
  <si>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</si>
  <si>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</si>
  <si>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</si>
  <si>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</si>
  <si>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</si>
  <si>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</si>
  <si>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</si>
  <si>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</si>
  <si>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</si>
  <si>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</si>
  <si>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</si>
  <si>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</si>
  <si>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</si>
  <si>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</si>
  <si>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</si>
  <si>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</si>
  <si>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</si>
  <si>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</si>
  <si>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</si>
  <si>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</si>
  <si>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</si>
  <si>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</si>
  <si>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</si>
  <si>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</si>
  <si>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</si>
  <si>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</si>
  <si>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</si>
  <si>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</si>
  <si>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</si>
  <si>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</si>
  <si>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</si>
  <si>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</si>
  <si>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</si>
  <si>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</si>
  <si>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</si>
  <si>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</si>
  <si>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</si>
  <si>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</si>
  <si>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</si>
  <si>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</si>
  <si>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</si>
  <si>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</si>
  <si>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</si>
  <si>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</si>
  <si>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</si>
  <si>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</si>
  <si>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</si>
  <si>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</si>
  <si>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</si>
  <si>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</si>
  <si>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</si>
  <si>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</si>
  <si>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</si>
  <si>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</si>
  <si>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</si>
  <si>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</si>
  <si>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</si>
  <si>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</si>
  <si>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</si>
  <si>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</si>
  <si>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</si>
  <si>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</si>
  <si>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</si>
  <si>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</si>
  <si>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</si>
  <si>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</si>
  <si>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</si>
  <si>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</si>
  <si>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</si>
  <si>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</si>
  <si>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</si>
  <si>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</si>
  <si>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</si>
  <si>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</si>
  <si>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</si>
  <si>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</si>
  <si>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</si>
  <si>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</si>
  <si>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</si>
  <si>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</si>
  <si>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</si>
  <si>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</si>
  <si>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</si>
  <si>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</si>
  <si>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</si>
  <si>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</si>
  <si>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</si>
  <si>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</si>
  <si>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</si>
  <si>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</si>
  <si>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</si>
  <si>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</si>
  <si>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</si>
  <si>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</si>
  <si>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</si>
  <si>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</si>
  <si>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</si>
  <si>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</si>
  <si>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</si>
  <si>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</si>
  <si>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</si>
  <si>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</si>
  <si>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</si>
  <si>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</si>
  <si>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</si>
  <si>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</si>
  <si>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</si>
  <si>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</si>
  <si>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</si>
  <si>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</si>
  <si>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</si>
  <si>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</si>
  <si>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</si>
  <si>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</si>
  <si>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</si>
  <si>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</si>
  <si>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</si>
  <si>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</si>
  <si>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</si>
  <si>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</si>
  <si>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</si>
  <si>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</si>
  <si>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</si>
  <si>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</si>
  <si>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</si>
  <si>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</si>
  <si>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</si>
  <si>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</si>
  <si>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</si>
  <si>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</si>
  <si>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</si>
  <si>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</si>
  <si>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</si>
  <si>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</si>
  <si>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</si>
  <si>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</si>
  <si>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</si>
  <si>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</si>
  <si>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</si>
  <si>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</si>
  <si>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</si>
  <si>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</si>
  <si>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</si>
  <si>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</si>
  <si>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</si>
  <si>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</si>
  <si>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</si>
  <si>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</si>
  <si>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</si>
  <si>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</si>
  <si>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</si>
  <si>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</si>
  <si>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</si>
  <si>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</si>
  <si>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</si>
  <si>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</si>
  <si>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</si>
  <si>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</si>
  <si>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</si>
  <si>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</si>
  <si>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204-208</t>
  </si>
  <si>
    <t>245-250</t>
  </si>
  <si>
    <t>330-335</t>
  </si>
  <si>
    <t>237.5-242.5</t>
  </si>
  <si>
    <t>Part Profit of Rs.38.50/-</t>
  </si>
  <si>
    <t>Profit of Rs.9.5/-</t>
  </si>
  <si>
    <t>1550-1600</t>
  </si>
  <si>
    <t>Part Profit of Rs.72.5/-</t>
  </si>
  <si>
    <t>225-230</t>
  </si>
  <si>
    <t>Part Profit of Rs.8.5/-</t>
  </si>
  <si>
    <t>Profit of Rs.10/-</t>
  </si>
  <si>
    <t>Profit of Rs.11/-</t>
  </si>
  <si>
    <t>INDUSTOWER</t>
  </si>
  <si>
    <t>OZONEWORLD</t>
  </si>
  <si>
    <t>187-193</t>
  </si>
  <si>
    <t>Profit of Rs.20.5/-</t>
  </si>
  <si>
    <t>340-350</t>
  </si>
  <si>
    <t>425-435</t>
  </si>
  <si>
    <t>420-425</t>
  </si>
  <si>
    <t>ALPHA LEON ENTERPRISES LLP</t>
  </si>
  <si>
    <t>MARFATIA NISHIL SURENDRA</t>
  </si>
  <si>
    <t>3500-3600</t>
  </si>
  <si>
    <t>Part Profit of Rs.13/-</t>
  </si>
  <si>
    <t>470-475</t>
  </si>
  <si>
    <t>484-486</t>
  </si>
  <si>
    <t>Vikas Multicorp Limited</t>
  </si>
  <si>
    <t>CUMMINSIND  JAN FUT</t>
  </si>
  <si>
    <t>NIFTY JAN FUT</t>
  </si>
  <si>
    <t>820-825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</si>
  <si>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</si>
  <si>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</si>
  <si>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</si>
  <si>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</si>
  <si>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</si>
  <si>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</si>
  <si>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</si>
  <si>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</si>
  <si>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</si>
  <si>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790-794</t>
  </si>
  <si>
    <t>840-850</t>
  </si>
  <si>
    <t>Profit of Rs.8/-</t>
  </si>
  <si>
    <t xml:space="preserve">Retail Research Technical Calls &amp; Fundamental Performance Report for the month of January-2020 </t>
  </si>
  <si>
    <t>MAHACORP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</si>
  <si>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</si>
  <si>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</si>
  <si>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</si>
  <si>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</si>
  <si>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</si>
  <si>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</si>
  <si>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329-331</t>
  </si>
  <si>
    <t>3000-3020</t>
  </si>
  <si>
    <t>SBILIFE JAN FUT</t>
  </si>
  <si>
    <t>Profit of Rs.13.5/-</t>
  </si>
  <si>
    <t>Profit of Rs.4/-</t>
  </si>
  <si>
    <t>DABUR JAN FUT</t>
  </si>
  <si>
    <t>544-545</t>
  </si>
  <si>
    <t>Profit of Rs.24/-</t>
  </si>
  <si>
    <t>ALEXANDER</t>
  </si>
  <si>
    <t>KAHAR NIKLESH KANAIYABHAI</t>
  </si>
  <si>
    <t>MILAN BHANUKUMAR SOLANKI</t>
  </si>
  <si>
    <t>VAGHELA PRAKASH KANTILAL</t>
  </si>
  <si>
    <t>ARYADEEP INFRAHOMES PRIVATE LIMITED .</t>
  </si>
  <si>
    <t>RESHMA CHAUHAN</t>
  </si>
  <si>
    <t>OVERSKUD MULTI ASSET MANAGEMENT PRIVATE LIMITED</t>
  </si>
  <si>
    <t>GAURAV DOSHI</t>
  </si>
  <si>
    <t>SANJEEV KALRA</t>
  </si>
  <si>
    <t>VIJETA STOCK &amp; SHARES SERVICES PRIVATE LIMITED VIJETA  STOCK</t>
  </si>
  <si>
    <t>Mohota Industries Ltd.</t>
  </si>
  <si>
    <t>VIKRAMKUMAR KARANRAJ SAKARIA HUF DAKSH CORPORATION</t>
  </si>
  <si>
    <t>R.P.P. Infra Projects Ltd</t>
  </si>
  <si>
    <t>RattanIndia Power Limited</t>
  </si>
  <si>
    <t>Ujaas Energy Limited</t>
  </si>
  <si>
    <t>ADROIT FINANCIAL SERVICES PVT LTD</t>
  </si>
  <si>
    <t>Vikas EcoTech Limited</t>
  </si>
  <si>
    <t>CHATURVEDA ADVISORY SERVICES LLP</t>
  </si>
  <si>
    <t>Orient Green Power Co Ltd</t>
  </si>
  <si>
    <t>R K P INVESTMENTS &amp; CONSULTANCY PRIVATE LIMITED</t>
  </si>
  <si>
    <t>JMT Auto Limited</t>
  </si>
  <si>
    <t>LTS INVESTMENT FUND LTD</t>
  </si>
  <si>
    <t>SUNAYANA INVESTMENT COMPANY LIMITED</t>
  </si>
  <si>
    <t>ZUBER TRADING LLP</t>
  </si>
  <si>
    <t>Profit of Rs.190/-</t>
  </si>
  <si>
    <t>Loss of Rs.80/-</t>
  </si>
  <si>
    <t>3530-3550</t>
  </si>
  <si>
    <t>3900-4000</t>
  </si>
  <si>
    <t>905-907</t>
  </si>
  <si>
    <t>935-940</t>
  </si>
  <si>
    <t>ICICIPRULI JAN FUT</t>
  </si>
  <si>
    <t>508-509</t>
  </si>
  <si>
    <t>Profit of Rs.170/-</t>
  </si>
  <si>
    <t>NIFTY 14100 PE 7-JAN</t>
  </si>
  <si>
    <t>60-62</t>
  </si>
  <si>
    <t>Profit of Rs.15/-</t>
  </si>
  <si>
    <t>BRPL</t>
  </si>
  <si>
    <t>PRANAB KUMAR NAYAK</t>
  </si>
  <si>
    <t>DARJEELING</t>
  </si>
  <si>
    <t>HANSABEN NITINBHAI CHAUHAN</t>
  </si>
  <si>
    <t>MAKWANA MADHUBEN</t>
  </si>
  <si>
    <t>FRANKLININD</t>
  </si>
  <si>
    <t>AMRISH SHAH</t>
  </si>
  <si>
    <t>KDLL</t>
  </si>
  <si>
    <t>TEJPAL SINGH</t>
  </si>
  <si>
    <t>MINOLTAF</t>
  </si>
  <si>
    <t>RAVIKUMARSURYAVANSHI</t>
  </si>
  <si>
    <t>ANISHA INAYAT KAREDIA</t>
  </si>
  <si>
    <t>VIRALKUMAR RASIKBHAI PATEL</t>
  </si>
  <si>
    <t>SHIVAAY TRADING COMPANY</t>
  </si>
  <si>
    <t>PAZEL</t>
  </si>
  <si>
    <t>PALANISAMYNITHYA</t>
  </si>
  <si>
    <t>PROFINC</t>
  </si>
  <si>
    <t>VINOD KUMAR SHARMA</t>
  </si>
  <si>
    <t>KESAR TRACOM INDIA LLP</t>
  </si>
  <si>
    <t>PARESH DHIRAJLAL SHAH</t>
  </si>
  <si>
    <t>SANJAYBHAI BABUBHAI SOLANKI</t>
  </si>
  <si>
    <t>RATHIBAR</t>
  </si>
  <si>
    <t>TAMANNA GANDHI</t>
  </si>
  <si>
    <t>RCL</t>
  </si>
  <si>
    <t>NEETA RAJESH GOTHI</t>
  </si>
  <si>
    <t>ADIKESAVALURAJENDRAN</t>
  </si>
  <si>
    <t>ABHISHEK CHOUDHARY</t>
  </si>
  <si>
    <t>KARAN PAL SINGH</t>
  </si>
  <si>
    <t>SHIVA</t>
  </si>
  <si>
    <t>DHARMENDRA CHOTALAL SHAH</t>
  </si>
  <si>
    <t>KINJALBEN ASHISHBHAI MODI</t>
  </si>
  <si>
    <t>SUPER</t>
  </si>
  <si>
    <t>PRESCIENT WEALTH MANAGEMENT PVT LTD</t>
  </si>
  <si>
    <t>GAGANDEEP CREDIT CAPITAL PRIVATE LIMITED</t>
  </si>
  <si>
    <t>TIAANC</t>
  </si>
  <si>
    <t>GADABANI DURGA PRASAD</t>
  </si>
  <si>
    <t>HI GROWTH CORPORATE SERVICES PVT LTD</t>
  </si>
  <si>
    <t>VMV</t>
  </si>
  <si>
    <t>ASHOK KUMAR SINGH</t>
  </si>
  <si>
    <t>YASHPAKKA</t>
  </si>
  <si>
    <t>SATVICHAR CONSULTANCY SERVICES LLP</t>
  </si>
  <si>
    <t>Lycos Internet Limited</t>
  </si>
  <si>
    <t>Birla Cable Limited</t>
  </si>
  <si>
    <t>GIRIRAJ</t>
  </si>
  <si>
    <t>Giriraj Civil Devp Ltd</t>
  </si>
  <si>
    <t>GSS Infotech Limited</t>
  </si>
  <si>
    <t>URMILA  DOSHI</t>
  </si>
  <si>
    <t>Harrisons  Malayalam Ltd</t>
  </si>
  <si>
    <t>Jump Networks Limited</t>
  </si>
  <si>
    <t>Justdial Ltd.</t>
  </si>
  <si>
    <t>GRAVITON RESEARCH CAPITAL LLP</t>
  </si>
  <si>
    <t>XTX MARKETS LLP</t>
  </si>
  <si>
    <t>LIKHITHA</t>
  </si>
  <si>
    <t>Likhitha Infrastruc Ltd</t>
  </si>
  <si>
    <t>B M TRADERS</t>
  </si>
  <si>
    <t>Nucent Finance Limited</t>
  </si>
  <si>
    <t>MUKUL  MAHESHWARI</t>
  </si>
  <si>
    <t>Prism Johnson LTD</t>
  </si>
  <si>
    <t>SBI MUTUAL FUND</t>
  </si>
  <si>
    <t>RAJRAYON</t>
  </si>
  <si>
    <t>Raj Rayon Industries Ltd</t>
  </si>
  <si>
    <t>Snowman Logistics Ltd.</t>
  </si>
  <si>
    <t>PARTH INFIN BROKERS PVT LTD</t>
  </si>
  <si>
    <t>Tera Software Limited</t>
  </si>
  <si>
    <t>VINOD HARILAL JHAVERI</t>
  </si>
  <si>
    <t>NISHIL SURENDRA MARFATIA</t>
  </si>
  <si>
    <t>MT Educare Ltd</t>
  </si>
  <si>
    <t>XANDER FINANCE PRIVATE  LIMITED</t>
  </si>
  <si>
    <t>Profit of Rs.12.5/-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</si>
</sst>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0" borderId="36" xfId="139" applyBorder="1"/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44202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M13" sqref="M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44202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1" t="s">
        <v>16</v>
      </c>
      <c r="B9" s="553" t="s">
        <v>17</v>
      </c>
      <c r="C9" s="553" t="s">
        <v>18</v>
      </c>
      <c r="D9" s="273" t="s">
        <v>19</v>
      </c>
      <c r="E9" s="273" t="s">
        <v>20</v>
      </c>
      <c r="F9" s="548" t="s">
        <v>21</v>
      </c>
      <c r="G9" s="549"/>
      <c r="H9" s="550"/>
      <c r="I9" s="548" t="s">
        <v>22</v>
      </c>
      <c r="J9" s="549"/>
      <c r="K9" s="550"/>
      <c r="L9" s="273"/>
      <c r="M9" s="280"/>
      <c r="N9" s="280"/>
      <c r="O9" s="280"/>
    </row>
    <row r="10" spans="1:15" ht="59.25" customHeight="1">
      <c r="A10" s="552"/>
      <c r="B10" s="554" t="s">
        <v>17</v>
      </c>
      <c r="C10" s="55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31798.75</v>
      </c>
      <c r="E11" s="302">
        <v>31551.283333333336</v>
      </c>
      <c r="F11" s="314">
        <v>31258.566666666673</v>
      </c>
      <c r="G11" s="314">
        <v>30718.383333333335</v>
      </c>
      <c r="H11" s="314">
        <v>30425.666666666672</v>
      </c>
      <c r="I11" s="314">
        <v>32091.466666666674</v>
      </c>
      <c r="J11" s="314">
        <v>32384.183333333342</v>
      </c>
      <c r="K11" s="314">
        <v>32924.366666666676</v>
      </c>
      <c r="L11" s="301">
        <v>31844</v>
      </c>
      <c r="M11" s="301">
        <v>31011.1</v>
      </c>
      <c r="N11" s="318">
        <v>1892650</v>
      </c>
      <c r="O11" s="319">
        <v>0.23559269474955524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14217.95</v>
      </c>
      <c r="E12" s="315">
        <v>14174.233333333332</v>
      </c>
      <c r="F12" s="316">
        <v>14120.716666666664</v>
      </c>
      <c r="G12" s="316">
        <v>14023.483333333332</v>
      </c>
      <c r="H12" s="316">
        <v>13969.966666666664</v>
      </c>
      <c r="I12" s="316">
        <v>14271.466666666664</v>
      </c>
      <c r="J12" s="316">
        <v>14324.98333333333</v>
      </c>
      <c r="K12" s="316">
        <v>14422.216666666664</v>
      </c>
      <c r="L12" s="303">
        <v>14227.75</v>
      </c>
      <c r="M12" s="303">
        <v>14077</v>
      </c>
      <c r="N12" s="318">
        <v>14254725</v>
      </c>
      <c r="O12" s="319">
        <v>3.9271438804468477E-2</v>
      </c>
    </row>
    <row r="13" spans="1:15" ht="15">
      <c r="A13" s="276">
        <v>3</v>
      </c>
      <c r="B13" s="406" t="s">
        <v>39</v>
      </c>
      <c r="C13" s="524" t="s">
        <v>802</v>
      </c>
      <c r="D13" s="450">
        <v>1343.95</v>
      </c>
      <c r="E13" s="450">
        <v>1326.5</v>
      </c>
      <c r="F13" s="451">
        <v>1282.6500000000001</v>
      </c>
      <c r="G13" s="451">
        <v>1221.3500000000001</v>
      </c>
      <c r="H13" s="451">
        <v>1177.5000000000002</v>
      </c>
      <c r="I13" s="451">
        <v>1387.8</v>
      </c>
      <c r="J13" s="451">
        <v>1431.6499999999999</v>
      </c>
      <c r="K13" s="451">
        <v>1492.9499999999998</v>
      </c>
      <c r="L13" s="452">
        <v>1370.35</v>
      </c>
      <c r="M13" s="452">
        <v>1265.2</v>
      </c>
      <c r="N13" s="453">
        <v>259675</v>
      </c>
      <c r="O13" s="454">
        <v>1.0572390572390573</v>
      </c>
    </row>
    <row r="14" spans="1:15" ht="15">
      <c r="A14" s="276">
        <v>4</v>
      </c>
      <c r="B14" s="386" t="s">
        <v>37</v>
      </c>
      <c r="C14" s="276" t="s">
        <v>38</v>
      </c>
      <c r="D14" s="315">
        <v>1652.25</v>
      </c>
      <c r="E14" s="315">
        <v>1650.2166666666665</v>
      </c>
      <c r="F14" s="316">
        <v>1637.0333333333328</v>
      </c>
      <c r="G14" s="316">
        <v>1621.8166666666664</v>
      </c>
      <c r="H14" s="316">
        <v>1608.6333333333328</v>
      </c>
      <c r="I14" s="316">
        <v>1665.4333333333329</v>
      </c>
      <c r="J14" s="316">
        <v>1678.6166666666668</v>
      </c>
      <c r="K14" s="316">
        <v>1693.833333333333</v>
      </c>
      <c r="L14" s="303">
        <v>1663.4</v>
      </c>
      <c r="M14" s="303">
        <v>1635</v>
      </c>
      <c r="N14" s="318">
        <v>3293500</v>
      </c>
      <c r="O14" s="319">
        <v>2.0449264136328426E-2</v>
      </c>
    </row>
    <row r="15" spans="1:15" ht="15">
      <c r="A15" s="276">
        <v>5</v>
      </c>
      <c r="B15" s="386" t="s">
        <v>39</v>
      </c>
      <c r="C15" s="276" t="s">
        <v>40</v>
      </c>
      <c r="D15" s="315">
        <v>497.3</v>
      </c>
      <c r="E15" s="315">
        <v>497.4666666666667</v>
      </c>
      <c r="F15" s="316">
        <v>490.93333333333339</v>
      </c>
      <c r="G15" s="316">
        <v>484.56666666666672</v>
      </c>
      <c r="H15" s="316">
        <v>478.03333333333342</v>
      </c>
      <c r="I15" s="316">
        <v>503.83333333333337</v>
      </c>
      <c r="J15" s="316">
        <v>510.36666666666667</v>
      </c>
      <c r="K15" s="316">
        <v>516.73333333333335</v>
      </c>
      <c r="L15" s="303">
        <v>504</v>
      </c>
      <c r="M15" s="303">
        <v>491.1</v>
      </c>
      <c r="N15" s="318">
        <v>19082000</v>
      </c>
      <c r="O15" s="319">
        <v>0</v>
      </c>
    </row>
    <row r="16" spans="1:15" ht="15">
      <c r="A16" s="276">
        <v>6</v>
      </c>
      <c r="B16" s="386" t="s">
        <v>39</v>
      </c>
      <c r="C16" s="276" t="s">
        <v>41</v>
      </c>
      <c r="D16" s="315">
        <v>501.85</v>
      </c>
      <c r="E16" s="315">
        <v>500.98333333333335</v>
      </c>
      <c r="F16" s="316">
        <v>495.11666666666667</v>
      </c>
      <c r="G16" s="316">
        <v>488.38333333333333</v>
      </c>
      <c r="H16" s="316">
        <v>482.51666666666665</v>
      </c>
      <c r="I16" s="316">
        <v>507.7166666666667</v>
      </c>
      <c r="J16" s="316">
        <v>513.58333333333337</v>
      </c>
      <c r="K16" s="316">
        <v>520.31666666666672</v>
      </c>
      <c r="L16" s="303">
        <v>506.85</v>
      </c>
      <c r="M16" s="303">
        <v>494.25</v>
      </c>
      <c r="N16" s="318">
        <v>42222500</v>
      </c>
      <c r="O16" s="319">
        <v>-4.7345682665561937E-4</v>
      </c>
    </row>
    <row r="17" spans="1:15" ht="15">
      <c r="A17" s="276">
        <v>7</v>
      </c>
      <c r="B17" s="386" t="s">
        <v>44</v>
      </c>
      <c r="C17" s="276" t="s">
        <v>45</v>
      </c>
      <c r="D17" s="315">
        <v>979.6</v>
      </c>
      <c r="E17" s="315">
        <v>972.75</v>
      </c>
      <c r="F17" s="316">
        <v>963.05</v>
      </c>
      <c r="G17" s="316">
        <v>946.5</v>
      </c>
      <c r="H17" s="316">
        <v>936.8</v>
      </c>
      <c r="I17" s="316">
        <v>989.3</v>
      </c>
      <c r="J17" s="316">
        <v>999</v>
      </c>
      <c r="K17" s="316">
        <v>1015.55</v>
      </c>
      <c r="L17" s="303">
        <v>982.45</v>
      </c>
      <c r="M17" s="303">
        <v>956.2</v>
      </c>
      <c r="N17" s="318">
        <v>1713000</v>
      </c>
      <c r="O17" s="319">
        <v>5.8719906048150319E-3</v>
      </c>
    </row>
    <row r="18" spans="1:15" ht="15">
      <c r="A18" s="276">
        <v>8</v>
      </c>
      <c r="B18" s="386" t="s">
        <v>37</v>
      </c>
      <c r="C18" s="276" t="s">
        <v>46</v>
      </c>
      <c r="D18" s="315">
        <v>255.25</v>
      </c>
      <c r="E18" s="315">
        <v>254.7833333333333</v>
      </c>
      <c r="F18" s="316">
        <v>252.01666666666659</v>
      </c>
      <c r="G18" s="316">
        <v>248.7833333333333</v>
      </c>
      <c r="H18" s="316">
        <v>246.01666666666659</v>
      </c>
      <c r="I18" s="316">
        <v>258.01666666666659</v>
      </c>
      <c r="J18" s="316">
        <v>260.78333333333325</v>
      </c>
      <c r="K18" s="316">
        <v>264.01666666666659</v>
      </c>
      <c r="L18" s="303">
        <v>257.55</v>
      </c>
      <c r="M18" s="303">
        <v>251.55</v>
      </c>
      <c r="N18" s="318">
        <v>17946000</v>
      </c>
      <c r="O18" s="319">
        <v>1.1327134404057481E-2</v>
      </c>
    </row>
    <row r="19" spans="1:15" ht="15">
      <c r="A19" s="276">
        <v>9</v>
      </c>
      <c r="B19" s="386" t="s">
        <v>39</v>
      </c>
      <c r="C19" s="276" t="s">
        <v>47</v>
      </c>
      <c r="D19" s="315">
        <v>2519.0500000000002</v>
      </c>
      <c r="E19" s="315">
        <v>2480.2000000000003</v>
      </c>
      <c r="F19" s="316">
        <v>2436.8500000000004</v>
      </c>
      <c r="G19" s="316">
        <v>2354.65</v>
      </c>
      <c r="H19" s="316">
        <v>2311.3000000000002</v>
      </c>
      <c r="I19" s="316">
        <v>2562.4000000000005</v>
      </c>
      <c r="J19" s="316">
        <v>2605.75</v>
      </c>
      <c r="K19" s="316">
        <v>2687.9500000000007</v>
      </c>
      <c r="L19" s="303">
        <v>2523.5500000000002</v>
      </c>
      <c r="M19" s="303">
        <v>2398</v>
      </c>
      <c r="N19" s="318">
        <v>2061500</v>
      </c>
      <c r="O19" s="319">
        <v>5.8808423215202875E-2</v>
      </c>
    </row>
    <row r="20" spans="1:15" ht="15">
      <c r="A20" s="276">
        <v>10</v>
      </c>
      <c r="B20" s="386" t="s">
        <v>44</v>
      </c>
      <c r="C20" s="276" t="s">
        <v>48</v>
      </c>
      <c r="D20" s="315">
        <v>187.4</v>
      </c>
      <c r="E20" s="315">
        <v>187.1</v>
      </c>
      <c r="F20" s="316">
        <v>184.95</v>
      </c>
      <c r="G20" s="316">
        <v>182.5</v>
      </c>
      <c r="H20" s="316">
        <v>180.35</v>
      </c>
      <c r="I20" s="316">
        <v>189.54999999999998</v>
      </c>
      <c r="J20" s="316">
        <v>191.70000000000002</v>
      </c>
      <c r="K20" s="316">
        <v>194.14999999999998</v>
      </c>
      <c r="L20" s="303">
        <v>189.25</v>
      </c>
      <c r="M20" s="303">
        <v>184.65</v>
      </c>
      <c r="N20" s="318">
        <v>10215000</v>
      </c>
      <c r="O20" s="319">
        <v>6.2955254942767949E-2</v>
      </c>
    </row>
    <row r="21" spans="1:15" ht="15">
      <c r="A21" s="276">
        <v>11</v>
      </c>
      <c r="B21" s="386" t="s">
        <v>44</v>
      </c>
      <c r="C21" s="276" t="s">
        <v>49</v>
      </c>
      <c r="D21" s="315">
        <v>105</v>
      </c>
      <c r="E21" s="315">
        <v>104.35000000000001</v>
      </c>
      <c r="F21" s="316">
        <v>103.40000000000002</v>
      </c>
      <c r="G21" s="316">
        <v>101.80000000000001</v>
      </c>
      <c r="H21" s="316">
        <v>100.85000000000002</v>
      </c>
      <c r="I21" s="316">
        <v>105.95000000000002</v>
      </c>
      <c r="J21" s="316">
        <v>106.9</v>
      </c>
      <c r="K21" s="316">
        <v>108.50000000000001</v>
      </c>
      <c r="L21" s="303">
        <v>105.3</v>
      </c>
      <c r="M21" s="303">
        <v>102.75</v>
      </c>
      <c r="N21" s="318">
        <v>46386000</v>
      </c>
      <c r="O21" s="319">
        <v>-8.4647941515967676E-3</v>
      </c>
    </row>
    <row r="22" spans="1:15" ht="15">
      <c r="A22" s="276">
        <v>12</v>
      </c>
      <c r="B22" s="386" t="s">
        <v>50</v>
      </c>
      <c r="C22" s="276" t="s">
        <v>51</v>
      </c>
      <c r="D22" s="315">
        <v>2804.9</v>
      </c>
      <c r="E22" s="315">
        <v>2785.25</v>
      </c>
      <c r="F22" s="316">
        <v>2757.85</v>
      </c>
      <c r="G22" s="316">
        <v>2710.7999999999997</v>
      </c>
      <c r="H22" s="316">
        <v>2683.3999999999996</v>
      </c>
      <c r="I22" s="316">
        <v>2832.3</v>
      </c>
      <c r="J22" s="316">
        <v>2859.7</v>
      </c>
      <c r="K22" s="316">
        <v>2906.7500000000005</v>
      </c>
      <c r="L22" s="303">
        <v>2812.65</v>
      </c>
      <c r="M22" s="303">
        <v>2738.2</v>
      </c>
      <c r="N22" s="318">
        <v>5019300</v>
      </c>
      <c r="O22" s="319">
        <v>-1.2745618693574084E-2</v>
      </c>
    </row>
    <row r="23" spans="1:15" ht="15">
      <c r="A23" s="276">
        <v>13</v>
      </c>
      <c r="B23" s="386" t="s">
        <v>52</v>
      </c>
      <c r="C23" s="276" t="s">
        <v>53</v>
      </c>
      <c r="D23" s="315">
        <v>980.9</v>
      </c>
      <c r="E23" s="315">
        <v>981.1</v>
      </c>
      <c r="F23" s="316">
        <v>963.35</v>
      </c>
      <c r="G23" s="316">
        <v>945.8</v>
      </c>
      <c r="H23" s="316">
        <v>928.05</v>
      </c>
      <c r="I23" s="316">
        <v>998.65000000000009</v>
      </c>
      <c r="J23" s="316">
        <v>1016.4000000000001</v>
      </c>
      <c r="K23" s="316">
        <v>1033.9500000000003</v>
      </c>
      <c r="L23" s="303">
        <v>998.85</v>
      </c>
      <c r="M23" s="303">
        <v>963.55</v>
      </c>
      <c r="N23" s="318">
        <v>9653150</v>
      </c>
      <c r="O23" s="319">
        <v>-2.6227788341748083E-2</v>
      </c>
    </row>
    <row r="24" spans="1:15" ht="15">
      <c r="A24" s="276">
        <v>14</v>
      </c>
      <c r="B24" s="386" t="s">
        <v>54</v>
      </c>
      <c r="C24" s="276" t="s">
        <v>55</v>
      </c>
      <c r="D24" s="315">
        <v>666.05</v>
      </c>
      <c r="E24" s="315">
        <v>651.7166666666667</v>
      </c>
      <c r="F24" s="316">
        <v>635.43333333333339</v>
      </c>
      <c r="G24" s="316">
        <v>604.81666666666672</v>
      </c>
      <c r="H24" s="316">
        <v>588.53333333333342</v>
      </c>
      <c r="I24" s="316">
        <v>682.33333333333337</v>
      </c>
      <c r="J24" s="316">
        <v>698.61666666666667</v>
      </c>
      <c r="K24" s="316">
        <v>729.23333333333335</v>
      </c>
      <c r="L24" s="303">
        <v>668</v>
      </c>
      <c r="M24" s="303">
        <v>621.1</v>
      </c>
      <c r="N24" s="318">
        <v>51566400</v>
      </c>
      <c r="O24" s="319">
        <v>9.3435114503816794E-2</v>
      </c>
    </row>
    <row r="25" spans="1:15" ht="15">
      <c r="A25" s="276">
        <v>15</v>
      </c>
      <c r="B25" s="386" t="s">
        <v>44</v>
      </c>
      <c r="C25" s="276" t="s">
        <v>56</v>
      </c>
      <c r="D25" s="315">
        <v>3505.45</v>
      </c>
      <c r="E25" s="315">
        <v>3499.3166666666671</v>
      </c>
      <c r="F25" s="316">
        <v>3484.1333333333341</v>
      </c>
      <c r="G25" s="316">
        <v>3462.8166666666671</v>
      </c>
      <c r="H25" s="316">
        <v>3447.6333333333341</v>
      </c>
      <c r="I25" s="316">
        <v>3520.6333333333341</v>
      </c>
      <c r="J25" s="316">
        <v>3535.8166666666675</v>
      </c>
      <c r="K25" s="316">
        <v>3557.1333333333341</v>
      </c>
      <c r="L25" s="303">
        <v>3514.5</v>
      </c>
      <c r="M25" s="303">
        <v>3478</v>
      </c>
      <c r="N25" s="318">
        <v>1644000</v>
      </c>
      <c r="O25" s="319">
        <v>-9.1157702825888785E-4</v>
      </c>
    </row>
    <row r="26" spans="1:15" ht="15">
      <c r="A26" s="276">
        <v>16</v>
      </c>
      <c r="B26" s="386" t="s">
        <v>57</v>
      </c>
      <c r="C26" s="276" t="s">
        <v>58</v>
      </c>
      <c r="D26" s="315">
        <v>8868</v>
      </c>
      <c r="E26" s="315">
        <v>8865.65</v>
      </c>
      <c r="F26" s="316">
        <v>8771.3499999999985</v>
      </c>
      <c r="G26" s="316">
        <v>8674.6999999999989</v>
      </c>
      <c r="H26" s="316">
        <v>8580.3999999999978</v>
      </c>
      <c r="I26" s="316">
        <v>8962.2999999999993</v>
      </c>
      <c r="J26" s="316">
        <v>9056.5999999999985</v>
      </c>
      <c r="K26" s="316">
        <v>9153.25</v>
      </c>
      <c r="L26" s="303">
        <v>8959.9500000000007</v>
      </c>
      <c r="M26" s="303">
        <v>8769</v>
      </c>
      <c r="N26" s="318">
        <v>858500</v>
      </c>
      <c r="O26" s="319">
        <v>1.6577856719952634E-2</v>
      </c>
    </row>
    <row r="27" spans="1:15" ht="15">
      <c r="A27" s="276">
        <v>17</v>
      </c>
      <c r="B27" s="386" t="s">
        <v>57</v>
      </c>
      <c r="C27" s="276" t="s">
        <v>59</v>
      </c>
      <c r="D27" s="315">
        <v>5145.6000000000004</v>
      </c>
      <c r="E27" s="315">
        <v>5157.0333333333338</v>
      </c>
      <c r="F27" s="316">
        <v>5072.2666666666673</v>
      </c>
      <c r="G27" s="316">
        <v>4998.9333333333334</v>
      </c>
      <c r="H27" s="316">
        <v>4914.166666666667</v>
      </c>
      <c r="I27" s="316">
        <v>5230.3666666666677</v>
      </c>
      <c r="J27" s="316">
        <v>5315.1333333333341</v>
      </c>
      <c r="K27" s="316">
        <v>5388.4666666666681</v>
      </c>
      <c r="L27" s="303">
        <v>5241.8</v>
      </c>
      <c r="M27" s="303">
        <v>5083.7</v>
      </c>
      <c r="N27" s="318">
        <v>5445250</v>
      </c>
      <c r="O27" s="319">
        <v>3.689422069884795E-2</v>
      </c>
    </row>
    <row r="28" spans="1:15" ht="15">
      <c r="A28" s="276">
        <v>18</v>
      </c>
      <c r="B28" s="386" t="s">
        <v>44</v>
      </c>
      <c r="C28" s="276" t="s">
        <v>60</v>
      </c>
      <c r="D28" s="315">
        <v>1683.85</v>
      </c>
      <c r="E28" s="315">
        <v>1677.3833333333332</v>
      </c>
      <c r="F28" s="316">
        <v>1658.6666666666665</v>
      </c>
      <c r="G28" s="316">
        <v>1633.4833333333333</v>
      </c>
      <c r="H28" s="316">
        <v>1614.7666666666667</v>
      </c>
      <c r="I28" s="316">
        <v>1702.5666666666664</v>
      </c>
      <c r="J28" s="316">
        <v>1721.2833333333331</v>
      </c>
      <c r="K28" s="316">
        <v>1746.4666666666662</v>
      </c>
      <c r="L28" s="303">
        <v>1696.1</v>
      </c>
      <c r="M28" s="303">
        <v>1652.2</v>
      </c>
      <c r="N28" s="318">
        <v>1696000</v>
      </c>
      <c r="O28" s="319">
        <v>-5.9241180386066121E-2</v>
      </c>
    </row>
    <row r="29" spans="1:15" ht="15">
      <c r="A29" s="276">
        <v>19</v>
      </c>
      <c r="B29" s="386" t="s">
        <v>54</v>
      </c>
      <c r="C29" s="276" t="s">
        <v>233</v>
      </c>
      <c r="D29" s="315">
        <v>403.45</v>
      </c>
      <c r="E29" s="315">
        <v>400.14999999999992</v>
      </c>
      <c r="F29" s="316">
        <v>394.89999999999986</v>
      </c>
      <c r="G29" s="316">
        <v>386.34999999999997</v>
      </c>
      <c r="H29" s="316">
        <v>381.09999999999991</v>
      </c>
      <c r="I29" s="316">
        <v>408.69999999999982</v>
      </c>
      <c r="J29" s="316">
        <v>413.94999999999993</v>
      </c>
      <c r="K29" s="316">
        <v>422.49999999999977</v>
      </c>
      <c r="L29" s="303">
        <v>405.4</v>
      </c>
      <c r="M29" s="303">
        <v>391.6</v>
      </c>
      <c r="N29" s="318">
        <v>13438800</v>
      </c>
      <c r="O29" s="319">
        <v>4.5511833076599915E-2</v>
      </c>
    </row>
    <row r="30" spans="1:15" ht="15">
      <c r="A30" s="276">
        <v>20</v>
      </c>
      <c r="B30" s="386" t="s">
        <v>54</v>
      </c>
      <c r="C30" s="276" t="s">
        <v>61</v>
      </c>
      <c r="D30" s="315">
        <v>65.55</v>
      </c>
      <c r="E30" s="315">
        <v>65.433333333333323</v>
      </c>
      <c r="F30" s="316">
        <v>64.766666666666652</v>
      </c>
      <c r="G30" s="316">
        <v>63.983333333333334</v>
      </c>
      <c r="H30" s="316">
        <v>63.316666666666663</v>
      </c>
      <c r="I30" s="316">
        <v>66.21666666666664</v>
      </c>
      <c r="J30" s="316">
        <v>66.883333333333297</v>
      </c>
      <c r="K30" s="316">
        <v>67.666666666666629</v>
      </c>
      <c r="L30" s="303">
        <v>66.099999999999994</v>
      </c>
      <c r="M30" s="303">
        <v>64.650000000000006</v>
      </c>
      <c r="N30" s="318">
        <v>66456000</v>
      </c>
      <c r="O30" s="319">
        <v>6.3670411985018729E-2</v>
      </c>
    </row>
    <row r="31" spans="1:15" ht="15">
      <c r="A31" s="276">
        <v>21</v>
      </c>
      <c r="B31" s="386" t="s">
        <v>50</v>
      </c>
      <c r="C31" s="276" t="s">
        <v>63</v>
      </c>
      <c r="D31" s="315">
        <v>1613.7</v>
      </c>
      <c r="E31" s="315">
        <v>1606.8833333333332</v>
      </c>
      <c r="F31" s="316">
        <v>1594.8166666666664</v>
      </c>
      <c r="G31" s="316">
        <v>1575.9333333333332</v>
      </c>
      <c r="H31" s="316">
        <v>1563.8666666666663</v>
      </c>
      <c r="I31" s="316">
        <v>1625.7666666666664</v>
      </c>
      <c r="J31" s="316">
        <v>1637.833333333333</v>
      </c>
      <c r="K31" s="316">
        <v>1656.7166666666665</v>
      </c>
      <c r="L31" s="303">
        <v>1618.95</v>
      </c>
      <c r="M31" s="303">
        <v>1588</v>
      </c>
      <c r="N31" s="318">
        <v>1042250</v>
      </c>
      <c r="O31" s="319">
        <v>-2.6707755521314842E-2</v>
      </c>
    </row>
    <row r="32" spans="1:15" ht="15">
      <c r="A32" s="276">
        <v>22</v>
      </c>
      <c r="B32" s="386" t="s">
        <v>64</v>
      </c>
      <c r="C32" s="276" t="s">
        <v>65</v>
      </c>
      <c r="D32" s="315">
        <v>132.1</v>
      </c>
      <c r="E32" s="315">
        <v>131.71666666666667</v>
      </c>
      <c r="F32" s="316">
        <v>129.78333333333333</v>
      </c>
      <c r="G32" s="316">
        <v>127.46666666666667</v>
      </c>
      <c r="H32" s="316">
        <v>125.53333333333333</v>
      </c>
      <c r="I32" s="316">
        <v>134.03333333333333</v>
      </c>
      <c r="J32" s="316">
        <v>135.96666666666667</v>
      </c>
      <c r="K32" s="316">
        <v>138.28333333333333</v>
      </c>
      <c r="L32" s="303">
        <v>133.65</v>
      </c>
      <c r="M32" s="303">
        <v>129.4</v>
      </c>
      <c r="N32" s="318">
        <v>29898400</v>
      </c>
      <c r="O32" s="319">
        <v>1.2873326467559218E-2</v>
      </c>
    </row>
    <row r="33" spans="1:15" ht="15">
      <c r="A33" s="276">
        <v>23</v>
      </c>
      <c r="B33" s="386" t="s">
        <v>50</v>
      </c>
      <c r="C33" s="276" t="s">
        <v>66</v>
      </c>
      <c r="D33" s="315">
        <v>794.35</v>
      </c>
      <c r="E33" s="315">
        <v>788.91666666666663</v>
      </c>
      <c r="F33" s="316">
        <v>778.43333333333328</v>
      </c>
      <c r="G33" s="316">
        <v>762.51666666666665</v>
      </c>
      <c r="H33" s="316">
        <v>752.0333333333333</v>
      </c>
      <c r="I33" s="316">
        <v>804.83333333333326</v>
      </c>
      <c r="J33" s="316">
        <v>815.31666666666661</v>
      </c>
      <c r="K33" s="316">
        <v>831.23333333333323</v>
      </c>
      <c r="L33" s="303">
        <v>799.4</v>
      </c>
      <c r="M33" s="303">
        <v>773</v>
      </c>
      <c r="N33" s="318">
        <v>2336400</v>
      </c>
      <c r="O33" s="319">
        <v>1.870503597122302E-2</v>
      </c>
    </row>
    <row r="34" spans="1:15" ht="15">
      <c r="A34" s="276">
        <v>24</v>
      </c>
      <c r="B34" s="386" t="s">
        <v>44</v>
      </c>
      <c r="C34" s="276" t="s">
        <v>67</v>
      </c>
      <c r="D34" s="315">
        <v>557.35</v>
      </c>
      <c r="E34" s="315">
        <v>552.35</v>
      </c>
      <c r="F34" s="316">
        <v>545.40000000000009</v>
      </c>
      <c r="G34" s="316">
        <v>533.45000000000005</v>
      </c>
      <c r="H34" s="316">
        <v>526.50000000000011</v>
      </c>
      <c r="I34" s="316">
        <v>564.30000000000007</v>
      </c>
      <c r="J34" s="316">
        <v>571.25000000000011</v>
      </c>
      <c r="K34" s="316">
        <v>583.20000000000005</v>
      </c>
      <c r="L34" s="303">
        <v>559.29999999999995</v>
      </c>
      <c r="M34" s="303">
        <v>540.4</v>
      </c>
      <c r="N34" s="318">
        <v>5476500</v>
      </c>
      <c r="O34" s="319">
        <v>-9.4953879544221378E-3</v>
      </c>
    </row>
    <row r="35" spans="1:15" ht="15">
      <c r="A35" s="276">
        <v>25</v>
      </c>
      <c r="B35" s="386" t="s">
        <v>68</v>
      </c>
      <c r="C35" s="276" t="s">
        <v>69</v>
      </c>
      <c r="D35" s="315">
        <v>516.65</v>
      </c>
      <c r="E35" s="315">
        <v>516.33333333333337</v>
      </c>
      <c r="F35" s="316">
        <v>513.26666666666677</v>
      </c>
      <c r="G35" s="316">
        <v>509.88333333333344</v>
      </c>
      <c r="H35" s="316">
        <v>506.81666666666683</v>
      </c>
      <c r="I35" s="316">
        <v>519.7166666666667</v>
      </c>
      <c r="J35" s="316">
        <v>522.7833333333333</v>
      </c>
      <c r="K35" s="316">
        <v>526.16666666666663</v>
      </c>
      <c r="L35" s="303">
        <v>519.4</v>
      </c>
      <c r="M35" s="303">
        <v>512.95000000000005</v>
      </c>
      <c r="N35" s="318">
        <v>100139100</v>
      </c>
      <c r="O35" s="319">
        <v>1.1933709924806404E-2</v>
      </c>
    </row>
    <row r="36" spans="1:15" ht="15">
      <c r="A36" s="276">
        <v>26</v>
      </c>
      <c r="B36" s="386" t="s">
        <v>64</v>
      </c>
      <c r="C36" s="276" t="s">
        <v>70</v>
      </c>
      <c r="D36" s="315">
        <v>40.35</v>
      </c>
      <c r="E36" s="315">
        <v>40.31666666666667</v>
      </c>
      <c r="F36" s="316">
        <v>39.783333333333339</v>
      </c>
      <c r="G36" s="316">
        <v>39.216666666666669</v>
      </c>
      <c r="H36" s="316">
        <v>38.683333333333337</v>
      </c>
      <c r="I36" s="316">
        <v>40.88333333333334</v>
      </c>
      <c r="J36" s="316">
        <v>41.416666666666671</v>
      </c>
      <c r="K36" s="316">
        <v>41.983333333333341</v>
      </c>
      <c r="L36" s="303">
        <v>40.85</v>
      </c>
      <c r="M36" s="303">
        <v>39.75</v>
      </c>
      <c r="N36" s="318">
        <v>123333000</v>
      </c>
      <c r="O36" s="319">
        <v>-1.5588333892054978E-2</v>
      </c>
    </row>
    <row r="37" spans="1:15" ht="15">
      <c r="A37" s="276">
        <v>27</v>
      </c>
      <c r="B37" s="386" t="s">
        <v>52</v>
      </c>
      <c r="C37" s="276" t="s">
        <v>71</v>
      </c>
      <c r="D37" s="315">
        <v>469.45</v>
      </c>
      <c r="E37" s="315">
        <v>468.08333333333331</v>
      </c>
      <c r="F37" s="316">
        <v>463.91666666666663</v>
      </c>
      <c r="G37" s="316">
        <v>458.38333333333333</v>
      </c>
      <c r="H37" s="316">
        <v>454.21666666666664</v>
      </c>
      <c r="I37" s="316">
        <v>473.61666666666662</v>
      </c>
      <c r="J37" s="316">
        <v>477.78333333333325</v>
      </c>
      <c r="K37" s="316">
        <v>483.31666666666661</v>
      </c>
      <c r="L37" s="303">
        <v>472.25</v>
      </c>
      <c r="M37" s="303">
        <v>462.55</v>
      </c>
      <c r="N37" s="318">
        <v>10550100</v>
      </c>
      <c r="O37" s="319">
        <v>-2.5907836058611172E-2</v>
      </c>
    </row>
    <row r="38" spans="1:15" ht="15">
      <c r="A38" s="276">
        <v>28</v>
      </c>
      <c r="B38" s="386" t="s">
        <v>44</v>
      </c>
      <c r="C38" s="276" t="s">
        <v>72</v>
      </c>
      <c r="D38" s="315">
        <v>13467.2</v>
      </c>
      <c r="E38" s="315">
        <v>13412.633333333333</v>
      </c>
      <c r="F38" s="316">
        <v>13254.816666666666</v>
      </c>
      <c r="G38" s="316">
        <v>13042.433333333332</v>
      </c>
      <c r="H38" s="316">
        <v>12884.616666666665</v>
      </c>
      <c r="I38" s="316">
        <v>13625.016666666666</v>
      </c>
      <c r="J38" s="316">
        <v>13782.833333333336</v>
      </c>
      <c r="K38" s="316">
        <v>13995.216666666667</v>
      </c>
      <c r="L38" s="303">
        <v>13570.45</v>
      </c>
      <c r="M38" s="303">
        <v>13200.25</v>
      </c>
      <c r="N38" s="318">
        <v>150800</v>
      </c>
      <c r="O38" s="319">
        <v>1.4463504877228389E-2</v>
      </c>
    </row>
    <row r="39" spans="1:15" ht="15">
      <c r="A39" s="276">
        <v>29</v>
      </c>
      <c r="B39" s="386" t="s">
        <v>73</v>
      </c>
      <c r="C39" s="276" t="s">
        <v>74</v>
      </c>
      <c r="D39" s="315">
        <v>394.05</v>
      </c>
      <c r="E39" s="315">
        <v>393.59999999999997</v>
      </c>
      <c r="F39" s="316">
        <v>390.64999999999992</v>
      </c>
      <c r="G39" s="316">
        <v>387.24999999999994</v>
      </c>
      <c r="H39" s="316">
        <v>384.2999999999999</v>
      </c>
      <c r="I39" s="316">
        <v>396.99999999999994</v>
      </c>
      <c r="J39" s="316">
        <v>399.95</v>
      </c>
      <c r="K39" s="316">
        <v>403.34999999999997</v>
      </c>
      <c r="L39" s="303">
        <v>396.55</v>
      </c>
      <c r="M39" s="303">
        <v>390.2</v>
      </c>
      <c r="N39" s="318">
        <v>25174800</v>
      </c>
      <c r="O39" s="319">
        <v>1.0038275438723189E-2</v>
      </c>
    </row>
    <row r="40" spans="1:15" ht="15">
      <c r="A40" s="276">
        <v>30</v>
      </c>
      <c r="B40" s="386" t="s">
        <v>50</v>
      </c>
      <c r="C40" s="276" t="s">
        <v>75</v>
      </c>
      <c r="D40" s="315">
        <v>3570.45</v>
      </c>
      <c r="E40" s="315">
        <v>3576.7166666666667</v>
      </c>
      <c r="F40" s="316">
        <v>3543.7333333333336</v>
      </c>
      <c r="G40" s="316">
        <v>3517.0166666666669</v>
      </c>
      <c r="H40" s="316">
        <v>3484.0333333333338</v>
      </c>
      <c r="I40" s="316">
        <v>3603.4333333333334</v>
      </c>
      <c r="J40" s="316">
        <v>3636.4166666666661</v>
      </c>
      <c r="K40" s="316">
        <v>3663.1333333333332</v>
      </c>
      <c r="L40" s="303">
        <v>3609.7</v>
      </c>
      <c r="M40" s="303">
        <v>3550</v>
      </c>
      <c r="N40" s="318">
        <v>2750000</v>
      </c>
      <c r="O40" s="319">
        <v>7.5647344128921226E-2</v>
      </c>
    </row>
    <row r="41" spans="1:15" ht="15">
      <c r="A41" s="276">
        <v>31</v>
      </c>
      <c r="B41" s="386" t="s">
        <v>52</v>
      </c>
      <c r="C41" s="276" t="s">
        <v>76</v>
      </c>
      <c r="D41" s="315">
        <v>486.95</v>
      </c>
      <c r="E41" s="315">
        <v>486.54999999999995</v>
      </c>
      <c r="F41" s="316">
        <v>481.94999999999993</v>
      </c>
      <c r="G41" s="316">
        <v>476.95</v>
      </c>
      <c r="H41" s="316">
        <v>472.34999999999997</v>
      </c>
      <c r="I41" s="316">
        <v>491.5499999999999</v>
      </c>
      <c r="J41" s="316">
        <v>496.14999999999992</v>
      </c>
      <c r="K41" s="316">
        <v>501.14999999999986</v>
      </c>
      <c r="L41" s="303">
        <v>491.15</v>
      </c>
      <c r="M41" s="303">
        <v>481.55</v>
      </c>
      <c r="N41" s="318">
        <v>9242200</v>
      </c>
      <c r="O41" s="319">
        <v>-6.1229050279329608E-2</v>
      </c>
    </row>
    <row r="42" spans="1:15" ht="15">
      <c r="A42" s="276">
        <v>32</v>
      </c>
      <c r="B42" s="386" t="s">
        <v>54</v>
      </c>
      <c r="C42" s="276" t="s">
        <v>77</v>
      </c>
      <c r="D42" s="315">
        <v>136.05000000000001</v>
      </c>
      <c r="E42" s="315">
        <v>134.76666666666668</v>
      </c>
      <c r="F42" s="316">
        <v>132.13333333333335</v>
      </c>
      <c r="G42" s="316">
        <v>128.21666666666667</v>
      </c>
      <c r="H42" s="316">
        <v>125.58333333333334</v>
      </c>
      <c r="I42" s="316">
        <v>138.68333333333337</v>
      </c>
      <c r="J42" s="316">
        <v>141.31666666666669</v>
      </c>
      <c r="K42" s="316">
        <v>145.23333333333338</v>
      </c>
      <c r="L42" s="303">
        <v>137.4</v>
      </c>
      <c r="M42" s="303">
        <v>130.85</v>
      </c>
      <c r="N42" s="318">
        <v>46666800</v>
      </c>
      <c r="O42" s="319">
        <v>2.3085118977151653E-2</v>
      </c>
    </row>
    <row r="43" spans="1:15" ht="15">
      <c r="A43" s="276">
        <v>33</v>
      </c>
      <c r="B43" s="386" t="s">
        <v>57</v>
      </c>
      <c r="C43" s="276" t="s">
        <v>82</v>
      </c>
      <c r="D43" s="315">
        <v>438.5</v>
      </c>
      <c r="E43" s="315">
        <v>435.5333333333333</v>
      </c>
      <c r="F43" s="316">
        <v>432.01666666666659</v>
      </c>
      <c r="G43" s="316">
        <v>425.5333333333333</v>
      </c>
      <c r="H43" s="316">
        <v>422.01666666666659</v>
      </c>
      <c r="I43" s="316">
        <v>442.01666666666659</v>
      </c>
      <c r="J43" s="316">
        <v>445.53333333333325</v>
      </c>
      <c r="K43" s="316">
        <v>452.01666666666659</v>
      </c>
      <c r="L43" s="303">
        <v>439.05</v>
      </c>
      <c r="M43" s="303">
        <v>429.05</v>
      </c>
      <c r="N43" s="318">
        <v>4942500</v>
      </c>
      <c r="O43" s="319">
        <v>-0.1005459508644222</v>
      </c>
    </row>
    <row r="44" spans="1:15" ht="15">
      <c r="A44" s="276">
        <v>34</v>
      </c>
      <c r="B44" s="386" t="s">
        <v>52</v>
      </c>
      <c r="C44" s="276" t="s">
        <v>83</v>
      </c>
      <c r="D44" s="315">
        <v>831.1</v>
      </c>
      <c r="E44" s="315">
        <v>835.18333333333339</v>
      </c>
      <c r="F44" s="316">
        <v>823.16666666666674</v>
      </c>
      <c r="G44" s="316">
        <v>815.23333333333335</v>
      </c>
      <c r="H44" s="316">
        <v>803.2166666666667</v>
      </c>
      <c r="I44" s="316">
        <v>843.11666666666679</v>
      </c>
      <c r="J44" s="316">
        <v>855.13333333333344</v>
      </c>
      <c r="K44" s="316">
        <v>863.06666666666683</v>
      </c>
      <c r="L44" s="303">
        <v>847.2</v>
      </c>
      <c r="M44" s="303">
        <v>827.25</v>
      </c>
      <c r="N44" s="318">
        <v>16039400</v>
      </c>
      <c r="O44" s="319">
        <v>3.5501468736886276E-2</v>
      </c>
    </row>
    <row r="45" spans="1:15" ht="15">
      <c r="A45" s="276">
        <v>35</v>
      </c>
      <c r="B45" s="386" t="s">
        <v>39</v>
      </c>
      <c r="C45" s="276" t="s">
        <v>84</v>
      </c>
      <c r="D45" s="315">
        <v>135.69999999999999</v>
      </c>
      <c r="E45" s="315">
        <v>135.68333333333331</v>
      </c>
      <c r="F45" s="316">
        <v>134.41666666666663</v>
      </c>
      <c r="G45" s="316">
        <v>133.13333333333333</v>
      </c>
      <c r="H45" s="316">
        <v>131.86666666666665</v>
      </c>
      <c r="I45" s="316">
        <v>136.96666666666661</v>
      </c>
      <c r="J45" s="316">
        <v>138.23333333333332</v>
      </c>
      <c r="K45" s="316">
        <v>139.51666666666659</v>
      </c>
      <c r="L45" s="303">
        <v>136.94999999999999</v>
      </c>
      <c r="M45" s="303">
        <v>134.4</v>
      </c>
      <c r="N45" s="318">
        <v>33574800</v>
      </c>
      <c r="O45" s="319">
        <v>0.1001926782273603</v>
      </c>
    </row>
    <row r="46" spans="1:15" ht="15">
      <c r="A46" s="276">
        <v>36</v>
      </c>
      <c r="B46" s="406" t="s">
        <v>107</v>
      </c>
      <c r="C46" s="276" t="s">
        <v>3633</v>
      </c>
      <c r="D46" s="315">
        <v>2892.5</v>
      </c>
      <c r="E46" s="315">
        <v>2877.65</v>
      </c>
      <c r="F46" s="316">
        <v>2840.8500000000004</v>
      </c>
      <c r="G46" s="316">
        <v>2789.2000000000003</v>
      </c>
      <c r="H46" s="316">
        <v>2752.4000000000005</v>
      </c>
      <c r="I46" s="316">
        <v>2929.3</v>
      </c>
      <c r="J46" s="316">
        <v>2966.1000000000004</v>
      </c>
      <c r="K46" s="316">
        <v>3017.75</v>
      </c>
      <c r="L46" s="303">
        <v>2914.45</v>
      </c>
      <c r="M46" s="303">
        <v>2826</v>
      </c>
      <c r="N46" s="318">
        <v>401250</v>
      </c>
      <c r="O46" s="319">
        <v>5.731225296442688E-2</v>
      </c>
    </row>
    <row r="47" spans="1:15" ht="15">
      <c r="A47" s="276">
        <v>37</v>
      </c>
      <c r="B47" s="386" t="s">
        <v>50</v>
      </c>
      <c r="C47" s="276" t="s">
        <v>85</v>
      </c>
      <c r="D47" s="315">
        <v>1604.45</v>
      </c>
      <c r="E47" s="315">
        <v>1595.0333333333335</v>
      </c>
      <c r="F47" s="316">
        <v>1582.3166666666671</v>
      </c>
      <c r="G47" s="316">
        <v>1560.1833333333336</v>
      </c>
      <c r="H47" s="316">
        <v>1547.4666666666672</v>
      </c>
      <c r="I47" s="316">
        <v>1617.166666666667</v>
      </c>
      <c r="J47" s="316">
        <v>1629.8833333333337</v>
      </c>
      <c r="K47" s="316">
        <v>1652.0166666666669</v>
      </c>
      <c r="L47" s="303">
        <v>1607.75</v>
      </c>
      <c r="M47" s="303">
        <v>1572.9</v>
      </c>
      <c r="N47" s="318">
        <v>2478000</v>
      </c>
      <c r="O47" s="319">
        <v>-4.0910322405852073E-2</v>
      </c>
    </row>
    <row r="48" spans="1:15" ht="15">
      <c r="A48" s="276">
        <v>38</v>
      </c>
      <c r="B48" s="386" t="s">
        <v>39</v>
      </c>
      <c r="C48" s="276" t="s">
        <v>86</v>
      </c>
      <c r="D48" s="315">
        <v>416.2</v>
      </c>
      <c r="E48" s="315">
        <v>415.09999999999997</v>
      </c>
      <c r="F48" s="316">
        <v>411.79999999999995</v>
      </c>
      <c r="G48" s="316">
        <v>407.4</v>
      </c>
      <c r="H48" s="316">
        <v>404.09999999999997</v>
      </c>
      <c r="I48" s="316">
        <v>419.49999999999994</v>
      </c>
      <c r="J48" s="316">
        <v>422.8</v>
      </c>
      <c r="K48" s="316">
        <v>427.19999999999993</v>
      </c>
      <c r="L48" s="303">
        <v>418.4</v>
      </c>
      <c r="M48" s="303">
        <v>410.7</v>
      </c>
      <c r="N48" s="318">
        <v>11295801</v>
      </c>
      <c r="O48" s="319">
        <v>3.6106096375503401E-3</v>
      </c>
    </row>
    <row r="49" spans="1:15" ht="15">
      <c r="A49" s="276">
        <v>39</v>
      </c>
      <c r="B49" s="386" t="s">
        <v>64</v>
      </c>
      <c r="C49" s="276" t="s">
        <v>87</v>
      </c>
      <c r="D49" s="315">
        <v>616.79999999999995</v>
      </c>
      <c r="E49" s="315">
        <v>616.06666666666661</v>
      </c>
      <c r="F49" s="316">
        <v>606.73333333333323</v>
      </c>
      <c r="G49" s="316">
        <v>596.66666666666663</v>
      </c>
      <c r="H49" s="316">
        <v>587.33333333333326</v>
      </c>
      <c r="I49" s="316">
        <v>626.13333333333321</v>
      </c>
      <c r="J49" s="316">
        <v>635.4666666666667</v>
      </c>
      <c r="K49" s="316">
        <v>645.53333333333319</v>
      </c>
      <c r="L49" s="303">
        <v>625.4</v>
      </c>
      <c r="M49" s="303">
        <v>606</v>
      </c>
      <c r="N49" s="318">
        <v>1962000</v>
      </c>
      <c r="O49" s="319">
        <v>8.4217506631299732E-2</v>
      </c>
    </row>
    <row r="50" spans="1:15" ht="15">
      <c r="A50" s="276">
        <v>40</v>
      </c>
      <c r="B50" s="386" t="s">
        <v>50</v>
      </c>
      <c r="C50" s="276" t="s">
        <v>88</v>
      </c>
      <c r="D50" s="315">
        <v>541.54999999999995</v>
      </c>
      <c r="E50" s="315">
        <v>541.48333333333335</v>
      </c>
      <c r="F50" s="316">
        <v>538.26666666666665</v>
      </c>
      <c r="G50" s="316">
        <v>534.98333333333335</v>
      </c>
      <c r="H50" s="316">
        <v>531.76666666666665</v>
      </c>
      <c r="I50" s="316">
        <v>544.76666666666665</v>
      </c>
      <c r="J50" s="316">
        <v>547.98333333333335</v>
      </c>
      <c r="K50" s="316">
        <v>551.26666666666665</v>
      </c>
      <c r="L50" s="303">
        <v>544.70000000000005</v>
      </c>
      <c r="M50" s="303">
        <v>538.20000000000005</v>
      </c>
      <c r="N50" s="318">
        <v>15030000</v>
      </c>
      <c r="O50" s="319">
        <v>-8.4116773874319643E-3</v>
      </c>
    </row>
    <row r="51" spans="1:15" ht="15">
      <c r="A51" s="276">
        <v>41</v>
      </c>
      <c r="B51" s="386" t="s">
        <v>52</v>
      </c>
      <c r="C51" s="276" t="s">
        <v>91</v>
      </c>
      <c r="D51" s="315">
        <v>3860.55</v>
      </c>
      <c r="E51" s="315">
        <v>3859.5499999999997</v>
      </c>
      <c r="F51" s="316">
        <v>3825.0999999999995</v>
      </c>
      <c r="G51" s="316">
        <v>3789.6499999999996</v>
      </c>
      <c r="H51" s="316">
        <v>3755.1999999999994</v>
      </c>
      <c r="I51" s="316">
        <v>3894.9999999999995</v>
      </c>
      <c r="J51" s="316">
        <v>3929.4499999999994</v>
      </c>
      <c r="K51" s="316">
        <v>3964.8999999999996</v>
      </c>
      <c r="L51" s="303">
        <v>3894</v>
      </c>
      <c r="M51" s="303">
        <v>3824.1</v>
      </c>
      <c r="N51" s="318">
        <v>2585800</v>
      </c>
      <c r="O51" s="319">
        <v>2.2621213319623506E-2</v>
      </c>
    </row>
    <row r="52" spans="1:15" ht="15">
      <c r="A52" s="276">
        <v>42</v>
      </c>
      <c r="B52" s="386" t="s">
        <v>92</v>
      </c>
      <c r="C52" s="276" t="s">
        <v>93</v>
      </c>
      <c r="D52" s="315">
        <v>242.45</v>
      </c>
      <c r="E52" s="315">
        <v>243.31666666666669</v>
      </c>
      <c r="F52" s="316">
        <v>239.43333333333339</v>
      </c>
      <c r="G52" s="316">
        <v>236.41666666666671</v>
      </c>
      <c r="H52" s="316">
        <v>232.53333333333342</v>
      </c>
      <c r="I52" s="316">
        <v>246.33333333333337</v>
      </c>
      <c r="J52" s="316">
        <v>250.21666666666664</v>
      </c>
      <c r="K52" s="316">
        <v>253.23333333333335</v>
      </c>
      <c r="L52" s="303">
        <v>247.2</v>
      </c>
      <c r="M52" s="303">
        <v>240.3</v>
      </c>
      <c r="N52" s="318">
        <v>27413100</v>
      </c>
      <c r="O52" s="319">
        <v>1.4161884995727018E-2</v>
      </c>
    </row>
    <row r="53" spans="1:15" ht="15">
      <c r="A53" s="276">
        <v>43</v>
      </c>
      <c r="B53" s="386" t="s">
        <v>52</v>
      </c>
      <c r="C53" s="276" t="s">
        <v>94</v>
      </c>
      <c r="D53" s="315">
        <v>5308.1</v>
      </c>
      <c r="E53" s="315">
        <v>5308.9666666666662</v>
      </c>
      <c r="F53" s="316">
        <v>5254.2333333333327</v>
      </c>
      <c r="G53" s="316">
        <v>5200.3666666666668</v>
      </c>
      <c r="H53" s="316">
        <v>5145.6333333333332</v>
      </c>
      <c r="I53" s="316">
        <v>5362.8333333333321</v>
      </c>
      <c r="J53" s="316">
        <v>5417.5666666666657</v>
      </c>
      <c r="K53" s="316">
        <v>5471.4333333333316</v>
      </c>
      <c r="L53" s="303">
        <v>5363.7</v>
      </c>
      <c r="M53" s="303">
        <v>5255.1</v>
      </c>
      <c r="N53" s="318">
        <v>2638625</v>
      </c>
      <c r="O53" s="319">
        <v>1.9266055045871561E-2</v>
      </c>
    </row>
    <row r="54" spans="1:15" ht="15">
      <c r="A54" s="276">
        <v>44</v>
      </c>
      <c r="B54" s="386" t="s">
        <v>44</v>
      </c>
      <c r="C54" s="276" t="s">
        <v>95</v>
      </c>
      <c r="D54" s="315">
        <v>2680.1</v>
      </c>
      <c r="E54" s="315">
        <v>2662.65</v>
      </c>
      <c r="F54" s="316">
        <v>2636.8</v>
      </c>
      <c r="G54" s="316">
        <v>2593.5</v>
      </c>
      <c r="H54" s="316">
        <v>2567.65</v>
      </c>
      <c r="I54" s="316">
        <v>2705.9500000000003</v>
      </c>
      <c r="J54" s="316">
        <v>2731.7999999999997</v>
      </c>
      <c r="K54" s="316">
        <v>2775.1000000000004</v>
      </c>
      <c r="L54" s="303">
        <v>2688.5</v>
      </c>
      <c r="M54" s="303">
        <v>2619.35</v>
      </c>
      <c r="N54" s="318">
        <v>2331000</v>
      </c>
      <c r="O54" s="319">
        <v>-3.7397157816005983E-3</v>
      </c>
    </row>
    <row r="55" spans="1:15" ht="15">
      <c r="A55" s="276">
        <v>45</v>
      </c>
      <c r="B55" s="386" t="s">
        <v>44</v>
      </c>
      <c r="C55" s="276" t="s">
        <v>97</v>
      </c>
      <c r="D55" s="315">
        <v>1317.85</v>
      </c>
      <c r="E55" s="315">
        <v>1316.6333333333332</v>
      </c>
      <c r="F55" s="316">
        <v>1303.2666666666664</v>
      </c>
      <c r="G55" s="316">
        <v>1288.6833333333332</v>
      </c>
      <c r="H55" s="316">
        <v>1275.3166666666664</v>
      </c>
      <c r="I55" s="316">
        <v>1331.2166666666665</v>
      </c>
      <c r="J55" s="316">
        <v>1344.5833333333333</v>
      </c>
      <c r="K55" s="316">
        <v>1359.1666666666665</v>
      </c>
      <c r="L55" s="303">
        <v>1330</v>
      </c>
      <c r="M55" s="303">
        <v>1302.05</v>
      </c>
      <c r="N55" s="318">
        <v>3511200</v>
      </c>
      <c r="O55" s="319">
        <v>1.1246633929985744E-2</v>
      </c>
    </row>
    <row r="56" spans="1:15" ht="15">
      <c r="A56" s="276">
        <v>46</v>
      </c>
      <c r="B56" s="386" t="s">
        <v>44</v>
      </c>
      <c r="C56" s="276" t="s">
        <v>98</v>
      </c>
      <c r="D56" s="315">
        <v>196.4</v>
      </c>
      <c r="E56" s="315">
        <v>195.4666666666667</v>
      </c>
      <c r="F56" s="316">
        <v>193.73333333333341</v>
      </c>
      <c r="G56" s="316">
        <v>191.06666666666672</v>
      </c>
      <c r="H56" s="316">
        <v>189.33333333333343</v>
      </c>
      <c r="I56" s="316">
        <v>198.13333333333338</v>
      </c>
      <c r="J56" s="316">
        <v>199.86666666666667</v>
      </c>
      <c r="K56" s="316">
        <v>202.53333333333336</v>
      </c>
      <c r="L56" s="303">
        <v>197.2</v>
      </c>
      <c r="M56" s="303">
        <v>192.8</v>
      </c>
      <c r="N56" s="318">
        <v>13161600</v>
      </c>
      <c r="O56" s="319">
        <v>0</v>
      </c>
    </row>
    <row r="57" spans="1:15" ht="15">
      <c r="A57" s="276">
        <v>47</v>
      </c>
      <c r="B57" s="386" t="s">
        <v>54</v>
      </c>
      <c r="C57" s="276" t="s">
        <v>99</v>
      </c>
      <c r="D57" s="315">
        <v>72.599999999999994</v>
      </c>
      <c r="E57" s="315">
        <v>71.5</v>
      </c>
      <c r="F57" s="316">
        <v>70.25</v>
      </c>
      <c r="G57" s="316">
        <v>67.900000000000006</v>
      </c>
      <c r="H57" s="316">
        <v>66.650000000000006</v>
      </c>
      <c r="I57" s="316">
        <v>73.849999999999994</v>
      </c>
      <c r="J57" s="316">
        <v>75.099999999999994</v>
      </c>
      <c r="K57" s="316">
        <v>77.449999999999989</v>
      </c>
      <c r="L57" s="303">
        <v>72.75</v>
      </c>
      <c r="M57" s="303">
        <v>69.150000000000006</v>
      </c>
      <c r="N57" s="318">
        <v>92630000</v>
      </c>
      <c r="O57" s="319">
        <v>2.5575730735163862E-2</v>
      </c>
    </row>
    <row r="58" spans="1:15" ht="15">
      <c r="A58" s="276">
        <v>48</v>
      </c>
      <c r="B58" s="386" t="s">
        <v>73</v>
      </c>
      <c r="C58" s="276" t="s">
        <v>100</v>
      </c>
      <c r="D58" s="315">
        <v>129.94999999999999</v>
      </c>
      <c r="E58" s="315">
        <v>128.83333333333334</v>
      </c>
      <c r="F58" s="316">
        <v>127.36666666666667</v>
      </c>
      <c r="G58" s="316">
        <v>124.78333333333333</v>
      </c>
      <c r="H58" s="316">
        <v>123.31666666666666</v>
      </c>
      <c r="I58" s="316">
        <v>131.41666666666669</v>
      </c>
      <c r="J58" s="316">
        <v>132.88333333333333</v>
      </c>
      <c r="K58" s="316">
        <v>135.4666666666667</v>
      </c>
      <c r="L58" s="303">
        <v>130.30000000000001</v>
      </c>
      <c r="M58" s="303">
        <v>126.25</v>
      </c>
      <c r="N58" s="318">
        <v>28182000</v>
      </c>
      <c r="O58" s="319">
        <v>-1.7857142857142856E-2</v>
      </c>
    </row>
    <row r="59" spans="1:15" ht="15">
      <c r="A59" s="276">
        <v>49</v>
      </c>
      <c r="B59" s="386" t="s">
        <v>52</v>
      </c>
      <c r="C59" s="276" t="s">
        <v>101</v>
      </c>
      <c r="D59" s="315">
        <v>520.20000000000005</v>
      </c>
      <c r="E59" s="315">
        <v>518.80000000000007</v>
      </c>
      <c r="F59" s="316">
        <v>514.60000000000014</v>
      </c>
      <c r="G59" s="316">
        <v>509.00000000000011</v>
      </c>
      <c r="H59" s="316">
        <v>504.80000000000018</v>
      </c>
      <c r="I59" s="316">
        <v>524.40000000000009</v>
      </c>
      <c r="J59" s="316">
        <v>528.60000000000014</v>
      </c>
      <c r="K59" s="316">
        <v>534.20000000000005</v>
      </c>
      <c r="L59" s="303">
        <v>523</v>
      </c>
      <c r="M59" s="303">
        <v>513.20000000000005</v>
      </c>
      <c r="N59" s="318">
        <v>5218700</v>
      </c>
      <c r="O59" s="319">
        <v>1.6577060931899642E-2</v>
      </c>
    </row>
    <row r="60" spans="1:15" ht="15">
      <c r="A60" s="276">
        <v>50</v>
      </c>
      <c r="B60" s="386" t="s">
        <v>102</v>
      </c>
      <c r="C60" s="276" t="s">
        <v>103</v>
      </c>
      <c r="D60" s="315">
        <v>27.3</v>
      </c>
      <c r="E60" s="315">
        <v>27.166666666666668</v>
      </c>
      <c r="F60" s="316">
        <v>26.833333333333336</v>
      </c>
      <c r="G60" s="316">
        <v>26.366666666666667</v>
      </c>
      <c r="H60" s="316">
        <v>26.033333333333335</v>
      </c>
      <c r="I60" s="316">
        <v>27.633333333333336</v>
      </c>
      <c r="J60" s="316">
        <v>27.966666666666672</v>
      </c>
      <c r="K60" s="316">
        <v>28.433333333333337</v>
      </c>
      <c r="L60" s="303">
        <v>27.5</v>
      </c>
      <c r="M60" s="303">
        <v>26.7</v>
      </c>
      <c r="N60" s="318">
        <v>149377500</v>
      </c>
      <c r="O60" s="319">
        <v>1.0656112041406606E-2</v>
      </c>
    </row>
    <row r="61" spans="1:15" ht="15">
      <c r="A61" s="276">
        <v>51</v>
      </c>
      <c r="B61" s="386" t="s">
        <v>50</v>
      </c>
      <c r="C61" s="276" t="s">
        <v>104</v>
      </c>
      <c r="D61" s="315">
        <v>762.6</v>
      </c>
      <c r="E61" s="315">
        <v>759.0333333333333</v>
      </c>
      <c r="F61" s="316">
        <v>753.16666666666663</v>
      </c>
      <c r="G61" s="316">
        <v>743.73333333333335</v>
      </c>
      <c r="H61" s="316">
        <v>737.86666666666667</v>
      </c>
      <c r="I61" s="316">
        <v>768.46666666666658</v>
      </c>
      <c r="J61" s="316">
        <v>774.33333333333337</v>
      </c>
      <c r="K61" s="316">
        <v>783.76666666666654</v>
      </c>
      <c r="L61" s="303">
        <v>764.9</v>
      </c>
      <c r="M61" s="303">
        <v>749.6</v>
      </c>
      <c r="N61" s="318">
        <v>5589000</v>
      </c>
      <c r="O61" s="319">
        <v>2.3251556206517757E-2</v>
      </c>
    </row>
    <row r="62" spans="1:15" ht="15">
      <c r="A62" s="276">
        <v>52</v>
      </c>
      <c r="B62" s="406" t="s">
        <v>39</v>
      </c>
      <c r="C62" s="276" t="s">
        <v>248</v>
      </c>
      <c r="D62" s="315">
        <v>1414.5</v>
      </c>
      <c r="E62" s="315">
        <v>1417.3833333333332</v>
      </c>
      <c r="F62" s="316">
        <v>1403.2666666666664</v>
      </c>
      <c r="G62" s="316">
        <v>1392.0333333333333</v>
      </c>
      <c r="H62" s="316">
        <v>1377.9166666666665</v>
      </c>
      <c r="I62" s="316">
        <v>1428.6166666666663</v>
      </c>
      <c r="J62" s="316">
        <v>1442.7333333333331</v>
      </c>
      <c r="K62" s="316">
        <v>1453.9666666666662</v>
      </c>
      <c r="L62" s="303">
        <v>1431.5</v>
      </c>
      <c r="M62" s="303">
        <v>1406.15</v>
      </c>
      <c r="N62" s="318">
        <v>1142700</v>
      </c>
      <c r="O62" s="319">
        <v>-2.2790439132851583E-2</v>
      </c>
    </row>
    <row r="63" spans="1:15" ht="15">
      <c r="A63" s="276">
        <v>53</v>
      </c>
      <c r="B63" s="386" t="s">
        <v>37</v>
      </c>
      <c r="C63" s="276" t="s">
        <v>105</v>
      </c>
      <c r="D63" s="315">
        <v>962.9</v>
      </c>
      <c r="E63" s="315">
        <v>963.2166666666667</v>
      </c>
      <c r="F63" s="316">
        <v>952.43333333333339</v>
      </c>
      <c r="G63" s="316">
        <v>941.9666666666667</v>
      </c>
      <c r="H63" s="316">
        <v>931.18333333333339</v>
      </c>
      <c r="I63" s="316">
        <v>973.68333333333339</v>
      </c>
      <c r="J63" s="316">
        <v>984.4666666666667</v>
      </c>
      <c r="K63" s="316">
        <v>994.93333333333339</v>
      </c>
      <c r="L63" s="303">
        <v>974</v>
      </c>
      <c r="M63" s="303">
        <v>952.75</v>
      </c>
      <c r="N63" s="318">
        <v>18351150</v>
      </c>
      <c r="O63" s="319">
        <v>4.1064559725543194E-3</v>
      </c>
    </row>
    <row r="64" spans="1:15" ht="15">
      <c r="A64" s="276">
        <v>54</v>
      </c>
      <c r="B64" s="386" t="s">
        <v>39</v>
      </c>
      <c r="C64" s="276" t="s">
        <v>106</v>
      </c>
      <c r="D64" s="315">
        <v>937.95</v>
      </c>
      <c r="E64" s="315">
        <v>931.26666666666677</v>
      </c>
      <c r="F64" s="316">
        <v>922.58333333333348</v>
      </c>
      <c r="G64" s="316">
        <v>907.2166666666667</v>
      </c>
      <c r="H64" s="316">
        <v>898.53333333333342</v>
      </c>
      <c r="I64" s="316">
        <v>946.63333333333355</v>
      </c>
      <c r="J64" s="316">
        <v>955.31666666666672</v>
      </c>
      <c r="K64" s="316">
        <v>970.68333333333362</v>
      </c>
      <c r="L64" s="303">
        <v>939.95</v>
      </c>
      <c r="M64" s="303">
        <v>915.9</v>
      </c>
      <c r="N64" s="318">
        <v>3309000</v>
      </c>
      <c r="O64" s="319">
        <v>7.9195857447456591E-3</v>
      </c>
    </row>
    <row r="65" spans="1:15" ht="15">
      <c r="A65" s="276">
        <v>55</v>
      </c>
      <c r="B65" s="386" t="s">
        <v>107</v>
      </c>
      <c r="C65" s="276" t="s">
        <v>108</v>
      </c>
      <c r="D65" s="315">
        <v>988.8</v>
      </c>
      <c r="E65" s="315">
        <v>982.70000000000016</v>
      </c>
      <c r="F65" s="316">
        <v>971.3000000000003</v>
      </c>
      <c r="G65" s="316">
        <v>953.80000000000018</v>
      </c>
      <c r="H65" s="316">
        <v>942.40000000000032</v>
      </c>
      <c r="I65" s="316">
        <v>1000.2000000000003</v>
      </c>
      <c r="J65" s="316">
        <v>1011.6000000000001</v>
      </c>
      <c r="K65" s="316">
        <v>1029.1000000000004</v>
      </c>
      <c r="L65" s="303">
        <v>994.1</v>
      </c>
      <c r="M65" s="303">
        <v>965.2</v>
      </c>
      <c r="N65" s="318">
        <v>18491900</v>
      </c>
      <c r="O65" s="319">
        <v>-3.0212922173274596E-2</v>
      </c>
    </row>
    <row r="66" spans="1:15" ht="15">
      <c r="A66" s="276">
        <v>56</v>
      </c>
      <c r="B66" s="386" t="s">
        <v>57</v>
      </c>
      <c r="C66" s="276" t="s">
        <v>109</v>
      </c>
      <c r="D66" s="315">
        <v>2657.2</v>
      </c>
      <c r="E66" s="315">
        <v>2633.2833333333333</v>
      </c>
      <c r="F66" s="316">
        <v>2603.5666666666666</v>
      </c>
      <c r="G66" s="316">
        <v>2549.9333333333334</v>
      </c>
      <c r="H66" s="316">
        <v>2520.2166666666667</v>
      </c>
      <c r="I66" s="316">
        <v>2686.9166666666665</v>
      </c>
      <c r="J66" s="316">
        <v>2716.6333333333328</v>
      </c>
      <c r="K66" s="316">
        <v>2770.2666666666664</v>
      </c>
      <c r="L66" s="303">
        <v>2663</v>
      </c>
      <c r="M66" s="303">
        <v>2579.65</v>
      </c>
      <c r="N66" s="318">
        <v>19362900</v>
      </c>
      <c r="O66" s="319">
        <v>1.3011269108830084E-2</v>
      </c>
    </row>
    <row r="67" spans="1:15" ht="15">
      <c r="A67" s="276">
        <v>57</v>
      </c>
      <c r="B67" s="406" t="s">
        <v>57</v>
      </c>
      <c r="C67" s="524" t="s">
        <v>252</v>
      </c>
      <c r="D67" s="450">
        <v>3105.1</v>
      </c>
      <c r="E67" s="450">
        <v>3080.5666666666671</v>
      </c>
      <c r="F67" s="451">
        <v>3025.1333333333341</v>
      </c>
      <c r="G67" s="451">
        <v>2945.166666666667</v>
      </c>
      <c r="H67" s="451">
        <v>2889.733333333334</v>
      </c>
      <c r="I67" s="451">
        <v>3160.5333333333342</v>
      </c>
      <c r="J67" s="451">
        <v>3215.9666666666676</v>
      </c>
      <c r="K67" s="451">
        <v>3295.9333333333343</v>
      </c>
      <c r="L67" s="452">
        <v>3136</v>
      </c>
      <c r="M67" s="452">
        <v>3000.6</v>
      </c>
      <c r="N67" s="453">
        <v>178800</v>
      </c>
      <c r="O67" s="454">
        <v>0.13021491782553729</v>
      </c>
    </row>
    <row r="68" spans="1:15" ht="15">
      <c r="A68" s="276">
        <v>58</v>
      </c>
      <c r="B68" s="386" t="s">
        <v>54</v>
      </c>
      <c r="C68" s="276" t="s">
        <v>110</v>
      </c>
      <c r="D68" s="315">
        <v>1432.35</v>
      </c>
      <c r="E68" s="315">
        <v>1427.3999999999999</v>
      </c>
      <c r="F68" s="316">
        <v>1418.9499999999998</v>
      </c>
      <c r="G68" s="316">
        <v>1405.55</v>
      </c>
      <c r="H68" s="316">
        <v>1397.1</v>
      </c>
      <c r="I68" s="316">
        <v>1440.7999999999997</v>
      </c>
      <c r="J68" s="316">
        <v>1449.25</v>
      </c>
      <c r="K68" s="316">
        <v>1462.6499999999996</v>
      </c>
      <c r="L68" s="303">
        <v>1435.85</v>
      </c>
      <c r="M68" s="303">
        <v>1414</v>
      </c>
      <c r="N68" s="318">
        <v>30036600</v>
      </c>
      <c r="O68" s="319">
        <v>7.5081696129768893E-2</v>
      </c>
    </row>
    <row r="69" spans="1:15" ht="15">
      <c r="A69" s="276">
        <v>59</v>
      </c>
      <c r="B69" s="386" t="s">
        <v>57</v>
      </c>
      <c r="C69" s="276" t="s">
        <v>253</v>
      </c>
      <c r="D69" s="315">
        <v>714.75</v>
      </c>
      <c r="E69" s="315">
        <v>707.5</v>
      </c>
      <c r="F69" s="316">
        <v>699</v>
      </c>
      <c r="G69" s="316">
        <v>683.25</v>
      </c>
      <c r="H69" s="316">
        <v>674.75</v>
      </c>
      <c r="I69" s="316">
        <v>723.25</v>
      </c>
      <c r="J69" s="316">
        <v>731.75</v>
      </c>
      <c r="K69" s="316">
        <v>747.5</v>
      </c>
      <c r="L69" s="303">
        <v>716</v>
      </c>
      <c r="M69" s="303">
        <v>691.75</v>
      </c>
      <c r="N69" s="318">
        <v>8564600</v>
      </c>
      <c r="O69" s="319">
        <v>-0.14004859730505853</v>
      </c>
    </row>
    <row r="70" spans="1:15" ht="15">
      <c r="A70" s="276">
        <v>60</v>
      </c>
      <c r="B70" s="386" t="s">
        <v>44</v>
      </c>
      <c r="C70" s="276" t="s">
        <v>111</v>
      </c>
      <c r="D70" s="315">
        <v>3058.65</v>
      </c>
      <c r="E70" s="315">
        <v>3049.25</v>
      </c>
      <c r="F70" s="316">
        <v>3034.5</v>
      </c>
      <c r="G70" s="316">
        <v>3010.35</v>
      </c>
      <c r="H70" s="316">
        <v>2995.6</v>
      </c>
      <c r="I70" s="316">
        <v>3073.4</v>
      </c>
      <c r="J70" s="316">
        <v>3088.15</v>
      </c>
      <c r="K70" s="316">
        <v>3112.3</v>
      </c>
      <c r="L70" s="303">
        <v>3064</v>
      </c>
      <c r="M70" s="303">
        <v>3025.1</v>
      </c>
      <c r="N70" s="318">
        <v>4144800</v>
      </c>
      <c r="O70" s="319">
        <v>2.8588445503275758E-2</v>
      </c>
    </row>
    <row r="71" spans="1:15" ht="15">
      <c r="A71" s="276">
        <v>61</v>
      </c>
      <c r="B71" s="386" t="s">
        <v>113</v>
      </c>
      <c r="C71" s="276" t="s">
        <v>114</v>
      </c>
      <c r="D71" s="315">
        <v>250.65</v>
      </c>
      <c r="E71" s="315">
        <v>250.58333333333334</v>
      </c>
      <c r="F71" s="316">
        <v>247.36666666666667</v>
      </c>
      <c r="G71" s="316">
        <v>244.08333333333334</v>
      </c>
      <c r="H71" s="316">
        <v>240.86666666666667</v>
      </c>
      <c r="I71" s="316">
        <v>253.86666666666667</v>
      </c>
      <c r="J71" s="316">
        <v>257.08333333333331</v>
      </c>
      <c r="K71" s="316">
        <v>260.36666666666667</v>
      </c>
      <c r="L71" s="303">
        <v>253.8</v>
      </c>
      <c r="M71" s="303">
        <v>247.3</v>
      </c>
      <c r="N71" s="318">
        <v>27098600</v>
      </c>
      <c r="O71" s="319">
        <v>-6.9403425871234492E-2</v>
      </c>
    </row>
    <row r="72" spans="1:15" ht="15">
      <c r="A72" s="276">
        <v>62</v>
      </c>
      <c r="B72" s="386" t="s">
        <v>73</v>
      </c>
      <c r="C72" s="276" t="s">
        <v>115</v>
      </c>
      <c r="D72" s="315">
        <v>223.8</v>
      </c>
      <c r="E72" s="315">
        <v>223.03333333333333</v>
      </c>
      <c r="F72" s="316">
        <v>221.76666666666665</v>
      </c>
      <c r="G72" s="316">
        <v>219.73333333333332</v>
      </c>
      <c r="H72" s="316">
        <v>218.46666666666664</v>
      </c>
      <c r="I72" s="316">
        <v>225.06666666666666</v>
      </c>
      <c r="J72" s="316">
        <v>226.33333333333337</v>
      </c>
      <c r="K72" s="316">
        <v>228.36666666666667</v>
      </c>
      <c r="L72" s="303">
        <v>224.3</v>
      </c>
      <c r="M72" s="303">
        <v>221</v>
      </c>
      <c r="N72" s="318">
        <v>27342900</v>
      </c>
      <c r="O72" s="319">
        <v>1.7379947759694595E-2</v>
      </c>
    </row>
    <row r="73" spans="1:15" ht="15">
      <c r="A73" s="276">
        <v>63</v>
      </c>
      <c r="B73" s="386" t="s">
        <v>50</v>
      </c>
      <c r="C73" s="276" t="s">
        <v>116</v>
      </c>
      <c r="D73" s="315">
        <v>2455</v>
      </c>
      <c r="E73" s="315">
        <v>2442.2333333333331</v>
      </c>
      <c r="F73" s="316">
        <v>2424.4666666666662</v>
      </c>
      <c r="G73" s="316">
        <v>2393.9333333333329</v>
      </c>
      <c r="H73" s="316">
        <v>2376.1666666666661</v>
      </c>
      <c r="I73" s="316">
        <v>2472.7666666666664</v>
      </c>
      <c r="J73" s="316">
        <v>2490.5333333333338</v>
      </c>
      <c r="K73" s="316">
        <v>2521.0666666666666</v>
      </c>
      <c r="L73" s="303">
        <v>2460</v>
      </c>
      <c r="M73" s="303">
        <v>2411.6999999999998</v>
      </c>
      <c r="N73" s="318">
        <v>5293800</v>
      </c>
      <c r="O73" s="319">
        <v>-1.4905375983922291E-2</v>
      </c>
    </row>
    <row r="74" spans="1:15" ht="15">
      <c r="A74" s="276">
        <v>64</v>
      </c>
      <c r="B74" s="386" t="s">
        <v>57</v>
      </c>
      <c r="C74" s="276" t="s">
        <v>117</v>
      </c>
      <c r="D74" s="315">
        <v>220.5</v>
      </c>
      <c r="E74" s="315">
        <v>219.96666666666667</v>
      </c>
      <c r="F74" s="316">
        <v>216.93333333333334</v>
      </c>
      <c r="G74" s="316">
        <v>213.36666666666667</v>
      </c>
      <c r="H74" s="316">
        <v>210.33333333333334</v>
      </c>
      <c r="I74" s="316">
        <v>223.53333333333333</v>
      </c>
      <c r="J74" s="316">
        <v>226.56666666666669</v>
      </c>
      <c r="K74" s="316">
        <v>230.13333333333333</v>
      </c>
      <c r="L74" s="303">
        <v>223</v>
      </c>
      <c r="M74" s="303">
        <v>216.4</v>
      </c>
      <c r="N74" s="318">
        <v>31133300</v>
      </c>
      <c r="O74" s="319">
        <v>5.1040832666132911E-3</v>
      </c>
    </row>
    <row r="75" spans="1:15" ht="15">
      <c r="A75" s="276">
        <v>65</v>
      </c>
      <c r="B75" s="386" t="s">
        <v>54</v>
      </c>
      <c r="C75" s="276" t="s">
        <v>118</v>
      </c>
      <c r="D75" s="315">
        <v>538.5</v>
      </c>
      <c r="E75" s="315">
        <v>535.04999999999995</v>
      </c>
      <c r="F75" s="316">
        <v>528.24999999999989</v>
      </c>
      <c r="G75" s="316">
        <v>517.99999999999989</v>
      </c>
      <c r="H75" s="316">
        <v>511.19999999999982</v>
      </c>
      <c r="I75" s="316">
        <v>545.29999999999995</v>
      </c>
      <c r="J75" s="316">
        <v>552.10000000000014</v>
      </c>
      <c r="K75" s="316">
        <v>562.35</v>
      </c>
      <c r="L75" s="303">
        <v>541.85</v>
      </c>
      <c r="M75" s="303">
        <v>524.79999999999995</v>
      </c>
      <c r="N75" s="318">
        <v>83983625</v>
      </c>
      <c r="O75" s="319">
        <v>4.065220724788305E-2</v>
      </c>
    </row>
    <row r="76" spans="1:15" ht="15">
      <c r="A76" s="276">
        <v>66</v>
      </c>
      <c r="B76" s="406" t="s">
        <v>57</v>
      </c>
      <c r="C76" t="s">
        <v>256</v>
      </c>
      <c r="D76" s="450">
        <v>1588.45</v>
      </c>
      <c r="E76" s="450">
        <v>1575.3000000000002</v>
      </c>
      <c r="F76" s="451">
        <v>1553.2000000000003</v>
      </c>
      <c r="G76" s="451">
        <v>1517.95</v>
      </c>
      <c r="H76" s="451">
        <v>1495.8500000000001</v>
      </c>
      <c r="I76" s="451">
        <v>1610.5500000000004</v>
      </c>
      <c r="J76" s="451">
        <v>1632.6500000000003</v>
      </c>
      <c r="K76" s="451">
        <v>1667.9000000000005</v>
      </c>
      <c r="L76" s="452">
        <v>1597.4</v>
      </c>
      <c r="M76" s="452">
        <v>1540.05</v>
      </c>
      <c r="N76" s="453">
        <v>558450</v>
      </c>
      <c r="O76" s="454">
        <v>-1.8670649738610903E-2</v>
      </c>
    </row>
    <row r="77" spans="1:15" ht="15">
      <c r="A77" s="276">
        <v>67</v>
      </c>
      <c r="B77" s="386" t="s">
        <v>57</v>
      </c>
      <c r="C77" s="276" t="s">
        <v>119</v>
      </c>
      <c r="D77" s="315">
        <v>509.7</v>
      </c>
      <c r="E77" s="315">
        <v>509.93333333333334</v>
      </c>
      <c r="F77" s="316">
        <v>502.9666666666667</v>
      </c>
      <c r="G77" s="316">
        <v>496.23333333333335</v>
      </c>
      <c r="H77" s="316">
        <v>489.26666666666671</v>
      </c>
      <c r="I77" s="316">
        <v>516.66666666666674</v>
      </c>
      <c r="J77" s="316">
        <v>523.63333333333321</v>
      </c>
      <c r="K77" s="316">
        <v>530.36666666666667</v>
      </c>
      <c r="L77" s="303">
        <v>516.9</v>
      </c>
      <c r="M77" s="303">
        <v>503.2</v>
      </c>
      <c r="N77" s="318">
        <v>4642500</v>
      </c>
      <c r="O77" s="319">
        <v>5.9206023271731689E-2</v>
      </c>
    </row>
    <row r="78" spans="1:15" ht="15">
      <c r="A78" s="276">
        <v>68</v>
      </c>
      <c r="B78" s="386" t="s">
        <v>68</v>
      </c>
      <c r="C78" s="276" t="s">
        <v>120</v>
      </c>
      <c r="D78" s="315">
        <v>12</v>
      </c>
      <c r="E78" s="315">
        <v>11.950000000000001</v>
      </c>
      <c r="F78" s="316">
        <v>11.700000000000003</v>
      </c>
      <c r="G78" s="316">
        <v>11.400000000000002</v>
      </c>
      <c r="H78" s="316">
        <v>11.150000000000004</v>
      </c>
      <c r="I78" s="316">
        <v>12.250000000000002</v>
      </c>
      <c r="J78" s="316">
        <v>12.499999999999998</v>
      </c>
      <c r="K78" s="316">
        <v>12.8</v>
      </c>
      <c r="L78" s="303">
        <v>12.2</v>
      </c>
      <c r="M78" s="303">
        <v>11.65</v>
      </c>
      <c r="N78" s="318">
        <v>908040000</v>
      </c>
      <c r="O78" s="319">
        <v>-1.0978956999085087E-2</v>
      </c>
    </row>
    <row r="79" spans="1:15" ht="15">
      <c r="A79" s="276">
        <v>69</v>
      </c>
      <c r="B79" s="386" t="s">
        <v>54</v>
      </c>
      <c r="C79" s="276" t="s">
        <v>121</v>
      </c>
      <c r="D79" s="315">
        <v>39.700000000000003</v>
      </c>
      <c r="E79" s="315">
        <v>39.183333333333337</v>
      </c>
      <c r="F79" s="316">
        <v>38.366666666666674</v>
      </c>
      <c r="G79" s="316">
        <v>37.033333333333339</v>
      </c>
      <c r="H79" s="316">
        <v>36.216666666666676</v>
      </c>
      <c r="I79" s="316">
        <v>40.516666666666673</v>
      </c>
      <c r="J79" s="316">
        <v>41.333333333333336</v>
      </c>
      <c r="K79" s="316">
        <v>42.666666666666671</v>
      </c>
      <c r="L79" s="303">
        <v>40</v>
      </c>
      <c r="M79" s="303">
        <v>37.85</v>
      </c>
      <c r="N79" s="318">
        <v>140847000</v>
      </c>
      <c r="O79" s="319">
        <v>1.9950467804072648E-2</v>
      </c>
    </row>
    <row r="80" spans="1:15" ht="15">
      <c r="A80" s="276">
        <v>70</v>
      </c>
      <c r="B80" s="386" t="s">
        <v>73</v>
      </c>
      <c r="C80" s="276" t="s">
        <v>122</v>
      </c>
      <c r="D80" s="315">
        <v>521.95000000000005</v>
      </c>
      <c r="E80" s="315">
        <v>521.26666666666665</v>
      </c>
      <c r="F80" s="316">
        <v>510.73333333333335</v>
      </c>
      <c r="G80" s="316">
        <v>499.51666666666671</v>
      </c>
      <c r="H80" s="316">
        <v>488.98333333333341</v>
      </c>
      <c r="I80" s="316">
        <v>532.48333333333335</v>
      </c>
      <c r="J80" s="316">
        <v>543.01666666666665</v>
      </c>
      <c r="K80" s="316">
        <v>554.23333333333323</v>
      </c>
      <c r="L80" s="303">
        <v>531.79999999999995</v>
      </c>
      <c r="M80" s="303">
        <v>510.05</v>
      </c>
      <c r="N80" s="318">
        <v>7481375</v>
      </c>
      <c r="O80" s="319">
        <v>-1.4681592952835382E-3</v>
      </c>
    </row>
    <row r="81" spans="1:15" ht="15">
      <c r="A81" s="276">
        <v>71</v>
      </c>
      <c r="B81" s="386" t="s">
        <v>39</v>
      </c>
      <c r="C81" s="276" t="s">
        <v>123</v>
      </c>
      <c r="D81" s="315">
        <v>1717.7</v>
      </c>
      <c r="E81" s="315">
        <v>1717.1666666666667</v>
      </c>
      <c r="F81" s="316">
        <v>1701.5333333333335</v>
      </c>
      <c r="G81" s="316">
        <v>1685.3666666666668</v>
      </c>
      <c r="H81" s="316">
        <v>1669.7333333333336</v>
      </c>
      <c r="I81" s="316">
        <v>1733.3333333333335</v>
      </c>
      <c r="J81" s="316">
        <v>1748.9666666666667</v>
      </c>
      <c r="K81" s="316">
        <v>1765.1333333333334</v>
      </c>
      <c r="L81" s="303">
        <v>1732.8</v>
      </c>
      <c r="M81" s="303">
        <v>1701</v>
      </c>
      <c r="N81" s="318">
        <v>2981000</v>
      </c>
      <c r="O81" s="319">
        <v>-9.9634672866157417E-3</v>
      </c>
    </row>
    <row r="82" spans="1:15" ht="15">
      <c r="A82" s="276">
        <v>72</v>
      </c>
      <c r="B82" s="386" t="s">
        <v>54</v>
      </c>
      <c r="C82" s="276" t="s">
        <v>124</v>
      </c>
      <c r="D82" s="315">
        <v>926.25</v>
      </c>
      <c r="E82" s="315">
        <v>915.11666666666679</v>
      </c>
      <c r="F82" s="316">
        <v>898.3333333333336</v>
      </c>
      <c r="G82" s="316">
        <v>870.41666666666686</v>
      </c>
      <c r="H82" s="316">
        <v>853.63333333333367</v>
      </c>
      <c r="I82" s="316">
        <v>943.03333333333353</v>
      </c>
      <c r="J82" s="316">
        <v>959.81666666666683</v>
      </c>
      <c r="K82" s="316">
        <v>987.73333333333346</v>
      </c>
      <c r="L82" s="303">
        <v>931.9</v>
      </c>
      <c r="M82" s="303">
        <v>887.2</v>
      </c>
      <c r="N82" s="318">
        <v>17687700</v>
      </c>
      <c r="O82" s="319">
        <v>0.11165789920244358</v>
      </c>
    </row>
    <row r="83" spans="1:15" ht="15">
      <c r="A83" s="276">
        <v>73</v>
      </c>
      <c r="B83" s="386" t="s">
        <v>68</v>
      </c>
      <c r="C83" s="276" t="s">
        <v>3647</v>
      </c>
      <c r="D83" s="315">
        <v>254.15</v>
      </c>
      <c r="E83" s="315">
        <v>252.58333333333334</v>
      </c>
      <c r="F83" s="316">
        <v>240.86666666666667</v>
      </c>
      <c r="G83" s="316">
        <v>227.58333333333334</v>
      </c>
      <c r="H83" s="316">
        <v>215.86666666666667</v>
      </c>
      <c r="I83" s="316">
        <v>265.86666666666667</v>
      </c>
      <c r="J83" s="316">
        <v>277.58333333333331</v>
      </c>
      <c r="K83" s="316">
        <v>290.86666666666667</v>
      </c>
      <c r="L83" s="303">
        <v>264.3</v>
      </c>
      <c r="M83" s="303">
        <v>239.3</v>
      </c>
      <c r="N83" s="318">
        <v>10595200</v>
      </c>
      <c r="O83" s="319">
        <v>2.159827213822894E-2</v>
      </c>
    </row>
    <row r="84" spans="1:15" ht="15">
      <c r="A84" s="276">
        <v>74</v>
      </c>
      <c r="B84" s="386" t="s">
        <v>107</v>
      </c>
      <c r="C84" s="276" t="s">
        <v>126</v>
      </c>
      <c r="D84" s="315">
        <v>1294.95</v>
      </c>
      <c r="E84" s="315">
        <v>1290.9666666666669</v>
      </c>
      <c r="F84" s="316">
        <v>1280.2833333333338</v>
      </c>
      <c r="G84" s="316">
        <v>1265.6166666666668</v>
      </c>
      <c r="H84" s="316">
        <v>1254.9333333333336</v>
      </c>
      <c r="I84" s="316">
        <v>1305.6333333333339</v>
      </c>
      <c r="J84" s="316">
        <v>1316.3166666666668</v>
      </c>
      <c r="K84" s="316">
        <v>1330.983333333334</v>
      </c>
      <c r="L84" s="303">
        <v>1301.6500000000001</v>
      </c>
      <c r="M84" s="303">
        <v>1276.3</v>
      </c>
      <c r="N84" s="318">
        <v>36147600</v>
      </c>
      <c r="O84" s="319">
        <v>4.1273462615368663E-2</v>
      </c>
    </row>
    <row r="85" spans="1:15" ht="15">
      <c r="A85" s="276">
        <v>75</v>
      </c>
      <c r="B85" s="386" t="s">
        <v>73</v>
      </c>
      <c r="C85" s="276" t="s">
        <v>127</v>
      </c>
      <c r="D85" s="315">
        <v>93.35</v>
      </c>
      <c r="E85" s="315">
        <v>92.983333333333334</v>
      </c>
      <c r="F85" s="316">
        <v>92.366666666666674</v>
      </c>
      <c r="G85" s="316">
        <v>91.38333333333334</v>
      </c>
      <c r="H85" s="316">
        <v>90.76666666666668</v>
      </c>
      <c r="I85" s="316">
        <v>93.966666666666669</v>
      </c>
      <c r="J85" s="316">
        <v>94.583333333333314</v>
      </c>
      <c r="K85" s="316">
        <v>95.566666666666663</v>
      </c>
      <c r="L85" s="303">
        <v>93.6</v>
      </c>
      <c r="M85" s="303">
        <v>92</v>
      </c>
      <c r="N85" s="318">
        <v>48607000</v>
      </c>
      <c r="O85" s="319">
        <v>-1.2020836115934285E-3</v>
      </c>
    </row>
    <row r="86" spans="1:15" ht="15">
      <c r="A86" s="276">
        <v>76</v>
      </c>
      <c r="B86" s="386" t="s">
        <v>50</v>
      </c>
      <c r="C86" s="276" t="s">
        <v>128</v>
      </c>
      <c r="D86" s="315">
        <v>212.55</v>
      </c>
      <c r="E86" s="315">
        <v>212.63333333333335</v>
      </c>
      <c r="F86" s="316">
        <v>211.3666666666667</v>
      </c>
      <c r="G86" s="316">
        <v>210.18333333333334</v>
      </c>
      <c r="H86" s="316">
        <v>208.91666666666669</v>
      </c>
      <c r="I86" s="316">
        <v>213.81666666666672</v>
      </c>
      <c r="J86" s="316">
        <v>215.08333333333337</v>
      </c>
      <c r="K86" s="316">
        <v>216.26666666666674</v>
      </c>
      <c r="L86" s="303">
        <v>213.9</v>
      </c>
      <c r="M86" s="303">
        <v>211.45</v>
      </c>
      <c r="N86" s="318">
        <v>96268800</v>
      </c>
      <c r="O86" s="319">
        <v>3.3388293487221762E-2</v>
      </c>
    </row>
    <row r="87" spans="1:15" ht="15">
      <c r="A87" s="276">
        <v>77</v>
      </c>
      <c r="B87" s="386" t="s">
        <v>113</v>
      </c>
      <c r="C87" s="276" t="s">
        <v>129</v>
      </c>
      <c r="D87" s="315">
        <v>285.85000000000002</v>
      </c>
      <c r="E87" s="315">
        <v>286.06666666666666</v>
      </c>
      <c r="F87" s="316">
        <v>283.13333333333333</v>
      </c>
      <c r="G87" s="316">
        <v>280.41666666666669</v>
      </c>
      <c r="H87" s="316">
        <v>277.48333333333335</v>
      </c>
      <c r="I87" s="316">
        <v>288.7833333333333</v>
      </c>
      <c r="J87" s="316">
        <v>291.71666666666658</v>
      </c>
      <c r="K87" s="316">
        <v>294.43333333333328</v>
      </c>
      <c r="L87" s="303">
        <v>289</v>
      </c>
      <c r="M87" s="303">
        <v>283.35000000000002</v>
      </c>
      <c r="N87" s="318">
        <v>25070000</v>
      </c>
      <c r="O87" s="319">
        <v>-1.7055479317780828E-2</v>
      </c>
    </row>
    <row r="88" spans="1:15" ht="15">
      <c r="A88" s="276">
        <v>78</v>
      </c>
      <c r="B88" s="386" t="s">
        <v>113</v>
      </c>
      <c r="C88" s="276" t="s">
        <v>130</v>
      </c>
      <c r="D88" s="315">
        <v>396.05</v>
      </c>
      <c r="E88" s="315">
        <v>397.36666666666662</v>
      </c>
      <c r="F88" s="316">
        <v>390.73333333333323</v>
      </c>
      <c r="G88" s="316">
        <v>385.41666666666663</v>
      </c>
      <c r="H88" s="316">
        <v>378.78333333333325</v>
      </c>
      <c r="I88" s="316">
        <v>402.68333333333322</v>
      </c>
      <c r="J88" s="316">
        <v>409.31666666666655</v>
      </c>
      <c r="K88" s="316">
        <v>414.63333333333321</v>
      </c>
      <c r="L88" s="303">
        <v>404</v>
      </c>
      <c r="M88" s="303">
        <v>392.05</v>
      </c>
      <c r="N88" s="318">
        <v>33720300</v>
      </c>
      <c r="O88" s="319">
        <v>-4.4639298525308889E-3</v>
      </c>
    </row>
    <row r="89" spans="1:15" ht="15">
      <c r="A89" s="276">
        <v>79</v>
      </c>
      <c r="B89" s="386" t="s">
        <v>39</v>
      </c>
      <c r="C89" s="276" t="s">
        <v>131</v>
      </c>
      <c r="D89" s="315">
        <v>2778.5</v>
      </c>
      <c r="E89" s="315">
        <v>2773.25</v>
      </c>
      <c r="F89" s="316">
        <v>2705.5</v>
      </c>
      <c r="G89" s="316">
        <v>2632.5</v>
      </c>
      <c r="H89" s="316">
        <v>2564.75</v>
      </c>
      <c r="I89" s="316">
        <v>2846.25</v>
      </c>
      <c r="J89" s="316">
        <v>2914</v>
      </c>
      <c r="K89" s="316">
        <v>2987</v>
      </c>
      <c r="L89" s="303">
        <v>2841</v>
      </c>
      <c r="M89" s="303">
        <v>2700.25</v>
      </c>
      <c r="N89" s="318">
        <v>1403000</v>
      </c>
      <c r="O89" s="319">
        <v>1.6062823487417454E-3</v>
      </c>
    </row>
    <row r="90" spans="1:15" ht="15">
      <c r="A90" s="276">
        <v>80</v>
      </c>
      <c r="B90" s="386" t="s">
        <v>54</v>
      </c>
      <c r="C90" s="276" t="s">
        <v>133</v>
      </c>
      <c r="D90" s="315">
        <v>1963.4</v>
      </c>
      <c r="E90" s="315">
        <v>1956.05</v>
      </c>
      <c r="F90" s="316">
        <v>1943.9499999999998</v>
      </c>
      <c r="G90" s="316">
        <v>1924.4999999999998</v>
      </c>
      <c r="H90" s="316">
        <v>1912.3999999999996</v>
      </c>
      <c r="I90" s="316">
        <v>1975.5</v>
      </c>
      <c r="J90" s="316">
        <v>1987.6</v>
      </c>
      <c r="K90" s="316">
        <v>2007.0500000000002</v>
      </c>
      <c r="L90" s="303">
        <v>1968.15</v>
      </c>
      <c r="M90" s="303">
        <v>1936.6</v>
      </c>
      <c r="N90" s="318">
        <v>18901600</v>
      </c>
      <c r="O90" s="319">
        <v>1.3316749941028884E-2</v>
      </c>
    </row>
    <row r="91" spans="1:15" ht="15">
      <c r="A91" s="276">
        <v>81</v>
      </c>
      <c r="B91" s="386" t="s">
        <v>57</v>
      </c>
      <c r="C91" s="276" t="s">
        <v>134</v>
      </c>
      <c r="D91" s="315">
        <v>100.35</v>
      </c>
      <c r="E91" s="315">
        <v>99.216666666666654</v>
      </c>
      <c r="F91" s="316">
        <v>96.833333333333314</v>
      </c>
      <c r="G91" s="316">
        <v>93.316666666666663</v>
      </c>
      <c r="H91" s="316">
        <v>90.933333333333323</v>
      </c>
      <c r="I91" s="316">
        <v>102.73333333333331</v>
      </c>
      <c r="J91" s="316">
        <v>105.11666666666666</v>
      </c>
      <c r="K91" s="316">
        <v>108.6333333333333</v>
      </c>
      <c r="L91" s="303">
        <v>101.6</v>
      </c>
      <c r="M91" s="303">
        <v>95.7</v>
      </c>
      <c r="N91" s="318">
        <v>24833600</v>
      </c>
      <c r="O91" s="319">
        <v>2.2556390977443608E-2</v>
      </c>
    </row>
    <row r="92" spans="1:15" ht="15">
      <c r="A92" s="276">
        <v>82</v>
      </c>
      <c r="B92" s="406" t="s">
        <v>39</v>
      </c>
      <c r="C92" s="524" t="s">
        <v>358</v>
      </c>
      <c r="D92" s="450">
        <v>2394.25</v>
      </c>
      <c r="E92" s="450">
        <v>2397.0499999999997</v>
      </c>
      <c r="F92" s="451">
        <v>2361.0999999999995</v>
      </c>
      <c r="G92" s="451">
        <v>2327.9499999999998</v>
      </c>
      <c r="H92" s="451">
        <v>2291.9999999999995</v>
      </c>
      <c r="I92" s="451">
        <v>2430.1999999999994</v>
      </c>
      <c r="J92" s="451">
        <v>2466.1499999999992</v>
      </c>
      <c r="K92" s="451">
        <v>2499.2999999999993</v>
      </c>
      <c r="L92" s="452">
        <v>2433</v>
      </c>
      <c r="M92" s="452">
        <v>2363.9</v>
      </c>
      <c r="N92" s="453">
        <v>93250</v>
      </c>
      <c r="O92" s="454">
        <v>0.11676646706586827</v>
      </c>
    </row>
    <row r="93" spans="1:15" ht="15">
      <c r="A93" s="276">
        <v>83</v>
      </c>
      <c r="B93" s="386" t="s">
        <v>57</v>
      </c>
      <c r="C93" s="276" t="s">
        <v>135</v>
      </c>
      <c r="D93" s="315">
        <v>396.15</v>
      </c>
      <c r="E93" s="315">
        <v>391.88333333333338</v>
      </c>
      <c r="F93" s="316">
        <v>383.26666666666677</v>
      </c>
      <c r="G93" s="316">
        <v>370.38333333333338</v>
      </c>
      <c r="H93" s="316">
        <v>361.76666666666677</v>
      </c>
      <c r="I93" s="316">
        <v>404.76666666666677</v>
      </c>
      <c r="J93" s="316">
        <v>413.38333333333344</v>
      </c>
      <c r="K93" s="316">
        <v>426.26666666666677</v>
      </c>
      <c r="L93" s="303">
        <v>400.5</v>
      </c>
      <c r="M93" s="303">
        <v>379</v>
      </c>
      <c r="N93" s="318">
        <v>6194000</v>
      </c>
      <c r="O93" s="319">
        <v>-4.9708499539736113E-2</v>
      </c>
    </row>
    <row r="94" spans="1:15" ht="15">
      <c r="A94" s="276">
        <v>84</v>
      </c>
      <c r="B94" s="386" t="s">
        <v>64</v>
      </c>
      <c r="C94" s="276" t="s">
        <v>136</v>
      </c>
      <c r="D94" s="315">
        <v>1312</v>
      </c>
      <c r="E94" s="315">
        <v>1311</v>
      </c>
      <c r="F94" s="316">
        <v>1303.25</v>
      </c>
      <c r="G94" s="316">
        <v>1294.5</v>
      </c>
      <c r="H94" s="316">
        <v>1286.75</v>
      </c>
      <c r="I94" s="316">
        <v>1319.75</v>
      </c>
      <c r="J94" s="316">
        <v>1327.5</v>
      </c>
      <c r="K94" s="316">
        <v>1336.25</v>
      </c>
      <c r="L94" s="303">
        <v>1318.75</v>
      </c>
      <c r="M94" s="303">
        <v>1302.25</v>
      </c>
      <c r="N94" s="318">
        <v>14011025</v>
      </c>
      <c r="O94" s="319">
        <v>2.853404246338272E-2</v>
      </c>
    </row>
    <row r="95" spans="1:15" ht="15">
      <c r="A95" s="276">
        <v>85</v>
      </c>
      <c r="B95" s="386" t="s">
        <v>52</v>
      </c>
      <c r="C95" s="276" t="s">
        <v>137</v>
      </c>
      <c r="D95" s="315">
        <v>1041.8499999999999</v>
      </c>
      <c r="E95" s="315">
        <v>1038.0833333333333</v>
      </c>
      <c r="F95" s="316">
        <v>1026.6166666666666</v>
      </c>
      <c r="G95" s="316">
        <v>1011.3833333333333</v>
      </c>
      <c r="H95" s="316">
        <v>999.91666666666663</v>
      </c>
      <c r="I95" s="316">
        <v>1053.3166666666666</v>
      </c>
      <c r="J95" s="316">
        <v>1064.7833333333333</v>
      </c>
      <c r="K95" s="316">
        <v>1080.0166666666664</v>
      </c>
      <c r="L95" s="303">
        <v>1049.55</v>
      </c>
      <c r="M95" s="303">
        <v>1022.85</v>
      </c>
      <c r="N95" s="318">
        <v>7671250</v>
      </c>
      <c r="O95" s="319">
        <v>-6.5638264830727822E-2</v>
      </c>
    </row>
    <row r="96" spans="1:15" ht="15">
      <c r="A96" s="276">
        <v>86</v>
      </c>
      <c r="B96" s="386" t="s">
        <v>44</v>
      </c>
      <c r="C96" s="276" t="s">
        <v>138</v>
      </c>
      <c r="D96" s="315">
        <v>741.8</v>
      </c>
      <c r="E96" s="315">
        <v>741.31666666666661</v>
      </c>
      <c r="F96" s="316">
        <v>732.78333333333319</v>
      </c>
      <c r="G96" s="316">
        <v>723.76666666666654</v>
      </c>
      <c r="H96" s="316">
        <v>715.23333333333312</v>
      </c>
      <c r="I96" s="316">
        <v>750.33333333333326</v>
      </c>
      <c r="J96" s="316">
        <v>758.86666666666656</v>
      </c>
      <c r="K96" s="316">
        <v>767.88333333333333</v>
      </c>
      <c r="L96" s="303">
        <v>749.85</v>
      </c>
      <c r="M96" s="303">
        <v>732.3</v>
      </c>
      <c r="N96" s="318">
        <v>11877600</v>
      </c>
      <c r="O96" s="319">
        <v>0</v>
      </c>
    </row>
    <row r="97" spans="1:15" ht="15">
      <c r="A97" s="276">
        <v>87</v>
      </c>
      <c r="B97" s="386" t="s">
        <v>57</v>
      </c>
      <c r="C97" s="276" t="s">
        <v>139</v>
      </c>
      <c r="D97" s="315">
        <v>185.35</v>
      </c>
      <c r="E97" s="315">
        <v>185.16666666666666</v>
      </c>
      <c r="F97" s="316">
        <v>182.73333333333332</v>
      </c>
      <c r="G97" s="316">
        <v>180.11666666666667</v>
      </c>
      <c r="H97" s="316">
        <v>177.68333333333334</v>
      </c>
      <c r="I97" s="316">
        <v>187.7833333333333</v>
      </c>
      <c r="J97" s="316">
        <v>190.21666666666664</v>
      </c>
      <c r="K97" s="316">
        <v>192.83333333333329</v>
      </c>
      <c r="L97" s="303">
        <v>187.6</v>
      </c>
      <c r="M97" s="303">
        <v>182.55</v>
      </c>
      <c r="N97" s="318">
        <v>14240000</v>
      </c>
      <c r="O97" s="319">
        <v>7.067669172932331E-2</v>
      </c>
    </row>
    <row r="98" spans="1:15" ht="15">
      <c r="A98" s="276">
        <v>88</v>
      </c>
      <c r="B98" s="386" t="s">
        <v>57</v>
      </c>
      <c r="C98" s="276" t="s">
        <v>140</v>
      </c>
      <c r="D98" s="315">
        <v>174.3</v>
      </c>
      <c r="E98" s="315">
        <v>173.16666666666666</v>
      </c>
      <c r="F98" s="316">
        <v>171.58333333333331</v>
      </c>
      <c r="G98" s="316">
        <v>168.86666666666665</v>
      </c>
      <c r="H98" s="316">
        <v>167.2833333333333</v>
      </c>
      <c r="I98" s="316">
        <v>175.88333333333333</v>
      </c>
      <c r="J98" s="316">
        <v>177.46666666666664</v>
      </c>
      <c r="K98" s="316">
        <v>180.18333333333334</v>
      </c>
      <c r="L98" s="303">
        <v>174.75</v>
      </c>
      <c r="M98" s="303">
        <v>170.45</v>
      </c>
      <c r="N98" s="318">
        <v>17694000</v>
      </c>
      <c r="O98" s="319">
        <v>1.9004837595024186E-2</v>
      </c>
    </row>
    <row r="99" spans="1:15" ht="15">
      <c r="A99" s="276">
        <v>89</v>
      </c>
      <c r="B99" s="386" t="s">
        <v>50</v>
      </c>
      <c r="C99" s="276" t="s">
        <v>141</v>
      </c>
      <c r="D99" s="315">
        <v>422.1</v>
      </c>
      <c r="E99" s="315">
        <v>419.75</v>
      </c>
      <c r="F99" s="316">
        <v>415.5</v>
      </c>
      <c r="G99" s="316">
        <v>408.9</v>
      </c>
      <c r="H99" s="316">
        <v>404.65</v>
      </c>
      <c r="I99" s="316">
        <v>426.35</v>
      </c>
      <c r="J99" s="316">
        <v>430.6</v>
      </c>
      <c r="K99" s="316">
        <v>437.20000000000005</v>
      </c>
      <c r="L99" s="303">
        <v>424</v>
      </c>
      <c r="M99" s="303">
        <v>413.15</v>
      </c>
      <c r="N99" s="318">
        <v>9180000</v>
      </c>
      <c r="O99" s="319">
        <v>-9.4950366853690116E-3</v>
      </c>
    </row>
    <row r="100" spans="1:15" ht="15">
      <c r="A100" s="276">
        <v>90</v>
      </c>
      <c r="B100" s="386" t="s">
        <v>44</v>
      </c>
      <c r="C100" s="276" t="s">
        <v>142</v>
      </c>
      <c r="D100" s="315">
        <v>7670.35</v>
      </c>
      <c r="E100" s="315">
        <v>7653.6833333333334</v>
      </c>
      <c r="F100" s="316">
        <v>7617.9666666666672</v>
      </c>
      <c r="G100" s="316">
        <v>7565.5833333333339</v>
      </c>
      <c r="H100" s="316">
        <v>7529.8666666666677</v>
      </c>
      <c r="I100" s="316">
        <v>7706.0666666666666</v>
      </c>
      <c r="J100" s="316">
        <v>7741.7833333333319</v>
      </c>
      <c r="K100" s="316">
        <v>7794.1666666666661</v>
      </c>
      <c r="L100" s="303">
        <v>7689.4</v>
      </c>
      <c r="M100" s="303">
        <v>7601.3</v>
      </c>
      <c r="N100" s="318">
        <v>2442300</v>
      </c>
      <c r="O100" s="319">
        <v>8.4231388579214667E-3</v>
      </c>
    </row>
    <row r="101" spans="1:15" ht="15">
      <c r="A101" s="276">
        <v>91</v>
      </c>
      <c r="B101" s="386" t="s">
        <v>50</v>
      </c>
      <c r="C101" s="276" t="s">
        <v>143</v>
      </c>
      <c r="D101" s="315">
        <v>584</v>
      </c>
      <c r="E101" s="315">
        <v>582.91666666666663</v>
      </c>
      <c r="F101" s="316">
        <v>577.88333333333321</v>
      </c>
      <c r="G101" s="316">
        <v>571.76666666666654</v>
      </c>
      <c r="H101" s="316">
        <v>566.73333333333312</v>
      </c>
      <c r="I101" s="316">
        <v>589.0333333333333</v>
      </c>
      <c r="J101" s="316">
        <v>594.06666666666683</v>
      </c>
      <c r="K101" s="316">
        <v>600.18333333333339</v>
      </c>
      <c r="L101" s="303">
        <v>587.95000000000005</v>
      </c>
      <c r="M101" s="303">
        <v>576.79999999999995</v>
      </c>
      <c r="N101" s="318">
        <v>10810000</v>
      </c>
      <c r="O101" s="319">
        <v>4.7635645404902989E-3</v>
      </c>
    </row>
    <row r="102" spans="1:15" ht="15">
      <c r="A102" s="276">
        <v>92</v>
      </c>
      <c r="B102" s="386" t="s">
        <v>57</v>
      </c>
      <c r="C102" s="276" t="s">
        <v>144</v>
      </c>
      <c r="D102" s="315">
        <v>702.2</v>
      </c>
      <c r="E102" s="315">
        <v>696.86666666666667</v>
      </c>
      <c r="F102" s="316">
        <v>686.33333333333337</v>
      </c>
      <c r="G102" s="316">
        <v>670.4666666666667</v>
      </c>
      <c r="H102" s="316">
        <v>659.93333333333339</v>
      </c>
      <c r="I102" s="316">
        <v>712.73333333333335</v>
      </c>
      <c r="J102" s="316">
        <v>723.26666666666665</v>
      </c>
      <c r="K102" s="316">
        <v>739.13333333333333</v>
      </c>
      <c r="L102" s="303">
        <v>707.4</v>
      </c>
      <c r="M102" s="303">
        <v>681</v>
      </c>
      <c r="N102" s="318">
        <v>6312800</v>
      </c>
      <c r="O102" s="319">
        <v>-5.3226749853772667E-2</v>
      </c>
    </row>
    <row r="103" spans="1:15" ht="15">
      <c r="A103" s="276">
        <v>93</v>
      </c>
      <c r="B103" s="386" t="s">
        <v>73</v>
      </c>
      <c r="C103" s="276" t="s">
        <v>145</v>
      </c>
      <c r="D103" s="315">
        <v>1102.5999999999999</v>
      </c>
      <c r="E103" s="315">
        <v>1108.6833333333334</v>
      </c>
      <c r="F103" s="316">
        <v>1081.6666666666667</v>
      </c>
      <c r="G103" s="316">
        <v>1060.7333333333333</v>
      </c>
      <c r="H103" s="316">
        <v>1033.7166666666667</v>
      </c>
      <c r="I103" s="316">
        <v>1129.6166666666668</v>
      </c>
      <c r="J103" s="316">
        <v>1156.6333333333332</v>
      </c>
      <c r="K103" s="316">
        <v>1177.5666666666668</v>
      </c>
      <c r="L103" s="303">
        <v>1135.7</v>
      </c>
      <c r="M103" s="303">
        <v>1087.75</v>
      </c>
      <c r="N103" s="318">
        <v>1653000</v>
      </c>
      <c r="O103" s="319">
        <v>0.22444444444444445</v>
      </c>
    </row>
    <row r="104" spans="1:15" ht="15">
      <c r="A104" s="276">
        <v>94</v>
      </c>
      <c r="B104" s="386" t="s">
        <v>107</v>
      </c>
      <c r="C104" s="276" t="s">
        <v>146</v>
      </c>
      <c r="D104" s="315">
        <v>1721.65</v>
      </c>
      <c r="E104" s="315">
        <v>1713.0833333333333</v>
      </c>
      <c r="F104" s="316">
        <v>1692.5666666666666</v>
      </c>
      <c r="G104" s="316">
        <v>1663.4833333333333</v>
      </c>
      <c r="H104" s="316">
        <v>1642.9666666666667</v>
      </c>
      <c r="I104" s="316">
        <v>1742.1666666666665</v>
      </c>
      <c r="J104" s="316">
        <v>1762.6833333333334</v>
      </c>
      <c r="K104" s="316">
        <v>1791.7666666666664</v>
      </c>
      <c r="L104" s="303">
        <v>1733.6</v>
      </c>
      <c r="M104" s="303">
        <v>1684</v>
      </c>
      <c r="N104" s="318">
        <v>1421600</v>
      </c>
      <c r="O104" s="319">
        <v>0.10785536159600997</v>
      </c>
    </row>
    <row r="105" spans="1:15" ht="15">
      <c r="A105" s="276">
        <v>95</v>
      </c>
      <c r="B105" s="386" t="s">
        <v>44</v>
      </c>
      <c r="C105" s="276" t="s">
        <v>147</v>
      </c>
      <c r="D105" s="315">
        <v>168.35</v>
      </c>
      <c r="E105" s="315">
        <v>166.96666666666667</v>
      </c>
      <c r="F105" s="316">
        <v>164.23333333333335</v>
      </c>
      <c r="G105" s="316">
        <v>160.11666666666667</v>
      </c>
      <c r="H105" s="316">
        <v>157.38333333333335</v>
      </c>
      <c r="I105" s="316">
        <v>171.08333333333334</v>
      </c>
      <c r="J105" s="316">
        <v>173.81666666666663</v>
      </c>
      <c r="K105" s="316">
        <v>177.93333333333334</v>
      </c>
      <c r="L105" s="303">
        <v>169.7</v>
      </c>
      <c r="M105" s="303">
        <v>162.85</v>
      </c>
      <c r="N105" s="318">
        <v>22253000</v>
      </c>
      <c r="O105" s="319">
        <v>2.185792349726776E-2</v>
      </c>
    </row>
    <row r="106" spans="1:15" ht="15">
      <c r="A106" s="276">
        <v>96</v>
      </c>
      <c r="B106" s="386" t="s">
        <v>44</v>
      </c>
      <c r="C106" s="276" t="s">
        <v>148</v>
      </c>
      <c r="D106" s="315">
        <v>79185.149999999994</v>
      </c>
      <c r="E106" s="315">
        <v>78847.683333333334</v>
      </c>
      <c r="F106" s="316">
        <v>78337.616666666669</v>
      </c>
      <c r="G106" s="316">
        <v>77490.083333333328</v>
      </c>
      <c r="H106" s="316">
        <v>76980.016666666663</v>
      </c>
      <c r="I106" s="316">
        <v>79695.216666666674</v>
      </c>
      <c r="J106" s="316">
        <v>80205.283333333355</v>
      </c>
      <c r="K106" s="316">
        <v>81052.81666666668</v>
      </c>
      <c r="L106" s="303">
        <v>79357.75</v>
      </c>
      <c r="M106" s="303">
        <v>78000.149999999994</v>
      </c>
      <c r="N106" s="318">
        <v>46560</v>
      </c>
      <c r="O106" s="319">
        <v>-2.7974947807933193E-2</v>
      </c>
    </row>
    <row r="107" spans="1:15" ht="15">
      <c r="A107" s="276">
        <v>97</v>
      </c>
      <c r="B107" s="386" t="s">
        <v>57</v>
      </c>
      <c r="C107" s="276" t="s">
        <v>149</v>
      </c>
      <c r="D107" s="315">
        <v>1296.8499999999999</v>
      </c>
      <c r="E107" s="315">
        <v>1280.55</v>
      </c>
      <c r="F107" s="316">
        <v>1261.3</v>
      </c>
      <c r="G107" s="316">
        <v>1225.75</v>
      </c>
      <c r="H107" s="316">
        <v>1206.5</v>
      </c>
      <c r="I107" s="316">
        <v>1316.1</v>
      </c>
      <c r="J107" s="316">
        <v>1335.35</v>
      </c>
      <c r="K107" s="316">
        <v>1370.8999999999999</v>
      </c>
      <c r="L107" s="303">
        <v>1299.8</v>
      </c>
      <c r="M107" s="303">
        <v>1245</v>
      </c>
      <c r="N107" s="318">
        <v>4612500</v>
      </c>
      <c r="O107" s="319">
        <v>-2.3809523809523808E-2</v>
      </c>
    </row>
    <row r="108" spans="1:15" ht="15">
      <c r="A108" s="276">
        <v>98</v>
      </c>
      <c r="B108" s="386" t="s">
        <v>113</v>
      </c>
      <c r="C108" s="276" t="s">
        <v>150</v>
      </c>
      <c r="D108" s="315">
        <v>46.45</v>
      </c>
      <c r="E108" s="315">
        <v>46.733333333333327</v>
      </c>
      <c r="F108" s="316">
        <v>45.816666666666656</v>
      </c>
      <c r="G108" s="316">
        <v>45.18333333333333</v>
      </c>
      <c r="H108" s="316">
        <v>44.266666666666659</v>
      </c>
      <c r="I108" s="316">
        <v>47.366666666666653</v>
      </c>
      <c r="J108" s="316">
        <v>48.283333333333324</v>
      </c>
      <c r="K108" s="316">
        <v>48.91666666666665</v>
      </c>
      <c r="L108" s="303">
        <v>47.65</v>
      </c>
      <c r="M108" s="303">
        <v>46.1</v>
      </c>
      <c r="N108" s="318">
        <v>64379000</v>
      </c>
      <c r="O108" s="319">
        <v>2.2684310018903593E-2</v>
      </c>
    </row>
    <row r="109" spans="1:15" ht="15">
      <c r="A109" s="276">
        <v>99</v>
      </c>
      <c r="B109" s="386" t="s">
        <v>39</v>
      </c>
      <c r="C109" s="276" t="s">
        <v>261</v>
      </c>
      <c r="D109" s="315">
        <v>5503.95</v>
      </c>
      <c r="E109" s="315">
        <v>5294.3</v>
      </c>
      <c r="F109" s="316">
        <v>5038.8500000000004</v>
      </c>
      <c r="G109" s="316">
        <v>4573.75</v>
      </c>
      <c r="H109" s="316">
        <v>4318.3</v>
      </c>
      <c r="I109" s="316">
        <v>5759.4000000000005</v>
      </c>
      <c r="J109" s="316">
        <v>6014.8499999999995</v>
      </c>
      <c r="K109" s="316">
        <v>6479.9500000000007</v>
      </c>
      <c r="L109" s="303">
        <v>5549.75</v>
      </c>
      <c r="M109" s="303">
        <v>4829.2</v>
      </c>
      <c r="N109" s="318">
        <v>782500</v>
      </c>
      <c r="O109" s="319">
        <v>0.12428160919540229</v>
      </c>
    </row>
    <row r="110" spans="1:15" ht="15">
      <c r="A110" s="276">
        <v>100</v>
      </c>
      <c r="B110" s="386" t="s">
        <v>50</v>
      </c>
      <c r="C110" s="276" t="s">
        <v>153</v>
      </c>
      <c r="D110" s="315">
        <v>18624.900000000001</v>
      </c>
      <c r="E110" s="315">
        <v>18554.883333333335</v>
      </c>
      <c r="F110" s="316">
        <v>18424.26666666667</v>
      </c>
      <c r="G110" s="316">
        <v>18223.633333333335</v>
      </c>
      <c r="H110" s="316">
        <v>18093.01666666667</v>
      </c>
      <c r="I110" s="316">
        <v>18755.51666666667</v>
      </c>
      <c r="J110" s="316">
        <v>18886.133333333331</v>
      </c>
      <c r="K110" s="316">
        <v>19086.76666666667</v>
      </c>
      <c r="L110" s="303">
        <v>18685.5</v>
      </c>
      <c r="M110" s="303">
        <v>18354.25</v>
      </c>
      <c r="N110" s="318">
        <v>288100</v>
      </c>
      <c r="O110" s="319">
        <v>-1.0402219140083217E-3</v>
      </c>
    </row>
    <row r="111" spans="1:15" ht="15">
      <c r="A111" s="276">
        <v>101</v>
      </c>
      <c r="B111" s="386" t="s">
        <v>113</v>
      </c>
      <c r="C111" s="276" t="s">
        <v>155</v>
      </c>
      <c r="D111" s="315">
        <v>121.6</v>
      </c>
      <c r="E111" s="315">
        <v>121.58333333333333</v>
      </c>
      <c r="F111" s="316">
        <v>120.01666666666665</v>
      </c>
      <c r="G111" s="316">
        <v>118.43333333333332</v>
      </c>
      <c r="H111" s="316">
        <v>116.86666666666665</v>
      </c>
      <c r="I111" s="316">
        <v>123.16666666666666</v>
      </c>
      <c r="J111" s="316">
        <v>124.73333333333335</v>
      </c>
      <c r="K111" s="316">
        <v>126.31666666666666</v>
      </c>
      <c r="L111" s="303">
        <v>123.15</v>
      </c>
      <c r="M111" s="303">
        <v>120</v>
      </c>
      <c r="N111" s="318">
        <v>40146400</v>
      </c>
      <c r="O111" s="319">
        <v>1.130801687763713E-2</v>
      </c>
    </row>
    <row r="112" spans="1:15" ht="15">
      <c r="A112" s="276">
        <v>102</v>
      </c>
      <c r="B112" s="386" t="s">
        <v>42</v>
      </c>
      <c r="C112" s="276" t="s">
        <v>156</v>
      </c>
      <c r="D112" s="315">
        <v>97.9</v>
      </c>
      <c r="E112" s="315">
        <v>97.933333333333323</v>
      </c>
      <c r="F112" s="316">
        <v>97.066666666666649</v>
      </c>
      <c r="G112" s="316">
        <v>96.23333333333332</v>
      </c>
      <c r="H112" s="316">
        <v>95.366666666666646</v>
      </c>
      <c r="I112" s="316">
        <v>98.766666666666652</v>
      </c>
      <c r="J112" s="316">
        <v>99.633333333333326</v>
      </c>
      <c r="K112" s="316">
        <v>100.46666666666665</v>
      </c>
      <c r="L112" s="303">
        <v>98.8</v>
      </c>
      <c r="M112" s="303">
        <v>97.1</v>
      </c>
      <c r="N112" s="318">
        <v>58858200</v>
      </c>
      <c r="O112" s="319">
        <v>2.9203628027509219E-2</v>
      </c>
    </row>
    <row r="113" spans="1:15" ht="15">
      <c r="A113" s="276">
        <v>103</v>
      </c>
      <c r="B113" s="386" t="s">
        <v>73</v>
      </c>
      <c r="C113" s="276" t="s">
        <v>158</v>
      </c>
      <c r="D113" s="315">
        <v>95.35</v>
      </c>
      <c r="E113" s="315">
        <v>95.433333333333323</v>
      </c>
      <c r="F113" s="316">
        <v>94.516666666666652</v>
      </c>
      <c r="G113" s="316">
        <v>93.683333333333323</v>
      </c>
      <c r="H113" s="316">
        <v>92.766666666666652</v>
      </c>
      <c r="I113" s="316">
        <v>96.266666666666652</v>
      </c>
      <c r="J113" s="316">
        <v>97.183333333333309</v>
      </c>
      <c r="K113" s="316">
        <v>98.016666666666652</v>
      </c>
      <c r="L113" s="303">
        <v>96.35</v>
      </c>
      <c r="M113" s="303">
        <v>94.6</v>
      </c>
      <c r="N113" s="318">
        <v>52591000</v>
      </c>
      <c r="O113" s="319">
        <v>1.9098776484631454E-2</v>
      </c>
    </row>
    <row r="114" spans="1:15" ht="15">
      <c r="A114" s="276">
        <v>104</v>
      </c>
      <c r="B114" s="386" t="s">
        <v>79</v>
      </c>
      <c r="C114" s="276" t="s">
        <v>159</v>
      </c>
      <c r="D114" s="315">
        <v>28675.25</v>
      </c>
      <c r="E114" s="315">
        <v>28573.416666666668</v>
      </c>
      <c r="F114" s="316">
        <v>28314.333333333336</v>
      </c>
      <c r="G114" s="316">
        <v>27953.416666666668</v>
      </c>
      <c r="H114" s="316">
        <v>27694.333333333336</v>
      </c>
      <c r="I114" s="316">
        <v>28934.333333333336</v>
      </c>
      <c r="J114" s="316">
        <v>29193.416666666672</v>
      </c>
      <c r="K114" s="316">
        <v>29554.333333333336</v>
      </c>
      <c r="L114" s="303">
        <v>28832.5</v>
      </c>
      <c r="M114" s="303">
        <v>28212.5</v>
      </c>
      <c r="N114" s="318">
        <v>64020</v>
      </c>
      <c r="O114" s="319">
        <v>-9.3632958801498128E-4</v>
      </c>
    </row>
    <row r="115" spans="1:15" ht="15">
      <c r="A115" s="276">
        <v>105</v>
      </c>
      <c r="B115" s="386" t="s">
        <v>52</v>
      </c>
      <c r="C115" s="276" t="s">
        <v>160</v>
      </c>
      <c r="D115" s="315">
        <v>1449.9</v>
      </c>
      <c r="E115" s="315">
        <v>1451.9166666666667</v>
      </c>
      <c r="F115" s="316">
        <v>1432.2333333333336</v>
      </c>
      <c r="G115" s="316">
        <v>1414.5666666666668</v>
      </c>
      <c r="H115" s="316">
        <v>1394.8833333333337</v>
      </c>
      <c r="I115" s="316">
        <v>1469.5833333333335</v>
      </c>
      <c r="J115" s="316">
        <v>1489.2666666666664</v>
      </c>
      <c r="K115" s="316">
        <v>1506.9333333333334</v>
      </c>
      <c r="L115" s="303">
        <v>1471.6</v>
      </c>
      <c r="M115" s="303">
        <v>1434.25</v>
      </c>
      <c r="N115" s="318">
        <v>4574900</v>
      </c>
      <c r="O115" s="319">
        <v>4.9589905362776028E-2</v>
      </c>
    </row>
    <row r="116" spans="1:15" ht="15">
      <c r="A116" s="276">
        <v>106</v>
      </c>
      <c r="B116" s="386" t="s">
        <v>73</v>
      </c>
      <c r="C116" s="276" t="s">
        <v>161</v>
      </c>
      <c r="D116" s="315">
        <v>256.8</v>
      </c>
      <c r="E116" s="315">
        <v>256.38333333333333</v>
      </c>
      <c r="F116" s="316">
        <v>252.26666666666665</v>
      </c>
      <c r="G116" s="316">
        <v>247.73333333333332</v>
      </c>
      <c r="H116" s="316">
        <v>243.61666666666665</v>
      </c>
      <c r="I116" s="316">
        <v>260.91666666666663</v>
      </c>
      <c r="J116" s="316">
        <v>265.0333333333333</v>
      </c>
      <c r="K116" s="316">
        <v>269.56666666666666</v>
      </c>
      <c r="L116" s="303">
        <v>260.5</v>
      </c>
      <c r="M116" s="303">
        <v>251.85</v>
      </c>
      <c r="N116" s="318">
        <v>15435000</v>
      </c>
      <c r="O116" s="319">
        <v>-9.8152424942263283E-3</v>
      </c>
    </row>
    <row r="117" spans="1:15" ht="15">
      <c r="A117" s="276">
        <v>107</v>
      </c>
      <c r="B117" s="386" t="s">
        <v>57</v>
      </c>
      <c r="C117" s="276" t="s">
        <v>162</v>
      </c>
      <c r="D117" s="315">
        <v>119.25</v>
      </c>
      <c r="E117" s="315">
        <v>118.61666666666667</v>
      </c>
      <c r="F117" s="316">
        <v>117.33333333333334</v>
      </c>
      <c r="G117" s="316">
        <v>115.41666666666667</v>
      </c>
      <c r="H117" s="316">
        <v>114.13333333333334</v>
      </c>
      <c r="I117" s="316">
        <v>120.53333333333335</v>
      </c>
      <c r="J117" s="316">
        <v>121.81666666666668</v>
      </c>
      <c r="K117" s="316">
        <v>123.73333333333335</v>
      </c>
      <c r="L117" s="303">
        <v>119.9</v>
      </c>
      <c r="M117" s="303">
        <v>116.7</v>
      </c>
      <c r="N117" s="318">
        <v>26697200</v>
      </c>
      <c r="O117" s="319">
        <v>3.1130268199233715E-2</v>
      </c>
    </row>
    <row r="118" spans="1:15" ht="15">
      <c r="A118" s="276">
        <v>108</v>
      </c>
      <c r="B118" s="386" t="s">
        <v>50</v>
      </c>
      <c r="C118" s="276" t="s">
        <v>163</v>
      </c>
      <c r="D118" s="315">
        <v>1803.55</v>
      </c>
      <c r="E118" s="315">
        <v>1791.6833333333334</v>
      </c>
      <c r="F118" s="316">
        <v>1773.8666666666668</v>
      </c>
      <c r="G118" s="316">
        <v>1744.1833333333334</v>
      </c>
      <c r="H118" s="316">
        <v>1726.3666666666668</v>
      </c>
      <c r="I118" s="316">
        <v>1821.3666666666668</v>
      </c>
      <c r="J118" s="316">
        <v>1839.1833333333334</v>
      </c>
      <c r="K118" s="316">
        <v>1868.8666666666668</v>
      </c>
      <c r="L118" s="303">
        <v>1809.5</v>
      </c>
      <c r="M118" s="303">
        <v>1762</v>
      </c>
      <c r="N118" s="318">
        <v>2732000</v>
      </c>
      <c r="O118" s="319">
        <v>-1.4252209994587768E-2</v>
      </c>
    </row>
    <row r="119" spans="1:15" ht="15">
      <c r="A119" s="276">
        <v>109</v>
      </c>
      <c r="B119" s="386" t="s">
        <v>54</v>
      </c>
      <c r="C119" s="276" t="s">
        <v>164</v>
      </c>
      <c r="D119" s="315">
        <v>35.799999999999997</v>
      </c>
      <c r="E119" s="315">
        <v>35.550000000000004</v>
      </c>
      <c r="F119" s="316">
        <v>35.150000000000006</v>
      </c>
      <c r="G119" s="316">
        <v>34.5</v>
      </c>
      <c r="H119" s="316">
        <v>34.1</v>
      </c>
      <c r="I119" s="316">
        <v>36.20000000000001</v>
      </c>
      <c r="J119" s="316">
        <v>36.6</v>
      </c>
      <c r="K119" s="316">
        <v>37.250000000000014</v>
      </c>
      <c r="L119" s="303">
        <v>35.950000000000003</v>
      </c>
      <c r="M119" s="303">
        <v>34.9</v>
      </c>
      <c r="N119" s="318">
        <v>130592000</v>
      </c>
      <c r="O119" s="319">
        <v>4.66786355475763E-2</v>
      </c>
    </row>
    <row r="120" spans="1:15" ht="15">
      <c r="A120" s="276">
        <v>110</v>
      </c>
      <c r="B120" s="386" t="s">
        <v>42</v>
      </c>
      <c r="C120" s="276" t="s">
        <v>165</v>
      </c>
      <c r="D120" s="315">
        <v>188.6</v>
      </c>
      <c r="E120" s="315">
        <v>188.53333333333333</v>
      </c>
      <c r="F120" s="316">
        <v>187.31666666666666</v>
      </c>
      <c r="G120" s="316">
        <v>186.03333333333333</v>
      </c>
      <c r="H120" s="316">
        <v>184.81666666666666</v>
      </c>
      <c r="I120" s="316">
        <v>189.81666666666666</v>
      </c>
      <c r="J120" s="316">
        <v>191.0333333333333</v>
      </c>
      <c r="K120" s="316">
        <v>192.31666666666666</v>
      </c>
      <c r="L120" s="303">
        <v>189.75</v>
      </c>
      <c r="M120" s="303">
        <v>187.25</v>
      </c>
      <c r="N120" s="318">
        <v>19644000</v>
      </c>
      <c r="O120" s="319">
        <v>5.8861578266494179E-2</v>
      </c>
    </row>
    <row r="121" spans="1:15" ht="15">
      <c r="A121" s="276">
        <v>111</v>
      </c>
      <c r="B121" s="386" t="s">
        <v>89</v>
      </c>
      <c r="C121" s="276" t="s">
        <v>166</v>
      </c>
      <c r="D121" s="315">
        <v>1387.2</v>
      </c>
      <c r="E121" s="315">
        <v>1381.7333333333333</v>
      </c>
      <c r="F121" s="316">
        <v>1359.5166666666667</v>
      </c>
      <c r="G121" s="316">
        <v>1331.8333333333333</v>
      </c>
      <c r="H121" s="316">
        <v>1309.6166666666666</v>
      </c>
      <c r="I121" s="316">
        <v>1409.4166666666667</v>
      </c>
      <c r="J121" s="316">
        <v>1431.6333333333334</v>
      </c>
      <c r="K121" s="316">
        <v>1459.3166666666668</v>
      </c>
      <c r="L121" s="303">
        <v>1403.95</v>
      </c>
      <c r="M121" s="303">
        <v>1354.05</v>
      </c>
      <c r="N121" s="318">
        <v>1836384</v>
      </c>
      <c r="O121" s="319">
        <v>5.1258154706430567E-2</v>
      </c>
    </row>
    <row r="122" spans="1:15" ht="15">
      <c r="A122" s="276">
        <v>112</v>
      </c>
      <c r="B122" s="386" t="s">
        <v>37</v>
      </c>
      <c r="C122" s="276" t="s">
        <v>167</v>
      </c>
      <c r="D122" s="315">
        <v>797.65</v>
      </c>
      <c r="E122" s="315">
        <v>799.76666666666677</v>
      </c>
      <c r="F122" s="316">
        <v>790.08333333333348</v>
      </c>
      <c r="G122" s="316">
        <v>782.51666666666677</v>
      </c>
      <c r="H122" s="316">
        <v>772.83333333333348</v>
      </c>
      <c r="I122" s="316">
        <v>807.33333333333348</v>
      </c>
      <c r="J122" s="316">
        <v>817.01666666666665</v>
      </c>
      <c r="K122" s="316">
        <v>824.58333333333348</v>
      </c>
      <c r="L122" s="303">
        <v>809.45</v>
      </c>
      <c r="M122" s="303">
        <v>792.2</v>
      </c>
      <c r="N122" s="318">
        <v>1920150</v>
      </c>
      <c r="O122" s="319">
        <v>5.4129724685020995E-2</v>
      </c>
    </row>
    <row r="123" spans="1:15" ht="15">
      <c r="A123" s="276">
        <v>113</v>
      </c>
      <c r="B123" s="386" t="s">
        <v>54</v>
      </c>
      <c r="C123" s="276" t="s">
        <v>168</v>
      </c>
      <c r="D123" s="315">
        <v>251.75</v>
      </c>
      <c r="E123" s="315">
        <v>247.13333333333335</v>
      </c>
      <c r="F123" s="316">
        <v>241.66666666666671</v>
      </c>
      <c r="G123" s="316">
        <v>231.58333333333337</v>
      </c>
      <c r="H123" s="316">
        <v>226.11666666666673</v>
      </c>
      <c r="I123" s="316">
        <v>257.2166666666667</v>
      </c>
      <c r="J123" s="316">
        <v>262.68333333333334</v>
      </c>
      <c r="K123" s="316">
        <v>272.76666666666665</v>
      </c>
      <c r="L123" s="303">
        <v>252.6</v>
      </c>
      <c r="M123" s="303">
        <v>237.05</v>
      </c>
      <c r="N123" s="318">
        <v>19618500</v>
      </c>
      <c r="O123" s="319">
        <v>8.136189258312021E-2</v>
      </c>
    </row>
    <row r="124" spans="1:15" ht="15">
      <c r="A124" s="276">
        <v>114</v>
      </c>
      <c r="B124" s="386" t="s">
        <v>42</v>
      </c>
      <c r="C124" s="276" t="s">
        <v>169</v>
      </c>
      <c r="D124" s="315">
        <v>139.4</v>
      </c>
      <c r="E124" s="315">
        <v>138.4</v>
      </c>
      <c r="F124" s="316">
        <v>137.05000000000001</v>
      </c>
      <c r="G124" s="316">
        <v>134.70000000000002</v>
      </c>
      <c r="H124" s="316">
        <v>133.35000000000002</v>
      </c>
      <c r="I124" s="316">
        <v>140.75</v>
      </c>
      <c r="J124" s="316">
        <v>142.09999999999997</v>
      </c>
      <c r="K124" s="316">
        <v>144.44999999999999</v>
      </c>
      <c r="L124" s="303">
        <v>139.75</v>
      </c>
      <c r="M124" s="303">
        <v>136.05000000000001</v>
      </c>
      <c r="N124" s="318">
        <v>14592000</v>
      </c>
      <c r="O124" s="319">
        <v>-2.4077046548956663E-2</v>
      </c>
    </row>
    <row r="125" spans="1:15" ht="15">
      <c r="A125" s="276">
        <v>115</v>
      </c>
      <c r="B125" s="386" t="s">
        <v>73</v>
      </c>
      <c r="C125" s="276" t="s">
        <v>170</v>
      </c>
      <c r="D125" s="315">
        <v>1974.8</v>
      </c>
      <c r="E125" s="315">
        <v>1976.8499999999997</v>
      </c>
      <c r="F125" s="316">
        <v>1959.8499999999995</v>
      </c>
      <c r="G125" s="316">
        <v>1944.8999999999999</v>
      </c>
      <c r="H125" s="316">
        <v>1927.8999999999996</v>
      </c>
      <c r="I125" s="316">
        <v>1991.7999999999993</v>
      </c>
      <c r="J125" s="316">
        <v>2008.7999999999997</v>
      </c>
      <c r="K125" s="316">
        <v>2023.7499999999991</v>
      </c>
      <c r="L125" s="303">
        <v>1993.85</v>
      </c>
      <c r="M125" s="303">
        <v>1961.9</v>
      </c>
      <c r="N125" s="318">
        <v>33572000</v>
      </c>
      <c r="O125" s="319">
        <v>3.2024039163547777E-2</v>
      </c>
    </row>
    <row r="126" spans="1:15" ht="15">
      <c r="A126" s="276">
        <v>116</v>
      </c>
      <c r="B126" s="386" t="s">
        <v>113</v>
      </c>
      <c r="C126" s="276" t="s">
        <v>171</v>
      </c>
      <c r="D126" s="315">
        <v>78</v>
      </c>
      <c r="E126" s="315">
        <v>78.533333333333346</v>
      </c>
      <c r="F126" s="316">
        <v>76.766666666666694</v>
      </c>
      <c r="G126" s="316">
        <v>75.533333333333346</v>
      </c>
      <c r="H126" s="316">
        <v>73.766666666666694</v>
      </c>
      <c r="I126" s="316">
        <v>79.766666666666694</v>
      </c>
      <c r="J126" s="316">
        <v>81.533333333333346</v>
      </c>
      <c r="K126" s="316">
        <v>82.766666666666694</v>
      </c>
      <c r="L126" s="303">
        <v>80.3</v>
      </c>
      <c r="M126" s="303">
        <v>77.3</v>
      </c>
      <c r="N126" s="318">
        <v>116584000</v>
      </c>
      <c r="O126" s="319">
        <v>7.1790393013100431E-2</v>
      </c>
    </row>
    <row r="127" spans="1:15" ht="15">
      <c r="A127" s="276">
        <v>117</v>
      </c>
      <c r="B127" s="406" t="s">
        <v>57</v>
      </c>
      <c r="C127" s="276" t="s">
        <v>280</v>
      </c>
      <c r="D127" s="315">
        <v>910.3</v>
      </c>
      <c r="E127" s="315">
        <v>912.4</v>
      </c>
      <c r="F127" s="316">
        <v>900.8</v>
      </c>
      <c r="G127" s="316">
        <v>891.3</v>
      </c>
      <c r="H127" s="316">
        <v>879.69999999999993</v>
      </c>
      <c r="I127" s="316">
        <v>921.9</v>
      </c>
      <c r="J127" s="316">
        <v>933.50000000000011</v>
      </c>
      <c r="K127" s="316">
        <v>943</v>
      </c>
      <c r="L127" s="303">
        <v>924</v>
      </c>
      <c r="M127" s="303">
        <v>902.9</v>
      </c>
      <c r="N127" s="318">
        <v>5870250</v>
      </c>
      <c r="O127" s="319">
        <v>4.04094111391732E-2</v>
      </c>
    </row>
    <row r="128" spans="1:15" ht="15">
      <c r="A128" s="276">
        <v>118</v>
      </c>
      <c r="B128" s="386" t="s">
        <v>54</v>
      </c>
      <c r="C128" s="276" t="s">
        <v>172</v>
      </c>
      <c r="D128" s="315">
        <v>282.85000000000002</v>
      </c>
      <c r="E128" s="315">
        <v>281.4666666666667</v>
      </c>
      <c r="F128" s="316">
        <v>279.13333333333338</v>
      </c>
      <c r="G128" s="316">
        <v>275.41666666666669</v>
      </c>
      <c r="H128" s="316">
        <v>273.08333333333337</v>
      </c>
      <c r="I128" s="316">
        <v>285.18333333333339</v>
      </c>
      <c r="J128" s="316">
        <v>287.51666666666665</v>
      </c>
      <c r="K128" s="316">
        <v>291.23333333333341</v>
      </c>
      <c r="L128" s="303">
        <v>283.8</v>
      </c>
      <c r="M128" s="303">
        <v>277.75</v>
      </c>
      <c r="N128" s="318">
        <v>69069000</v>
      </c>
      <c r="O128" s="319">
        <v>3.1034482758620689E-2</v>
      </c>
    </row>
    <row r="129" spans="1:15" ht="15">
      <c r="A129" s="276">
        <v>119</v>
      </c>
      <c r="B129" s="386" t="s">
        <v>37</v>
      </c>
      <c r="C129" s="276" t="s">
        <v>173</v>
      </c>
      <c r="D129" s="315">
        <v>23966.799999999999</v>
      </c>
      <c r="E129" s="315">
        <v>23992.5</v>
      </c>
      <c r="F129" s="316">
        <v>23746.7</v>
      </c>
      <c r="G129" s="316">
        <v>23526.600000000002</v>
      </c>
      <c r="H129" s="316">
        <v>23280.800000000003</v>
      </c>
      <c r="I129" s="316">
        <v>24212.6</v>
      </c>
      <c r="J129" s="316">
        <v>24458.400000000001</v>
      </c>
      <c r="K129" s="316">
        <v>24678.499999999996</v>
      </c>
      <c r="L129" s="303">
        <v>24238.3</v>
      </c>
      <c r="M129" s="303">
        <v>23772.400000000001</v>
      </c>
      <c r="N129" s="318">
        <v>172450</v>
      </c>
      <c r="O129" s="319">
        <v>1.2030516431924883E-2</v>
      </c>
    </row>
    <row r="130" spans="1:15" ht="15">
      <c r="A130" s="276">
        <v>120</v>
      </c>
      <c r="B130" s="386" t="s">
        <v>64</v>
      </c>
      <c r="C130" s="276" t="s">
        <v>174</v>
      </c>
      <c r="D130" s="315">
        <v>1614.7</v>
      </c>
      <c r="E130" s="315">
        <v>1605.5</v>
      </c>
      <c r="F130" s="316">
        <v>1592</v>
      </c>
      <c r="G130" s="316">
        <v>1569.3</v>
      </c>
      <c r="H130" s="316">
        <v>1555.8</v>
      </c>
      <c r="I130" s="316">
        <v>1628.2</v>
      </c>
      <c r="J130" s="316">
        <v>1641.7</v>
      </c>
      <c r="K130" s="316">
        <v>1664.4</v>
      </c>
      <c r="L130" s="303">
        <v>1619</v>
      </c>
      <c r="M130" s="303">
        <v>1582.8</v>
      </c>
      <c r="N130" s="318">
        <v>894850</v>
      </c>
      <c r="O130" s="319">
        <v>1.3707165109034268E-2</v>
      </c>
    </row>
    <row r="131" spans="1:15" ht="15">
      <c r="A131" s="276">
        <v>121</v>
      </c>
      <c r="B131" s="386" t="s">
        <v>79</v>
      </c>
      <c r="C131" s="276" t="s">
        <v>175</v>
      </c>
      <c r="D131" s="315">
        <v>5711.45</v>
      </c>
      <c r="E131" s="315">
        <v>5682.55</v>
      </c>
      <c r="F131" s="316">
        <v>5631.05</v>
      </c>
      <c r="G131" s="316">
        <v>5550.65</v>
      </c>
      <c r="H131" s="316">
        <v>5499.15</v>
      </c>
      <c r="I131" s="316">
        <v>5762.9500000000007</v>
      </c>
      <c r="J131" s="316">
        <v>5814.4500000000007</v>
      </c>
      <c r="K131" s="316">
        <v>5894.8500000000013</v>
      </c>
      <c r="L131" s="303">
        <v>5734.05</v>
      </c>
      <c r="M131" s="303">
        <v>5602.15</v>
      </c>
      <c r="N131" s="318">
        <v>340250</v>
      </c>
      <c r="O131" s="319">
        <v>7.0810385523210076E-2</v>
      </c>
    </row>
    <row r="132" spans="1:15" ht="15">
      <c r="A132" s="276">
        <v>122</v>
      </c>
      <c r="B132" s="386" t="s">
        <v>57</v>
      </c>
      <c r="C132" s="276" t="s">
        <v>176</v>
      </c>
      <c r="D132" s="315">
        <v>1119.25</v>
      </c>
      <c r="E132" s="315">
        <v>1102.4166666666667</v>
      </c>
      <c r="F132" s="316">
        <v>1081.8333333333335</v>
      </c>
      <c r="G132" s="316">
        <v>1044.4166666666667</v>
      </c>
      <c r="H132" s="316">
        <v>1023.8333333333335</v>
      </c>
      <c r="I132" s="316">
        <v>1139.8333333333335</v>
      </c>
      <c r="J132" s="316">
        <v>1160.416666666667</v>
      </c>
      <c r="K132" s="316">
        <v>1197.8333333333335</v>
      </c>
      <c r="L132" s="303">
        <v>1123</v>
      </c>
      <c r="M132" s="303">
        <v>1065</v>
      </c>
      <c r="N132" s="318">
        <v>4088800</v>
      </c>
      <c r="O132" s="319">
        <v>-3.1207333723425007E-3</v>
      </c>
    </row>
    <row r="133" spans="1:15" ht="15">
      <c r="A133" s="276">
        <v>123</v>
      </c>
      <c r="B133" s="386" t="s">
        <v>52</v>
      </c>
      <c r="C133" s="276" t="s">
        <v>178</v>
      </c>
      <c r="D133" s="315">
        <v>604.9</v>
      </c>
      <c r="E133" s="315">
        <v>605.13333333333333</v>
      </c>
      <c r="F133" s="316">
        <v>600.36666666666667</v>
      </c>
      <c r="G133" s="316">
        <v>595.83333333333337</v>
      </c>
      <c r="H133" s="316">
        <v>591.06666666666672</v>
      </c>
      <c r="I133" s="316">
        <v>609.66666666666663</v>
      </c>
      <c r="J133" s="316">
        <v>614.43333333333328</v>
      </c>
      <c r="K133" s="316">
        <v>618.96666666666658</v>
      </c>
      <c r="L133" s="303">
        <v>609.9</v>
      </c>
      <c r="M133" s="303">
        <v>600.6</v>
      </c>
      <c r="N133" s="318">
        <v>45465000</v>
      </c>
      <c r="O133" s="319">
        <v>1.281811377245509E-2</v>
      </c>
    </row>
    <row r="134" spans="1:15" ht="15">
      <c r="A134" s="276">
        <v>124</v>
      </c>
      <c r="B134" s="386" t="s">
        <v>89</v>
      </c>
      <c r="C134" s="276" t="s">
        <v>179</v>
      </c>
      <c r="D134" s="315">
        <v>494</v>
      </c>
      <c r="E134" s="315">
        <v>495.7</v>
      </c>
      <c r="F134" s="316">
        <v>488.29999999999995</v>
      </c>
      <c r="G134" s="316">
        <v>482.59999999999997</v>
      </c>
      <c r="H134" s="316">
        <v>475.19999999999993</v>
      </c>
      <c r="I134" s="316">
        <v>501.4</v>
      </c>
      <c r="J134" s="316">
        <v>508.79999999999995</v>
      </c>
      <c r="K134" s="316">
        <v>514.5</v>
      </c>
      <c r="L134" s="303">
        <v>503.1</v>
      </c>
      <c r="M134" s="303">
        <v>490</v>
      </c>
      <c r="N134" s="318">
        <v>10539000</v>
      </c>
      <c r="O134" s="319">
        <v>3.5214380433181085E-2</v>
      </c>
    </row>
    <row r="135" spans="1:15" ht="15">
      <c r="A135" s="276">
        <v>125</v>
      </c>
      <c r="B135" s="386" t="s">
        <v>180</v>
      </c>
      <c r="C135" s="276" t="s">
        <v>181</v>
      </c>
      <c r="D135" s="315">
        <v>489.15</v>
      </c>
      <c r="E135" s="315">
        <v>488.75</v>
      </c>
      <c r="F135" s="316">
        <v>484.75</v>
      </c>
      <c r="G135" s="316">
        <v>480.35</v>
      </c>
      <c r="H135" s="316">
        <v>476.35</v>
      </c>
      <c r="I135" s="316">
        <v>493.15</v>
      </c>
      <c r="J135" s="316">
        <v>497.15</v>
      </c>
      <c r="K135" s="316">
        <v>501.54999999999995</v>
      </c>
      <c r="L135" s="303">
        <v>492.75</v>
      </c>
      <c r="M135" s="303">
        <v>484.35</v>
      </c>
      <c r="N135" s="318">
        <v>6300000</v>
      </c>
      <c r="O135" s="319">
        <v>-1.4392991239048811E-2</v>
      </c>
    </row>
    <row r="136" spans="1:15" ht="15">
      <c r="A136" s="276">
        <v>126</v>
      </c>
      <c r="B136" s="386" t="s">
        <v>39</v>
      </c>
      <c r="C136" s="276" t="s">
        <v>3464</v>
      </c>
      <c r="D136" s="315">
        <v>612</v>
      </c>
      <c r="E136" s="315">
        <v>610.91666666666663</v>
      </c>
      <c r="F136" s="316">
        <v>605.08333333333326</v>
      </c>
      <c r="G136" s="316">
        <v>598.16666666666663</v>
      </c>
      <c r="H136" s="316">
        <v>592.33333333333326</v>
      </c>
      <c r="I136" s="316">
        <v>617.83333333333326</v>
      </c>
      <c r="J136" s="316">
        <v>623.66666666666652</v>
      </c>
      <c r="K136" s="316">
        <v>630.58333333333326</v>
      </c>
      <c r="L136" s="303">
        <v>616.75</v>
      </c>
      <c r="M136" s="303">
        <v>604</v>
      </c>
      <c r="N136" s="318">
        <v>12916800</v>
      </c>
      <c r="O136" s="319">
        <v>1.6034830625464586E-2</v>
      </c>
    </row>
    <row r="137" spans="1:15" ht="15">
      <c r="A137" s="276">
        <v>127</v>
      </c>
      <c r="B137" s="386" t="s">
        <v>44</v>
      </c>
      <c r="C137" s="276" t="s">
        <v>183</v>
      </c>
      <c r="D137" s="315">
        <v>193.55</v>
      </c>
      <c r="E137" s="315">
        <v>190.78333333333333</v>
      </c>
      <c r="F137" s="316">
        <v>187.26666666666665</v>
      </c>
      <c r="G137" s="316">
        <v>180.98333333333332</v>
      </c>
      <c r="H137" s="316">
        <v>177.46666666666664</v>
      </c>
      <c r="I137" s="316">
        <v>197.06666666666666</v>
      </c>
      <c r="J137" s="316">
        <v>200.58333333333337</v>
      </c>
      <c r="K137" s="316">
        <v>206.86666666666667</v>
      </c>
      <c r="L137" s="303">
        <v>194.3</v>
      </c>
      <c r="M137" s="303">
        <v>184.5</v>
      </c>
      <c r="N137" s="318">
        <v>70782600</v>
      </c>
      <c r="O137" s="319">
        <v>-3.0676762157520882E-2</v>
      </c>
    </row>
    <row r="138" spans="1:15" ht="15">
      <c r="A138" s="276">
        <v>128</v>
      </c>
      <c r="B138" s="386" t="s">
        <v>42</v>
      </c>
      <c r="C138" s="276" t="s">
        <v>185</v>
      </c>
      <c r="D138" s="315">
        <v>81.25</v>
      </c>
      <c r="E138" s="315">
        <v>80.533333333333331</v>
      </c>
      <c r="F138" s="316">
        <v>78.716666666666669</v>
      </c>
      <c r="G138" s="316">
        <v>76.183333333333337</v>
      </c>
      <c r="H138" s="316">
        <v>74.366666666666674</v>
      </c>
      <c r="I138" s="316">
        <v>83.066666666666663</v>
      </c>
      <c r="J138" s="316">
        <v>84.883333333333326</v>
      </c>
      <c r="K138" s="316">
        <v>87.416666666666657</v>
      </c>
      <c r="L138" s="303">
        <v>82.35</v>
      </c>
      <c r="M138" s="303">
        <v>78</v>
      </c>
      <c r="N138" s="318">
        <v>83875500</v>
      </c>
      <c r="O138" s="319">
        <v>-1.9876952200662566E-2</v>
      </c>
    </row>
    <row r="139" spans="1:15" ht="15">
      <c r="A139" s="276">
        <v>129</v>
      </c>
      <c r="B139" s="386" t="s">
        <v>113</v>
      </c>
      <c r="C139" s="276" t="s">
        <v>186</v>
      </c>
      <c r="D139" s="315">
        <v>682.2</v>
      </c>
      <c r="E139" s="315">
        <v>684.86666666666667</v>
      </c>
      <c r="F139" s="316">
        <v>673.73333333333335</v>
      </c>
      <c r="G139" s="316">
        <v>665.26666666666665</v>
      </c>
      <c r="H139" s="316">
        <v>654.13333333333333</v>
      </c>
      <c r="I139" s="316">
        <v>693.33333333333337</v>
      </c>
      <c r="J139" s="316">
        <v>704.46666666666681</v>
      </c>
      <c r="K139" s="316">
        <v>712.93333333333339</v>
      </c>
      <c r="L139" s="303">
        <v>696</v>
      </c>
      <c r="M139" s="303">
        <v>676.4</v>
      </c>
      <c r="N139" s="318">
        <v>38472700</v>
      </c>
      <c r="O139" s="319">
        <v>-7.0060815253122952E-2</v>
      </c>
    </row>
    <row r="140" spans="1:15" ht="15">
      <c r="A140" s="276">
        <v>130</v>
      </c>
      <c r="B140" s="386" t="s">
        <v>107</v>
      </c>
      <c r="C140" s="276" t="s">
        <v>187</v>
      </c>
      <c r="D140" s="315">
        <v>3086.95</v>
      </c>
      <c r="E140" s="315">
        <v>3078.9500000000003</v>
      </c>
      <c r="F140" s="316">
        <v>3053.0000000000005</v>
      </c>
      <c r="G140" s="316">
        <v>3019.05</v>
      </c>
      <c r="H140" s="316">
        <v>2993.1000000000004</v>
      </c>
      <c r="I140" s="316">
        <v>3112.9000000000005</v>
      </c>
      <c r="J140" s="316">
        <v>3138.8500000000004</v>
      </c>
      <c r="K140" s="316">
        <v>3172.8000000000006</v>
      </c>
      <c r="L140" s="303">
        <v>3104.9</v>
      </c>
      <c r="M140" s="303">
        <v>3045</v>
      </c>
      <c r="N140" s="318">
        <v>5816700</v>
      </c>
      <c r="O140" s="319">
        <v>-8.7447639666776489E-2</v>
      </c>
    </row>
    <row r="141" spans="1:15" ht="15">
      <c r="A141" s="276">
        <v>131</v>
      </c>
      <c r="B141" s="386" t="s">
        <v>107</v>
      </c>
      <c r="C141" s="276" t="s">
        <v>188</v>
      </c>
      <c r="D141" s="315">
        <v>1008.6</v>
      </c>
      <c r="E141" s="315">
        <v>1006.3666666666668</v>
      </c>
      <c r="F141" s="316">
        <v>999.53333333333353</v>
      </c>
      <c r="G141" s="316">
        <v>990.4666666666667</v>
      </c>
      <c r="H141" s="316">
        <v>983.63333333333344</v>
      </c>
      <c r="I141" s="316">
        <v>1015.4333333333336</v>
      </c>
      <c r="J141" s="316">
        <v>1022.2666666666669</v>
      </c>
      <c r="K141" s="316">
        <v>1031.3333333333337</v>
      </c>
      <c r="L141" s="303">
        <v>1013.2</v>
      </c>
      <c r="M141" s="303">
        <v>997.3</v>
      </c>
      <c r="N141" s="318">
        <v>11426400</v>
      </c>
      <c r="O141" s="319">
        <v>2.7960703875634242E-2</v>
      </c>
    </row>
    <row r="142" spans="1:15" ht="15">
      <c r="A142" s="276">
        <v>132</v>
      </c>
      <c r="B142" s="386" t="s">
        <v>50</v>
      </c>
      <c r="C142" s="276" t="s">
        <v>189</v>
      </c>
      <c r="D142" s="315">
        <v>1576.2</v>
      </c>
      <c r="E142" s="315">
        <v>1568.6166666666668</v>
      </c>
      <c r="F142" s="316">
        <v>1557.4833333333336</v>
      </c>
      <c r="G142" s="316">
        <v>1538.7666666666669</v>
      </c>
      <c r="H142" s="316">
        <v>1527.6333333333337</v>
      </c>
      <c r="I142" s="316">
        <v>1587.3333333333335</v>
      </c>
      <c r="J142" s="316">
        <v>1598.4666666666667</v>
      </c>
      <c r="K142" s="316">
        <v>1617.1833333333334</v>
      </c>
      <c r="L142" s="303">
        <v>1579.75</v>
      </c>
      <c r="M142" s="303">
        <v>1549.9</v>
      </c>
      <c r="N142" s="318">
        <v>5736750</v>
      </c>
      <c r="O142" s="319">
        <v>7.9061799973646069E-3</v>
      </c>
    </row>
    <row r="143" spans="1:15" ht="15">
      <c r="A143" s="276">
        <v>133</v>
      </c>
      <c r="B143" s="386" t="s">
        <v>52</v>
      </c>
      <c r="C143" s="276" t="s">
        <v>190</v>
      </c>
      <c r="D143" s="315">
        <v>2823.75</v>
      </c>
      <c r="E143" s="315">
        <v>2816.9666666666667</v>
      </c>
      <c r="F143" s="316">
        <v>2795.9333333333334</v>
      </c>
      <c r="G143" s="316">
        <v>2768.1166666666668</v>
      </c>
      <c r="H143" s="316">
        <v>2747.0833333333335</v>
      </c>
      <c r="I143" s="316">
        <v>2844.7833333333333</v>
      </c>
      <c r="J143" s="316">
        <v>2865.8166666666671</v>
      </c>
      <c r="K143" s="316">
        <v>2893.6333333333332</v>
      </c>
      <c r="L143" s="303">
        <v>2838</v>
      </c>
      <c r="M143" s="303">
        <v>2789.15</v>
      </c>
      <c r="N143" s="318">
        <v>769500</v>
      </c>
      <c r="O143" s="319">
        <v>2.6342114038012669E-2</v>
      </c>
    </row>
    <row r="144" spans="1:15" ht="15">
      <c r="A144" s="276">
        <v>134</v>
      </c>
      <c r="B144" s="386" t="s">
        <v>42</v>
      </c>
      <c r="C144" s="276" t="s">
        <v>191</v>
      </c>
      <c r="D144" s="315">
        <v>322.2</v>
      </c>
      <c r="E144" s="315">
        <v>321.15000000000003</v>
      </c>
      <c r="F144" s="316">
        <v>319.10000000000008</v>
      </c>
      <c r="G144" s="316">
        <v>316.00000000000006</v>
      </c>
      <c r="H144" s="316">
        <v>313.9500000000001</v>
      </c>
      <c r="I144" s="316">
        <v>324.25000000000006</v>
      </c>
      <c r="J144" s="316">
        <v>326.3</v>
      </c>
      <c r="K144" s="316">
        <v>329.40000000000003</v>
      </c>
      <c r="L144" s="303">
        <v>323.2</v>
      </c>
      <c r="M144" s="303">
        <v>318.05</v>
      </c>
      <c r="N144" s="318">
        <v>3375000</v>
      </c>
      <c r="O144" s="319">
        <v>2.1798365122615803E-2</v>
      </c>
    </row>
    <row r="145" spans="1:15" ht="15">
      <c r="A145" s="276">
        <v>135</v>
      </c>
      <c r="B145" s="386" t="s">
        <v>44</v>
      </c>
      <c r="C145" s="276" t="s">
        <v>192</v>
      </c>
      <c r="D145" s="315">
        <v>494.2</v>
      </c>
      <c r="E145" s="315">
        <v>493.76666666666665</v>
      </c>
      <c r="F145" s="316">
        <v>489.68333333333328</v>
      </c>
      <c r="G145" s="316">
        <v>485.16666666666663</v>
      </c>
      <c r="H145" s="316">
        <v>481.08333333333326</v>
      </c>
      <c r="I145" s="316">
        <v>498.2833333333333</v>
      </c>
      <c r="J145" s="316">
        <v>502.36666666666667</v>
      </c>
      <c r="K145" s="316">
        <v>506.88333333333333</v>
      </c>
      <c r="L145" s="303">
        <v>497.85</v>
      </c>
      <c r="M145" s="303">
        <v>489.25</v>
      </c>
      <c r="N145" s="318">
        <v>4229400</v>
      </c>
      <c r="O145" s="319">
        <v>8.0080080080080079E-3</v>
      </c>
    </row>
    <row r="146" spans="1:15" ht="15">
      <c r="A146" s="276">
        <v>136</v>
      </c>
      <c r="B146" s="386" t="s">
        <v>50</v>
      </c>
      <c r="C146" s="276" t="s">
        <v>193</v>
      </c>
      <c r="D146" s="315">
        <v>1178.8</v>
      </c>
      <c r="E146" s="315">
        <v>1180.1499999999999</v>
      </c>
      <c r="F146" s="316">
        <v>1166.8499999999997</v>
      </c>
      <c r="G146" s="316">
        <v>1154.8999999999999</v>
      </c>
      <c r="H146" s="316">
        <v>1141.5999999999997</v>
      </c>
      <c r="I146" s="316">
        <v>1192.0999999999997</v>
      </c>
      <c r="J146" s="316">
        <v>1205.3999999999999</v>
      </c>
      <c r="K146" s="316">
        <v>1217.3499999999997</v>
      </c>
      <c r="L146" s="303">
        <v>1193.45</v>
      </c>
      <c r="M146" s="303">
        <v>1168.2</v>
      </c>
      <c r="N146" s="318">
        <v>1481900</v>
      </c>
      <c r="O146" s="319">
        <v>4.6983184965380814E-2</v>
      </c>
    </row>
    <row r="147" spans="1:15" ht="15">
      <c r="A147" s="276">
        <v>137</v>
      </c>
      <c r="B147" s="386" t="s">
        <v>37</v>
      </c>
      <c r="C147" s="276" t="s">
        <v>195</v>
      </c>
      <c r="D147" s="315">
        <v>5349.8</v>
      </c>
      <c r="E147" s="315">
        <v>5332.5999999999995</v>
      </c>
      <c r="F147" s="316">
        <v>5280.1999999999989</v>
      </c>
      <c r="G147" s="316">
        <v>5210.5999999999995</v>
      </c>
      <c r="H147" s="316">
        <v>5158.1999999999989</v>
      </c>
      <c r="I147" s="316">
        <v>5402.1999999999989</v>
      </c>
      <c r="J147" s="316">
        <v>5454.5999999999985</v>
      </c>
      <c r="K147" s="316">
        <v>5524.1999999999989</v>
      </c>
      <c r="L147" s="303">
        <v>5385</v>
      </c>
      <c r="M147" s="303">
        <v>5263</v>
      </c>
      <c r="N147" s="318">
        <v>1424800</v>
      </c>
      <c r="O147" s="319">
        <v>2.0922900544568645E-2</v>
      </c>
    </row>
    <row r="148" spans="1:15" ht="15">
      <c r="A148" s="276">
        <v>138</v>
      </c>
      <c r="B148" s="386" t="s">
        <v>180</v>
      </c>
      <c r="C148" s="276" t="s">
        <v>197</v>
      </c>
      <c r="D148" s="315">
        <v>473.65</v>
      </c>
      <c r="E148" s="315">
        <v>472.05</v>
      </c>
      <c r="F148" s="316">
        <v>469.3</v>
      </c>
      <c r="G148" s="316">
        <v>464.95</v>
      </c>
      <c r="H148" s="316">
        <v>462.2</v>
      </c>
      <c r="I148" s="316">
        <v>476.40000000000003</v>
      </c>
      <c r="J148" s="316">
        <v>479.15000000000003</v>
      </c>
      <c r="K148" s="316">
        <v>483.50000000000006</v>
      </c>
      <c r="L148" s="303">
        <v>474.8</v>
      </c>
      <c r="M148" s="303">
        <v>467.7</v>
      </c>
      <c r="N148" s="318">
        <v>19275100</v>
      </c>
      <c r="O148" s="319">
        <v>-3.4948585254385377E-3</v>
      </c>
    </row>
    <row r="149" spans="1:15" ht="15">
      <c r="A149" s="276">
        <v>139</v>
      </c>
      <c r="B149" s="386" t="s">
        <v>113</v>
      </c>
      <c r="C149" s="276" t="s">
        <v>198</v>
      </c>
      <c r="D149" s="315">
        <v>169.7</v>
      </c>
      <c r="E149" s="315">
        <v>169.26666666666668</v>
      </c>
      <c r="F149" s="316">
        <v>167.48333333333335</v>
      </c>
      <c r="G149" s="316">
        <v>165.26666666666668</v>
      </c>
      <c r="H149" s="316">
        <v>163.48333333333335</v>
      </c>
      <c r="I149" s="316">
        <v>171.48333333333335</v>
      </c>
      <c r="J149" s="316">
        <v>173.26666666666671</v>
      </c>
      <c r="K149" s="316">
        <v>175.48333333333335</v>
      </c>
      <c r="L149" s="303">
        <v>171.05</v>
      </c>
      <c r="M149" s="303">
        <v>167.05</v>
      </c>
      <c r="N149" s="318">
        <v>77177600</v>
      </c>
      <c r="O149" s="319">
        <v>-1.4175972123228003E-2</v>
      </c>
    </row>
    <row r="150" spans="1:15" ht="15">
      <c r="A150" s="276">
        <v>140</v>
      </c>
      <c r="B150" s="386" t="s">
        <v>64</v>
      </c>
      <c r="C150" s="276" t="s">
        <v>199</v>
      </c>
      <c r="D150" s="315">
        <v>841.5</v>
      </c>
      <c r="E150" s="315">
        <v>844.06666666666661</v>
      </c>
      <c r="F150" s="316">
        <v>831.83333333333326</v>
      </c>
      <c r="G150" s="316">
        <v>822.16666666666663</v>
      </c>
      <c r="H150" s="316">
        <v>809.93333333333328</v>
      </c>
      <c r="I150" s="316">
        <v>853.73333333333323</v>
      </c>
      <c r="J150" s="316">
        <v>865.96666666666658</v>
      </c>
      <c r="K150" s="316">
        <v>875.63333333333321</v>
      </c>
      <c r="L150" s="303">
        <v>856.3</v>
      </c>
      <c r="M150" s="303">
        <v>834.4</v>
      </c>
      <c r="N150" s="318">
        <v>1813000</v>
      </c>
      <c r="O150" s="319">
        <v>-7.1193866374589269E-3</v>
      </c>
    </row>
    <row r="151" spans="1:15" ht="15">
      <c r="A151" s="276">
        <v>141</v>
      </c>
      <c r="B151" s="386" t="s">
        <v>107</v>
      </c>
      <c r="C151" s="276" t="s">
        <v>200</v>
      </c>
      <c r="D151" s="315">
        <v>407.15</v>
      </c>
      <c r="E151" s="315">
        <v>404.38333333333338</v>
      </c>
      <c r="F151" s="316">
        <v>397.46666666666675</v>
      </c>
      <c r="G151" s="316">
        <v>387.78333333333336</v>
      </c>
      <c r="H151" s="316">
        <v>380.86666666666673</v>
      </c>
      <c r="I151" s="316">
        <v>414.06666666666678</v>
      </c>
      <c r="J151" s="316">
        <v>420.98333333333341</v>
      </c>
      <c r="K151" s="316">
        <v>430.6666666666668</v>
      </c>
      <c r="L151" s="303">
        <v>411.3</v>
      </c>
      <c r="M151" s="303">
        <v>394.7</v>
      </c>
      <c r="N151" s="318">
        <v>30992000</v>
      </c>
      <c r="O151" s="319">
        <v>0.10169491525423729</v>
      </c>
    </row>
    <row r="152" spans="1:15" ht="15">
      <c r="A152" s="276">
        <v>142</v>
      </c>
      <c r="B152" s="386" t="s">
        <v>89</v>
      </c>
      <c r="C152" s="276" t="s">
        <v>202</v>
      </c>
      <c r="D152" s="315">
        <v>223.3</v>
      </c>
      <c r="E152" s="315">
        <v>221.03333333333333</v>
      </c>
      <c r="F152" s="316">
        <v>217.81666666666666</v>
      </c>
      <c r="G152" s="316">
        <v>212.33333333333334</v>
      </c>
      <c r="H152" s="316">
        <v>209.11666666666667</v>
      </c>
      <c r="I152" s="316">
        <v>226.51666666666665</v>
      </c>
      <c r="J152" s="316">
        <v>229.73333333333329</v>
      </c>
      <c r="K152" s="316">
        <v>235.21666666666664</v>
      </c>
      <c r="L152" s="303">
        <v>224.25</v>
      </c>
      <c r="M152" s="303">
        <v>215.55</v>
      </c>
      <c r="N152" s="318">
        <v>32100000</v>
      </c>
      <c r="O152" s="319">
        <v>6.0245739199365836E-2</v>
      </c>
    </row>
    <row r="153" spans="1:15">
      <c r="A153" s="276">
        <v>143</v>
      </c>
      <c r="B153" s="295"/>
      <c r="C153" s="295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</row>
    <row r="155" spans="1:15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5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5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M20" sqref="M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44202</v>
      </c>
    </row>
    <row r="7" spans="1:15">
      <c r="A7"/>
    </row>
    <row r="8" spans="1:15" ht="28.5" customHeight="1">
      <c r="A8" s="556" t="s">
        <v>16</v>
      </c>
      <c r="B8" s="557" t="s">
        <v>18</v>
      </c>
      <c r="C8" s="555" t="s">
        <v>19</v>
      </c>
      <c r="D8" s="555" t="s">
        <v>20</v>
      </c>
      <c r="E8" s="555" t="s">
        <v>21</v>
      </c>
      <c r="F8" s="555"/>
      <c r="G8" s="555"/>
      <c r="H8" s="555" t="s">
        <v>22</v>
      </c>
      <c r="I8" s="555"/>
      <c r="J8" s="555"/>
      <c r="K8" s="273"/>
      <c r="L8" s="281"/>
      <c r="M8" s="281"/>
    </row>
    <row r="9" spans="1:15" ht="36" customHeight="1">
      <c r="A9" s="551"/>
      <c r="B9" s="553"/>
      <c r="C9" s="558" t="s">
        <v>23</v>
      </c>
      <c r="D9" s="55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14199.5</v>
      </c>
      <c r="D10" s="302">
        <v>14154.416666666666</v>
      </c>
      <c r="E10" s="302">
        <v>14093.233333333332</v>
      </c>
      <c r="F10" s="302">
        <v>13986.966666666665</v>
      </c>
      <c r="G10" s="302">
        <v>13925.783333333331</v>
      </c>
      <c r="H10" s="302">
        <v>14260.683333333332</v>
      </c>
      <c r="I10" s="302">
        <v>14321.866666666667</v>
      </c>
      <c r="J10" s="302">
        <v>14428.133333333333</v>
      </c>
      <c r="K10" s="301">
        <v>14215.6</v>
      </c>
      <c r="L10" s="301">
        <v>14048.15</v>
      </c>
      <c r="M10" s="306"/>
    </row>
    <row r="11" spans="1:15">
      <c r="A11" s="300">
        <v>2</v>
      </c>
      <c r="B11" s="276" t="s">
        <v>220</v>
      </c>
      <c r="C11" s="303">
        <v>31722.25</v>
      </c>
      <c r="D11" s="278">
        <v>31475.149999999998</v>
      </c>
      <c r="E11" s="278">
        <v>31182.649999999994</v>
      </c>
      <c r="F11" s="278">
        <v>30643.049999999996</v>
      </c>
      <c r="G11" s="278">
        <v>30350.549999999992</v>
      </c>
      <c r="H11" s="278">
        <v>32014.749999999996</v>
      </c>
      <c r="I11" s="278">
        <v>32307.250000000004</v>
      </c>
      <c r="J11" s="278">
        <v>32846.85</v>
      </c>
      <c r="K11" s="303">
        <v>31767.65</v>
      </c>
      <c r="L11" s="303">
        <v>30935.55</v>
      </c>
      <c r="M11" s="306"/>
    </row>
    <row r="12" spans="1:15">
      <c r="A12" s="300">
        <v>3</v>
      </c>
      <c r="B12" s="284" t="s">
        <v>221</v>
      </c>
      <c r="C12" s="303">
        <v>1654.4</v>
      </c>
      <c r="D12" s="278">
        <v>1655.75</v>
      </c>
      <c r="E12" s="278">
        <v>1643.75</v>
      </c>
      <c r="F12" s="278">
        <v>1633.1</v>
      </c>
      <c r="G12" s="278">
        <v>1621.1</v>
      </c>
      <c r="H12" s="278">
        <v>1666.4</v>
      </c>
      <c r="I12" s="278">
        <v>1678.4</v>
      </c>
      <c r="J12" s="278">
        <v>1689.0500000000002</v>
      </c>
      <c r="K12" s="303">
        <v>1667.75</v>
      </c>
      <c r="L12" s="303">
        <v>1645.1</v>
      </c>
      <c r="M12" s="306"/>
    </row>
    <row r="13" spans="1:15">
      <c r="A13" s="300">
        <v>4</v>
      </c>
      <c r="B13" s="276" t="s">
        <v>222</v>
      </c>
      <c r="C13" s="303">
        <v>3706.7</v>
      </c>
      <c r="D13" s="278">
        <v>3699.5</v>
      </c>
      <c r="E13" s="278">
        <v>3688.15</v>
      </c>
      <c r="F13" s="278">
        <v>3669.6</v>
      </c>
      <c r="G13" s="278">
        <v>3658.25</v>
      </c>
      <c r="H13" s="278">
        <v>3718.05</v>
      </c>
      <c r="I13" s="278">
        <v>3729.4000000000005</v>
      </c>
      <c r="J13" s="278">
        <v>3747.9500000000003</v>
      </c>
      <c r="K13" s="303">
        <v>3710.85</v>
      </c>
      <c r="L13" s="303">
        <v>3680.95</v>
      </c>
      <c r="M13" s="306"/>
    </row>
    <row r="14" spans="1:15">
      <c r="A14" s="300">
        <v>5</v>
      </c>
      <c r="B14" s="276" t="s">
        <v>223</v>
      </c>
      <c r="C14" s="303">
        <v>25769.15</v>
      </c>
      <c r="D14" s="278">
        <v>25541.05</v>
      </c>
      <c r="E14" s="278">
        <v>25257.949999999997</v>
      </c>
      <c r="F14" s="278">
        <v>24746.749999999996</v>
      </c>
      <c r="G14" s="278">
        <v>24463.649999999994</v>
      </c>
      <c r="H14" s="278">
        <v>26052.25</v>
      </c>
      <c r="I14" s="278">
        <v>26335.35</v>
      </c>
      <c r="J14" s="278">
        <v>26846.550000000003</v>
      </c>
      <c r="K14" s="303">
        <v>25824.15</v>
      </c>
      <c r="L14" s="303">
        <v>25029.85</v>
      </c>
      <c r="M14" s="306"/>
    </row>
    <row r="15" spans="1:15">
      <c r="A15" s="300">
        <v>6</v>
      </c>
      <c r="B15" s="276" t="s">
        <v>224</v>
      </c>
      <c r="C15" s="303">
        <v>2858.05</v>
      </c>
      <c r="D15" s="278">
        <v>2854.2999999999997</v>
      </c>
      <c r="E15" s="278">
        <v>2839.5999999999995</v>
      </c>
      <c r="F15" s="278">
        <v>2821.1499999999996</v>
      </c>
      <c r="G15" s="278">
        <v>2806.4499999999994</v>
      </c>
      <c r="H15" s="278">
        <v>2872.7499999999995</v>
      </c>
      <c r="I15" s="278">
        <v>2887.4499999999994</v>
      </c>
      <c r="J15" s="278">
        <v>2905.8999999999996</v>
      </c>
      <c r="K15" s="303">
        <v>2869</v>
      </c>
      <c r="L15" s="303">
        <v>2835.85</v>
      </c>
      <c r="M15" s="306"/>
    </row>
    <row r="16" spans="1:15">
      <c r="A16" s="300">
        <v>7</v>
      </c>
      <c r="B16" s="276" t="s">
        <v>225</v>
      </c>
      <c r="C16" s="303">
        <v>6141.4</v>
      </c>
      <c r="D16" s="278">
        <v>6104.3166666666666</v>
      </c>
      <c r="E16" s="278">
        <v>6057.2833333333328</v>
      </c>
      <c r="F16" s="278">
        <v>5973.1666666666661</v>
      </c>
      <c r="G16" s="278">
        <v>5926.1333333333323</v>
      </c>
      <c r="H16" s="278">
        <v>6188.4333333333334</v>
      </c>
      <c r="I16" s="278">
        <v>6235.4666666666681</v>
      </c>
      <c r="J16" s="278">
        <v>6319.5833333333339</v>
      </c>
      <c r="K16" s="303">
        <v>6151.35</v>
      </c>
      <c r="L16" s="303">
        <v>6020.2</v>
      </c>
      <c r="M16" s="306"/>
    </row>
    <row r="17" spans="1:13">
      <c r="A17" s="300">
        <v>8</v>
      </c>
      <c r="B17" s="276" t="s">
        <v>802</v>
      </c>
      <c r="C17" s="276">
        <v>1337.2</v>
      </c>
      <c r="D17" s="278">
        <v>1321.1833333333334</v>
      </c>
      <c r="E17" s="278">
        <v>1276.4666666666667</v>
      </c>
      <c r="F17" s="278">
        <v>1215.7333333333333</v>
      </c>
      <c r="G17" s="278">
        <v>1171.0166666666667</v>
      </c>
      <c r="H17" s="278">
        <v>1381.9166666666667</v>
      </c>
      <c r="I17" s="278">
        <v>1426.6333333333334</v>
      </c>
      <c r="J17" s="278">
        <v>1487.3666666666668</v>
      </c>
      <c r="K17" s="276">
        <v>1365.9</v>
      </c>
      <c r="L17" s="276">
        <v>1260.45</v>
      </c>
      <c r="M17" s="276">
        <v>6.9058000000000002</v>
      </c>
    </row>
    <row r="18" spans="1:13">
      <c r="A18" s="300">
        <v>9</v>
      </c>
      <c r="B18" s="276" t="s">
        <v>295</v>
      </c>
      <c r="C18" s="276">
        <v>15605.7</v>
      </c>
      <c r="D18" s="278">
        <v>15665.833333333334</v>
      </c>
      <c r="E18" s="278">
        <v>15491.766666666668</v>
      </c>
      <c r="F18" s="278">
        <v>15377.833333333334</v>
      </c>
      <c r="G18" s="278">
        <v>15203.766666666668</v>
      </c>
      <c r="H18" s="278">
        <v>15779.766666666668</v>
      </c>
      <c r="I18" s="278">
        <v>15953.833333333334</v>
      </c>
      <c r="J18" s="278">
        <v>16067.766666666668</v>
      </c>
      <c r="K18" s="276">
        <v>15839.9</v>
      </c>
      <c r="L18" s="276">
        <v>15551.9</v>
      </c>
      <c r="M18" s="276">
        <v>0.2273</v>
      </c>
    </row>
    <row r="19" spans="1:13">
      <c r="A19" s="300">
        <v>10</v>
      </c>
      <c r="B19" s="276" t="s">
        <v>227</v>
      </c>
      <c r="C19" s="276">
        <v>89.65</v>
      </c>
      <c r="D19" s="278">
        <v>89.34999999999998</v>
      </c>
      <c r="E19" s="278">
        <v>87.899999999999963</v>
      </c>
      <c r="F19" s="278">
        <v>86.149999999999977</v>
      </c>
      <c r="G19" s="278">
        <v>84.69999999999996</v>
      </c>
      <c r="H19" s="278">
        <v>91.099999999999966</v>
      </c>
      <c r="I19" s="278">
        <v>92.549999999999983</v>
      </c>
      <c r="J19" s="278">
        <v>94.299999999999969</v>
      </c>
      <c r="K19" s="276">
        <v>90.8</v>
      </c>
      <c r="L19" s="276">
        <v>87.6</v>
      </c>
      <c r="M19" s="276">
        <v>32.051839999999999</v>
      </c>
    </row>
    <row r="20" spans="1:13">
      <c r="A20" s="300">
        <v>11</v>
      </c>
      <c r="B20" s="276" t="s">
        <v>228</v>
      </c>
      <c r="C20" s="276">
        <v>166.95</v>
      </c>
      <c r="D20" s="278">
        <v>165.91666666666666</v>
      </c>
      <c r="E20" s="278">
        <v>164.5333333333333</v>
      </c>
      <c r="F20" s="278">
        <v>162.11666666666665</v>
      </c>
      <c r="G20" s="278">
        <v>160.73333333333329</v>
      </c>
      <c r="H20" s="278">
        <v>168.33333333333331</v>
      </c>
      <c r="I20" s="278">
        <v>169.7166666666667</v>
      </c>
      <c r="J20" s="278">
        <v>172.13333333333333</v>
      </c>
      <c r="K20" s="276">
        <v>167.3</v>
      </c>
      <c r="L20" s="276">
        <v>163.5</v>
      </c>
      <c r="M20" s="276">
        <v>14.692310000000001</v>
      </c>
    </row>
    <row r="21" spans="1:13">
      <c r="A21" s="300">
        <v>12</v>
      </c>
      <c r="B21" s="276" t="s">
        <v>38</v>
      </c>
      <c r="C21" s="276">
        <v>1645.3</v>
      </c>
      <c r="D21" s="278">
        <v>1643.2666666666667</v>
      </c>
      <c r="E21" s="278">
        <v>1631.2833333333333</v>
      </c>
      <c r="F21" s="278">
        <v>1617.2666666666667</v>
      </c>
      <c r="G21" s="278">
        <v>1605.2833333333333</v>
      </c>
      <c r="H21" s="278">
        <v>1657.2833333333333</v>
      </c>
      <c r="I21" s="278">
        <v>1669.2666666666664</v>
      </c>
      <c r="J21" s="278">
        <v>1683.2833333333333</v>
      </c>
      <c r="K21" s="276">
        <v>1655.25</v>
      </c>
      <c r="L21" s="276">
        <v>1629.25</v>
      </c>
      <c r="M21" s="276">
        <v>12.29551</v>
      </c>
    </row>
    <row r="22" spans="1:13">
      <c r="A22" s="300">
        <v>13</v>
      </c>
      <c r="B22" s="276" t="s">
        <v>296</v>
      </c>
      <c r="C22" s="276">
        <v>373.65</v>
      </c>
      <c r="D22" s="278">
        <v>373.81666666666666</v>
      </c>
      <c r="E22" s="278">
        <v>370.83333333333331</v>
      </c>
      <c r="F22" s="278">
        <v>368.01666666666665</v>
      </c>
      <c r="G22" s="278">
        <v>365.0333333333333</v>
      </c>
      <c r="H22" s="278">
        <v>376.63333333333333</v>
      </c>
      <c r="I22" s="278">
        <v>379.61666666666667</v>
      </c>
      <c r="J22" s="278">
        <v>382.43333333333334</v>
      </c>
      <c r="K22" s="276">
        <v>376.8</v>
      </c>
      <c r="L22" s="276">
        <v>371</v>
      </c>
      <c r="M22" s="276">
        <v>12.71457</v>
      </c>
    </row>
    <row r="23" spans="1:13">
      <c r="A23" s="300">
        <v>14</v>
      </c>
      <c r="B23" s="276" t="s">
        <v>41</v>
      </c>
      <c r="C23" s="276">
        <v>499.45</v>
      </c>
      <c r="D23" s="278">
        <v>498.65000000000003</v>
      </c>
      <c r="E23" s="278">
        <v>492.80000000000007</v>
      </c>
      <c r="F23" s="278">
        <v>486.15000000000003</v>
      </c>
      <c r="G23" s="278">
        <v>480.30000000000007</v>
      </c>
      <c r="H23" s="278">
        <v>505.30000000000007</v>
      </c>
      <c r="I23" s="278">
        <v>511.15000000000009</v>
      </c>
      <c r="J23" s="278">
        <v>517.80000000000007</v>
      </c>
      <c r="K23" s="276">
        <v>504.5</v>
      </c>
      <c r="L23" s="276">
        <v>492</v>
      </c>
      <c r="M23" s="276">
        <v>51.354080000000003</v>
      </c>
    </row>
    <row r="24" spans="1:13">
      <c r="A24" s="300">
        <v>15</v>
      </c>
      <c r="B24" s="276" t="s">
        <v>43</v>
      </c>
      <c r="C24" s="276">
        <v>49.8</v>
      </c>
      <c r="D24" s="278">
        <v>49.683333333333337</v>
      </c>
      <c r="E24" s="278">
        <v>49.116666666666674</v>
      </c>
      <c r="F24" s="278">
        <v>48.433333333333337</v>
      </c>
      <c r="G24" s="278">
        <v>47.866666666666674</v>
      </c>
      <c r="H24" s="278">
        <v>50.366666666666674</v>
      </c>
      <c r="I24" s="278">
        <v>50.933333333333337</v>
      </c>
      <c r="J24" s="278">
        <v>51.616666666666674</v>
      </c>
      <c r="K24" s="276">
        <v>50.25</v>
      </c>
      <c r="L24" s="276">
        <v>49</v>
      </c>
      <c r="M24" s="276">
        <v>58.642600000000002</v>
      </c>
    </row>
    <row r="25" spans="1:13">
      <c r="A25" s="300">
        <v>16</v>
      </c>
      <c r="B25" s="276" t="s">
        <v>298</v>
      </c>
      <c r="C25" s="276">
        <v>437.95</v>
      </c>
      <c r="D25" s="278">
        <v>439.2833333333333</v>
      </c>
      <c r="E25" s="278">
        <v>434.66666666666663</v>
      </c>
      <c r="F25" s="278">
        <v>431.38333333333333</v>
      </c>
      <c r="G25" s="278">
        <v>426.76666666666665</v>
      </c>
      <c r="H25" s="278">
        <v>442.56666666666661</v>
      </c>
      <c r="I25" s="278">
        <v>447.18333333333328</v>
      </c>
      <c r="J25" s="278">
        <v>450.46666666666658</v>
      </c>
      <c r="K25" s="276">
        <v>443.9</v>
      </c>
      <c r="L25" s="276">
        <v>436</v>
      </c>
      <c r="M25" s="276">
        <v>3.99092</v>
      </c>
    </row>
    <row r="26" spans="1:13">
      <c r="A26" s="300">
        <v>17</v>
      </c>
      <c r="B26" s="276" t="s">
        <v>229</v>
      </c>
      <c r="C26" s="276">
        <v>1670.95</v>
      </c>
      <c r="D26" s="278">
        <v>1665</v>
      </c>
      <c r="E26" s="278">
        <v>1648</v>
      </c>
      <c r="F26" s="278">
        <v>1625.05</v>
      </c>
      <c r="G26" s="278">
        <v>1608.05</v>
      </c>
      <c r="H26" s="278">
        <v>1687.95</v>
      </c>
      <c r="I26" s="278">
        <v>1704.95</v>
      </c>
      <c r="J26" s="278">
        <v>1727.9</v>
      </c>
      <c r="K26" s="276">
        <v>1682</v>
      </c>
      <c r="L26" s="276">
        <v>1642.05</v>
      </c>
      <c r="M26" s="276">
        <v>0.85450999999999999</v>
      </c>
    </row>
    <row r="27" spans="1:13">
      <c r="A27" s="300">
        <v>18</v>
      </c>
      <c r="B27" s="276" t="s">
        <v>230</v>
      </c>
      <c r="C27" s="276">
        <v>2984.05</v>
      </c>
      <c r="D27" s="278">
        <v>2981.9833333333336</v>
      </c>
      <c r="E27" s="278">
        <v>2933.0666666666671</v>
      </c>
      <c r="F27" s="278">
        <v>2882.0833333333335</v>
      </c>
      <c r="G27" s="278">
        <v>2833.166666666667</v>
      </c>
      <c r="H27" s="278">
        <v>3032.9666666666672</v>
      </c>
      <c r="I27" s="278">
        <v>3081.8833333333332</v>
      </c>
      <c r="J27" s="278">
        <v>3132.8666666666672</v>
      </c>
      <c r="K27" s="276">
        <v>3030.9</v>
      </c>
      <c r="L27" s="276">
        <v>2931</v>
      </c>
      <c r="M27" s="276">
        <v>1.1195299999999999</v>
      </c>
    </row>
    <row r="28" spans="1:13">
      <c r="A28" s="300">
        <v>19</v>
      </c>
      <c r="B28" s="276" t="s">
        <v>45</v>
      </c>
      <c r="C28" s="276">
        <v>985.1</v>
      </c>
      <c r="D28" s="278">
        <v>977.11666666666667</v>
      </c>
      <c r="E28" s="278">
        <v>965.23333333333335</v>
      </c>
      <c r="F28" s="278">
        <v>945.36666666666667</v>
      </c>
      <c r="G28" s="278">
        <v>933.48333333333335</v>
      </c>
      <c r="H28" s="278">
        <v>996.98333333333335</v>
      </c>
      <c r="I28" s="278">
        <v>1008.8666666666668</v>
      </c>
      <c r="J28" s="278">
        <v>1028.7333333333333</v>
      </c>
      <c r="K28" s="276">
        <v>989</v>
      </c>
      <c r="L28" s="276">
        <v>957.25</v>
      </c>
      <c r="M28" s="276">
        <v>18.58201</v>
      </c>
    </row>
    <row r="29" spans="1:13">
      <c r="A29" s="300">
        <v>20</v>
      </c>
      <c r="B29" s="276" t="s">
        <v>46</v>
      </c>
      <c r="C29" s="276">
        <v>254.2</v>
      </c>
      <c r="D29" s="278">
        <v>253.76666666666665</v>
      </c>
      <c r="E29" s="278">
        <v>250.88333333333333</v>
      </c>
      <c r="F29" s="278">
        <v>247.56666666666666</v>
      </c>
      <c r="G29" s="278">
        <v>244.68333333333334</v>
      </c>
      <c r="H29" s="278">
        <v>257.08333333333331</v>
      </c>
      <c r="I29" s="278">
        <v>259.96666666666664</v>
      </c>
      <c r="J29" s="278">
        <v>263.2833333333333</v>
      </c>
      <c r="K29" s="276">
        <v>256.64999999999998</v>
      </c>
      <c r="L29" s="276">
        <v>250.45</v>
      </c>
      <c r="M29" s="276">
        <v>93.832530000000006</v>
      </c>
    </row>
    <row r="30" spans="1:13">
      <c r="A30" s="300">
        <v>21</v>
      </c>
      <c r="B30" s="276" t="s">
        <v>47</v>
      </c>
      <c r="C30" s="276">
        <v>2509.4499999999998</v>
      </c>
      <c r="D30" s="278">
        <v>2470.3666666666663</v>
      </c>
      <c r="E30" s="278">
        <v>2424.8833333333328</v>
      </c>
      <c r="F30" s="278">
        <v>2340.3166666666666</v>
      </c>
      <c r="G30" s="278">
        <v>2294.833333333333</v>
      </c>
      <c r="H30" s="278">
        <v>2554.9333333333325</v>
      </c>
      <c r="I30" s="278">
        <v>2600.4166666666661</v>
      </c>
      <c r="J30" s="278">
        <v>2684.9833333333322</v>
      </c>
      <c r="K30" s="276">
        <v>2515.85</v>
      </c>
      <c r="L30" s="276">
        <v>2385.8000000000002</v>
      </c>
      <c r="M30" s="276">
        <v>17.20467</v>
      </c>
    </row>
    <row r="31" spans="1:13">
      <c r="A31" s="300">
        <v>22</v>
      </c>
      <c r="B31" s="276" t="s">
        <v>48</v>
      </c>
      <c r="C31" s="276">
        <v>187</v>
      </c>
      <c r="D31" s="278">
        <v>186.54999999999998</v>
      </c>
      <c r="E31" s="278">
        <v>184.64999999999998</v>
      </c>
      <c r="F31" s="278">
        <v>182.29999999999998</v>
      </c>
      <c r="G31" s="278">
        <v>180.39999999999998</v>
      </c>
      <c r="H31" s="278">
        <v>188.89999999999998</v>
      </c>
      <c r="I31" s="278">
        <v>190.8</v>
      </c>
      <c r="J31" s="278">
        <v>193.14999999999998</v>
      </c>
      <c r="K31" s="276">
        <v>188.45</v>
      </c>
      <c r="L31" s="276">
        <v>184.2</v>
      </c>
      <c r="M31" s="276">
        <v>89.028409999999994</v>
      </c>
    </row>
    <row r="32" spans="1:13">
      <c r="A32" s="300">
        <v>23</v>
      </c>
      <c r="B32" s="276" t="s">
        <v>49</v>
      </c>
      <c r="C32" s="276">
        <v>104.75</v>
      </c>
      <c r="D32" s="278">
        <v>104.11666666666667</v>
      </c>
      <c r="E32" s="278">
        <v>103.08333333333334</v>
      </c>
      <c r="F32" s="278">
        <v>101.41666666666667</v>
      </c>
      <c r="G32" s="278">
        <v>100.38333333333334</v>
      </c>
      <c r="H32" s="278">
        <v>105.78333333333335</v>
      </c>
      <c r="I32" s="278">
        <v>106.81666666666668</v>
      </c>
      <c r="J32" s="278">
        <v>108.48333333333335</v>
      </c>
      <c r="K32" s="276">
        <v>105.15</v>
      </c>
      <c r="L32" s="276">
        <v>102.45</v>
      </c>
      <c r="M32" s="276">
        <v>273.04286999999999</v>
      </c>
    </row>
    <row r="33" spans="1:13">
      <c r="A33" s="300">
        <v>24</v>
      </c>
      <c r="B33" s="276" t="s">
        <v>51</v>
      </c>
      <c r="C33" s="276">
        <v>2793.85</v>
      </c>
      <c r="D33" s="278">
        <v>2776.8166666666671</v>
      </c>
      <c r="E33" s="278">
        <v>2749.0333333333342</v>
      </c>
      <c r="F33" s="278">
        <v>2704.2166666666672</v>
      </c>
      <c r="G33" s="278">
        <v>2676.4333333333343</v>
      </c>
      <c r="H33" s="278">
        <v>2821.6333333333341</v>
      </c>
      <c r="I33" s="278">
        <v>2849.416666666667</v>
      </c>
      <c r="J33" s="278">
        <v>2894.233333333334</v>
      </c>
      <c r="K33" s="276">
        <v>2804.6</v>
      </c>
      <c r="L33" s="276">
        <v>2732</v>
      </c>
      <c r="M33" s="276">
        <v>12.995889999999999</v>
      </c>
    </row>
    <row r="34" spans="1:13">
      <c r="A34" s="300">
        <v>25</v>
      </c>
      <c r="B34" s="276" t="s">
        <v>226</v>
      </c>
      <c r="C34" s="276">
        <v>884.65</v>
      </c>
      <c r="D34" s="278">
        <v>882.38333333333333</v>
      </c>
      <c r="E34" s="278">
        <v>874.76666666666665</v>
      </c>
      <c r="F34" s="278">
        <v>864.88333333333333</v>
      </c>
      <c r="G34" s="278">
        <v>857.26666666666665</v>
      </c>
      <c r="H34" s="278">
        <v>892.26666666666665</v>
      </c>
      <c r="I34" s="278">
        <v>899.88333333333321</v>
      </c>
      <c r="J34" s="278">
        <v>909.76666666666665</v>
      </c>
      <c r="K34" s="276">
        <v>890</v>
      </c>
      <c r="L34" s="276">
        <v>872.5</v>
      </c>
      <c r="M34" s="276">
        <v>7.6665200000000002</v>
      </c>
    </row>
    <row r="35" spans="1:13">
      <c r="A35" s="300">
        <v>26</v>
      </c>
      <c r="B35" s="276" t="s">
        <v>53</v>
      </c>
      <c r="C35" s="276">
        <v>979.35</v>
      </c>
      <c r="D35" s="278">
        <v>979.06666666666661</v>
      </c>
      <c r="E35" s="278">
        <v>961.28333333333319</v>
      </c>
      <c r="F35" s="278">
        <v>943.21666666666658</v>
      </c>
      <c r="G35" s="278">
        <v>925.43333333333317</v>
      </c>
      <c r="H35" s="278">
        <v>997.13333333333321</v>
      </c>
      <c r="I35" s="278">
        <v>1014.9166666666665</v>
      </c>
      <c r="J35" s="278">
        <v>1032.9833333333331</v>
      </c>
      <c r="K35" s="276">
        <v>996.85</v>
      </c>
      <c r="L35" s="276">
        <v>961</v>
      </c>
      <c r="M35" s="276">
        <v>54.326320000000003</v>
      </c>
    </row>
    <row r="36" spans="1:13">
      <c r="A36" s="300">
        <v>27</v>
      </c>
      <c r="B36" s="276" t="s">
        <v>55</v>
      </c>
      <c r="C36" s="276">
        <v>664.45</v>
      </c>
      <c r="D36" s="278">
        <v>650.11666666666667</v>
      </c>
      <c r="E36" s="278">
        <v>632.33333333333337</v>
      </c>
      <c r="F36" s="278">
        <v>600.2166666666667</v>
      </c>
      <c r="G36" s="278">
        <v>582.43333333333339</v>
      </c>
      <c r="H36" s="278">
        <v>682.23333333333335</v>
      </c>
      <c r="I36" s="278">
        <v>700.01666666666665</v>
      </c>
      <c r="J36" s="278">
        <v>732.13333333333333</v>
      </c>
      <c r="K36" s="276">
        <v>667.9</v>
      </c>
      <c r="L36" s="276">
        <v>618</v>
      </c>
      <c r="M36" s="276">
        <v>379.73962999999998</v>
      </c>
    </row>
    <row r="37" spans="1:13">
      <c r="A37" s="300">
        <v>28</v>
      </c>
      <c r="B37" s="276" t="s">
        <v>56</v>
      </c>
      <c r="C37" s="276">
        <v>3492.65</v>
      </c>
      <c r="D37" s="278">
        <v>3490.8833333333332</v>
      </c>
      <c r="E37" s="278">
        <v>3476.7666666666664</v>
      </c>
      <c r="F37" s="278">
        <v>3460.8833333333332</v>
      </c>
      <c r="G37" s="278">
        <v>3446.7666666666664</v>
      </c>
      <c r="H37" s="278">
        <v>3506.7666666666664</v>
      </c>
      <c r="I37" s="278">
        <v>3520.8833333333332</v>
      </c>
      <c r="J37" s="278">
        <v>3536.7666666666664</v>
      </c>
      <c r="K37" s="276">
        <v>3505</v>
      </c>
      <c r="L37" s="276">
        <v>3475</v>
      </c>
      <c r="M37" s="276">
        <v>5.6156199999999998</v>
      </c>
    </row>
    <row r="38" spans="1:13">
      <c r="A38" s="300">
        <v>29</v>
      </c>
      <c r="B38" s="276" t="s">
        <v>58</v>
      </c>
      <c r="C38" s="276">
        <v>8820.85</v>
      </c>
      <c r="D38" s="278">
        <v>8825.9333333333325</v>
      </c>
      <c r="E38" s="278">
        <v>8731.866666666665</v>
      </c>
      <c r="F38" s="278">
        <v>8642.8833333333332</v>
      </c>
      <c r="G38" s="278">
        <v>8548.8166666666657</v>
      </c>
      <c r="H38" s="278">
        <v>8914.9166666666642</v>
      </c>
      <c r="I38" s="278">
        <v>9008.9833333333336</v>
      </c>
      <c r="J38" s="278">
        <v>9097.9666666666635</v>
      </c>
      <c r="K38" s="276">
        <v>8920</v>
      </c>
      <c r="L38" s="276">
        <v>8736.9500000000007</v>
      </c>
      <c r="M38" s="276">
        <v>4.8621400000000001</v>
      </c>
    </row>
    <row r="39" spans="1:13">
      <c r="A39" s="300">
        <v>30</v>
      </c>
      <c r="B39" s="276" t="s">
        <v>232</v>
      </c>
      <c r="C39" s="276">
        <v>3110.85</v>
      </c>
      <c r="D39" s="278">
        <v>3101.0333333333333</v>
      </c>
      <c r="E39" s="278">
        <v>3059.8166666666666</v>
      </c>
      <c r="F39" s="278">
        <v>3008.7833333333333</v>
      </c>
      <c r="G39" s="278">
        <v>2967.5666666666666</v>
      </c>
      <c r="H39" s="278">
        <v>3152.0666666666666</v>
      </c>
      <c r="I39" s="278">
        <v>3193.2833333333328</v>
      </c>
      <c r="J39" s="278">
        <v>3244.3166666666666</v>
      </c>
      <c r="K39" s="276">
        <v>3142.25</v>
      </c>
      <c r="L39" s="276">
        <v>3050</v>
      </c>
      <c r="M39" s="276">
        <v>0.30127999999999999</v>
      </c>
    </row>
    <row r="40" spans="1:13">
      <c r="A40" s="300">
        <v>31</v>
      </c>
      <c r="B40" s="276" t="s">
        <v>59</v>
      </c>
      <c r="C40" s="276">
        <v>5119</v>
      </c>
      <c r="D40" s="278">
        <v>5135.2333333333336</v>
      </c>
      <c r="E40" s="278">
        <v>5046.2666666666673</v>
      </c>
      <c r="F40" s="278">
        <v>4973.5333333333338</v>
      </c>
      <c r="G40" s="278">
        <v>4884.5666666666675</v>
      </c>
      <c r="H40" s="278">
        <v>5207.9666666666672</v>
      </c>
      <c r="I40" s="278">
        <v>5296.9333333333343</v>
      </c>
      <c r="J40" s="278">
        <v>5369.666666666667</v>
      </c>
      <c r="K40" s="276">
        <v>5224.2</v>
      </c>
      <c r="L40" s="276">
        <v>5062.5</v>
      </c>
      <c r="M40" s="276">
        <v>39.533999999999999</v>
      </c>
    </row>
    <row r="41" spans="1:13">
      <c r="A41" s="300">
        <v>32</v>
      </c>
      <c r="B41" s="276" t="s">
        <v>60</v>
      </c>
      <c r="C41" s="276">
        <v>1681.45</v>
      </c>
      <c r="D41" s="278">
        <v>1671.5166666666667</v>
      </c>
      <c r="E41" s="278">
        <v>1654.6833333333334</v>
      </c>
      <c r="F41" s="278">
        <v>1627.9166666666667</v>
      </c>
      <c r="G41" s="278">
        <v>1611.0833333333335</v>
      </c>
      <c r="H41" s="278">
        <v>1698.2833333333333</v>
      </c>
      <c r="I41" s="278">
        <v>1715.1166666666668</v>
      </c>
      <c r="J41" s="278">
        <v>1741.8833333333332</v>
      </c>
      <c r="K41" s="276">
        <v>1688.35</v>
      </c>
      <c r="L41" s="276">
        <v>1644.75</v>
      </c>
      <c r="M41" s="276">
        <v>4.9793200000000004</v>
      </c>
    </row>
    <row r="42" spans="1:13">
      <c r="A42" s="300">
        <v>33</v>
      </c>
      <c r="B42" s="276" t="s">
        <v>233</v>
      </c>
      <c r="C42" s="276">
        <v>401.85</v>
      </c>
      <c r="D42" s="278">
        <v>398.7166666666667</v>
      </c>
      <c r="E42" s="278">
        <v>393.53333333333342</v>
      </c>
      <c r="F42" s="278">
        <v>385.2166666666667</v>
      </c>
      <c r="G42" s="278">
        <v>380.03333333333342</v>
      </c>
      <c r="H42" s="278">
        <v>407.03333333333342</v>
      </c>
      <c r="I42" s="278">
        <v>412.2166666666667</v>
      </c>
      <c r="J42" s="278">
        <v>420.53333333333342</v>
      </c>
      <c r="K42" s="276">
        <v>403.9</v>
      </c>
      <c r="L42" s="276">
        <v>390.4</v>
      </c>
      <c r="M42" s="276">
        <v>117.43029</v>
      </c>
    </row>
    <row r="43" spans="1:13">
      <c r="A43" s="300">
        <v>34</v>
      </c>
      <c r="B43" s="276" t="s">
        <v>61</v>
      </c>
      <c r="C43" s="276">
        <v>65.599999999999994</v>
      </c>
      <c r="D43" s="278">
        <v>65.55</v>
      </c>
      <c r="E43" s="278">
        <v>64.849999999999994</v>
      </c>
      <c r="F43" s="278">
        <v>64.099999999999994</v>
      </c>
      <c r="G43" s="278">
        <v>63.399999999999991</v>
      </c>
      <c r="H43" s="278">
        <v>66.3</v>
      </c>
      <c r="I43" s="278">
        <v>67.000000000000014</v>
      </c>
      <c r="J43" s="278">
        <v>67.75</v>
      </c>
      <c r="K43" s="276">
        <v>66.25</v>
      </c>
      <c r="L43" s="276">
        <v>64.8</v>
      </c>
      <c r="M43" s="276">
        <v>317.35001999999997</v>
      </c>
    </row>
    <row r="44" spans="1:13">
      <c r="A44" s="300">
        <v>35</v>
      </c>
      <c r="B44" s="276" t="s">
        <v>62</v>
      </c>
      <c r="C44" s="276">
        <v>50.55</v>
      </c>
      <c r="D44" s="278">
        <v>50.266666666666673</v>
      </c>
      <c r="E44" s="278">
        <v>49.783333333333346</v>
      </c>
      <c r="F44" s="278">
        <v>49.016666666666673</v>
      </c>
      <c r="G44" s="278">
        <v>48.533333333333346</v>
      </c>
      <c r="H44" s="278">
        <v>51.033333333333346</v>
      </c>
      <c r="I44" s="278">
        <v>51.51666666666668</v>
      </c>
      <c r="J44" s="278">
        <v>52.283333333333346</v>
      </c>
      <c r="K44" s="276">
        <v>50.75</v>
      </c>
      <c r="L44" s="276">
        <v>49.5</v>
      </c>
      <c r="M44" s="276">
        <v>37.427639999999997</v>
      </c>
    </row>
    <row r="45" spans="1:13">
      <c r="A45" s="300">
        <v>36</v>
      </c>
      <c r="B45" s="276" t="s">
        <v>63</v>
      </c>
      <c r="C45" s="276">
        <v>1608.2</v>
      </c>
      <c r="D45" s="278">
        <v>1601</v>
      </c>
      <c r="E45" s="278">
        <v>1587.2</v>
      </c>
      <c r="F45" s="278">
        <v>1566.2</v>
      </c>
      <c r="G45" s="278">
        <v>1552.4</v>
      </c>
      <c r="H45" s="278">
        <v>1622</v>
      </c>
      <c r="I45" s="278">
        <v>1635.8000000000002</v>
      </c>
      <c r="J45" s="278">
        <v>1656.8</v>
      </c>
      <c r="K45" s="276">
        <v>1614.8</v>
      </c>
      <c r="L45" s="276">
        <v>1580</v>
      </c>
      <c r="M45" s="276">
        <v>7.4536800000000003</v>
      </c>
    </row>
    <row r="46" spans="1:13">
      <c r="A46" s="300">
        <v>37</v>
      </c>
      <c r="B46" s="276" t="s">
        <v>234</v>
      </c>
      <c r="C46" s="276">
        <v>1296</v>
      </c>
      <c r="D46" s="278">
        <v>1296.5833333333333</v>
      </c>
      <c r="E46" s="278">
        <v>1280.3166666666666</v>
      </c>
      <c r="F46" s="278">
        <v>1264.6333333333334</v>
      </c>
      <c r="G46" s="278">
        <v>1248.3666666666668</v>
      </c>
      <c r="H46" s="278">
        <v>1312.2666666666664</v>
      </c>
      <c r="I46" s="278">
        <v>1328.5333333333333</v>
      </c>
      <c r="J46" s="278">
        <v>1344.2166666666662</v>
      </c>
      <c r="K46" s="276">
        <v>1312.85</v>
      </c>
      <c r="L46" s="276">
        <v>1280.9000000000001</v>
      </c>
      <c r="M46" s="276">
        <v>0.41031000000000001</v>
      </c>
    </row>
    <row r="47" spans="1:13">
      <c r="A47" s="300">
        <v>38</v>
      </c>
      <c r="B47" s="276" t="s">
        <v>65</v>
      </c>
      <c r="C47" s="276">
        <v>131.5</v>
      </c>
      <c r="D47" s="278">
        <v>131.25</v>
      </c>
      <c r="E47" s="278">
        <v>129.25</v>
      </c>
      <c r="F47" s="278">
        <v>127</v>
      </c>
      <c r="G47" s="278">
        <v>125</v>
      </c>
      <c r="H47" s="278">
        <v>133.5</v>
      </c>
      <c r="I47" s="278">
        <v>135.5</v>
      </c>
      <c r="J47" s="278">
        <v>137.75</v>
      </c>
      <c r="K47" s="276">
        <v>133.25</v>
      </c>
      <c r="L47" s="276">
        <v>129</v>
      </c>
      <c r="M47" s="276">
        <v>214.53841</v>
      </c>
    </row>
    <row r="48" spans="1:13">
      <c r="A48" s="300">
        <v>39</v>
      </c>
      <c r="B48" s="276" t="s">
        <v>66</v>
      </c>
      <c r="C48" s="276">
        <v>791.4</v>
      </c>
      <c r="D48" s="278">
        <v>787.08333333333337</v>
      </c>
      <c r="E48" s="278">
        <v>775.4666666666667</v>
      </c>
      <c r="F48" s="278">
        <v>759.5333333333333</v>
      </c>
      <c r="G48" s="278">
        <v>747.91666666666663</v>
      </c>
      <c r="H48" s="278">
        <v>803.01666666666677</v>
      </c>
      <c r="I48" s="278">
        <v>814.63333333333333</v>
      </c>
      <c r="J48" s="278">
        <v>830.56666666666683</v>
      </c>
      <c r="K48" s="276">
        <v>798.7</v>
      </c>
      <c r="L48" s="276">
        <v>771.15</v>
      </c>
      <c r="M48" s="276">
        <v>8.6599199999999996</v>
      </c>
    </row>
    <row r="49" spans="1:13">
      <c r="A49" s="300">
        <v>40</v>
      </c>
      <c r="B49" s="276" t="s">
        <v>67</v>
      </c>
      <c r="C49" s="276">
        <v>556.54999999999995</v>
      </c>
      <c r="D49" s="278">
        <v>551.16666666666663</v>
      </c>
      <c r="E49" s="278">
        <v>543.63333333333321</v>
      </c>
      <c r="F49" s="278">
        <v>530.71666666666658</v>
      </c>
      <c r="G49" s="278">
        <v>523.18333333333317</v>
      </c>
      <c r="H49" s="278">
        <v>564.08333333333326</v>
      </c>
      <c r="I49" s="278">
        <v>571.61666666666679</v>
      </c>
      <c r="J49" s="278">
        <v>584.5333333333333</v>
      </c>
      <c r="K49" s="276">
        <v>558.70000000000005</v>
      </c>
      <c r="L49" s="276">
        <v>538.25</v>
      </c>
      <c r="M49" s="276">
        <v>18.97354</v>
      </c>
    </row>
    <row r="50" spans="1:13">
      <c r="A50" s="300">
        <v>41</v>
      </c>
      <c r="B50" s="276" t="s">
        <v>69</v>
      </c>
      <c r="C50" s="276">
        <v>514</v>
      </c>
      <c r="D50" s="278">
        <v>514</v>
      </c>
      <c r="E50" s="278">
        <v>511.1</v>
      </c>
      <c r="F50" s="278">
        <v>508.20000000000005</v>
      </c>
      <c r="G50" s="278">
        <v>505.30000000000007</v>
      </c>
      <c r="H50" s="278">
        <v>516.9</v>
      </c>
      <c r="I50" s="278">
        <v>519.80000000000007</v>
      </c>
      <c r="J50" s="278">
        <v>522.69999999999993</v>
      </c>
      <c r="K50" s="276">
        <v>516.9</v>
      </c>
      <c r="L50" s="276">
        <v>511.1</v>
      </c>
      <c r="M50" s="276">
        <v>104.92428</v>
      </c>
    </row>
    <row r="51" spans="1:13">
      <c r="A51" s="300">
        <v>42</v>
      </c>
      <c r="B51" s="276" t="s">
        <v>70</v>
      </c>
      <c r="C51" s="276">
        <v>40.15</v>
      </c>
      <c r="D51" s="278">
        <v>40.133333333333333</v>
      </c>
      <c r="E51" s="278">
        <v>39.616666666666667</v>
      </c>
      <c r="F51" s="278">
        <v>39.083333333333336</v>
      </c>
      <c r="G51" s="278">
        <v>38.56666666666667</v>
      </c>
      <c r="H51" s="278">
        <v>40.666666666666664</v>
      </c>
      <c r="I51" s="278">
        <v>41.18333333333333</v>
      </c>
      <c r="J51" s="278">
        <v>41.716666666666661</v>
      </c>
      <c r="K51" s="276">
        <v>40.65</v>
      </c>
      <c r="L51" s="276">
        <v>39.6</v>
      </c>
      <c r="M51" s="276">
        <v>681.78443000000004</v>
      </c>
    </row>
    <row r="52" spans="1:13">
      <c r="A52" s="300">
        <v>43</v>
      </c>
      <c r="B52" s="276" t="s">
        <v>71</v>
      </c>
      <c r="C52" s="276">
        <v>467.65</v>
      </c>
      <c r="D52" s="278">
        <v>466.75</v>
      </c>
      <c r="E52" s="278">
        <v>461.75</v>
      </c>
      <c r="F52" s="278">
        <v>455.85</v>
      </c>
      <c r="G52" s="278">
        <v>450.85</v>
      </c>
      <c r="H52" s="278">
        <v>472.65</v>
      </c>
      <c r="I52" s="278">
        <v>477.65</v>
      </c>
      <c r="J52" s="278">
        <v>483.54999999999995</v>
      </c>
      <c r="K52" s="276">
        <v>471.75</v>
      </c>
      <c r="L52" s="276">
        <v>460.85</v>
      </c>
      <c r="M52" s="276">
        <v>25.589590000000001</v>
      </c>
    </row>
    <row r="53" spans="1:13">
      <c r="A53" s="300">
        <v>44</v>
      </c>
      <c r="B53" s="276" t="s">
        <v>72</v>
      </c>
      <c r="C53" s="276">
        <v>13433.5</v>
      </c>
      <c r="D53" s="278">
        <v>13354.85</v>
      </c>
      <c r="E53" s="278">
        <v>13203.1</v>
      </c>
      <c r="F53" s="278">
        <v>12972.7</v>
      </c>
      <c r="G53" s="278">
        <v>12820.95</v>
      </c>
      <c r="H53" s="278">
        <v>13585.25</v>
      </c>
      <c r="I53" s="278">
        <v>13737</v>
      </c>
      <c r="J53" s="278">
        <v>13967.4</v>
      </c>
      <c r="K53" s="276">
        <v>13506.6</v>
      </c>
      <c r="L53" s="276">
        <v>13124.45</v>
      </c>
      <c r="M53" s="276">
        <v>0.66025</v>
      </c>
    </row>
    <row r="54" spans="1:13">
      <c r="A54" s="300">
        <v>45</v>
      </c>
      <c r="B54" s="276" t="s">
        <v>74</v>
      </c>
      <c r="C54" s="276">
        <v>392</v>
      </c>
      <c r="D54" s="278">
        <v>391.91666666666669</v>
      </c>
      <c r="E54" s="278">
        <v>389.08333333333337</v>
      </c>
      <c r="F54" s="278">
        <v>386.16666666666669</v>
      </c>
      <c r="G54" s="278">
        <v>383.33333333333337</v>
      </c>
      <c r="H54" s="278">
        <v>394.83333333333337</v>
      </c>
      <c r="I54" s="278">
        <v>397.66666666666674</v>
      </c>
      <c r="J54" s="278">
        <v>400.58333333333337</v>
      </c>
      <c r="K54" s="276">
        <v>394.75</v>
      </c>
      <c r="L54" s="276">
        <v>389</v>
      </c>
      <c r="M54" s="276">
        <v>45.320680000000003</v>
      </c>
    </row>
    <row r="55" spans="1:13">
      <c r="A55" s="300">
        <v>46</v>
      </c>
      <c r="B55" s="276" t="s">
        <v>75</v>
      </c>
      <c r="C55" s="276">
        <v>3551.1</v>
      </c>
      <c r="D55" s="278">
        <v>3551.6833333333329</v>
      </c>
      <c r="E55" s="278">
        <v>3539.4166666666661</v>
      </c>
      <c r="F55" s="278">
        <v>3527.7333333333331</v>
      </c>
      <c r="G55" s="278">
        <v>3515.4666666666662</v>
      </c>
      <c r="H55" s="278">
        <v>3563.3666666666659</v>
      </c>
      <c r="I55" s="278">
        <v>3575.6333333333332</v>
      </c>
      <c r="J55" s="278">
        <v>3587.3166666666657</v>
      </c>
      <c r="K55" s="276">
        <v>3563.95</v>
      </c>
      <c r="L55" s="276">
        <v>3540</v>
      </c>
      <c r="M55" s="276">
        <v>7.2527799999999996</v>
      </c>
    </row>
    <row r="56" spans="1:13">
      <c r="A56" s="300">
        <v>47</v>
      </c>
      <c r="B56" s="276" t="s">
        <v>76</v>
      </c>
      <c r="C56" s="276">
        <v>485.85</v>
      </c>
      <c r="D56" s="278">
        <v>485.2</v>
      </c>
      <c r="E56" s="278">
        <v>480.9</v>
      </c>
      <c r="F56" s="278">
        <v>475.95</v>
      </c>
      <c r="G56" s="278">
        <v>471.65</v>
      </c>
      <c r="H56" s="278">
        <v>490.15</v>
      </c>
      <c r="I56" s="278">
        <v>494.45000000000005</v>
      </c>
      <c r="J56" s="278">
        <v>499.4</v>
      </c>
      <c r="K56" s="276">
        <v>489.5</v>
      </c>
      <c r="L56" s="276">
        <v>480.25</v>
      </c>
      <c r="M56" s="276">
        <v>22.111460000000001</v>
      </c>
    </row>
    <row r="57" spans="1:13">
      <c r="A57" s="300">
        <v>48</v>
      </c>
      <c r="B57" s="276" t="s">
        <v>77</v>
      </c>
      <c r="C57" s="276">
        <v>135.4</v>
      </c>
      <c r="D57" s="278">
        <v>134.15</v>
      </c>
      <c r="E57" s="278">
        <v>131.55000000000001</v>
      </c>
      <c r="F57" s="278">
        <v>127.70000000000002</v>
      </c>
      <c r="G57" s="278">
        <v>125.10000000000002</v>
      </c>
      <c r="H57" s="278">
        <v>138</v>
      </c>
      <c r="I57" s="278">
        <v>140.59999999999997</v>
      </c>
      <c r="J57" s="278">
        <v>144.44999999999999</v>
      </c>
      <c r="K57" s="276">
        <v>136.75</v>
      </c>
      <c r="L57" s="276">
        <v>130.30000000000001</v>
      </c>
      <c r="M57" s="276">
        <v>333.87047000000001</v>
      </c>
    </row>
    <row r="58" spans="1:13">
      <c r="A58" s="300">
        <v>49</v>
      </c>
      <c r="B58" s="276" t="s">
        <v>78</v>
      </c>
      <c r="C58" s="276">
        <v>124.35</v>
      </c>
      <c r="D58" s="278">
        <v>124.01666666666665</v>
      </c>
      <c r="E58" s="278">
        <v>122.93333333333331</v>
      </c>
      <c r="F58" s="278">
        <v>121.51666666666665</v>
      </c>
      <c r="G58" s="278">
        <v>120.43333333333331</v>
      </c>
      <c r="H58" s="278">
        <v>125.43333333333331</v>
      </c>
      <c r="I58" s="278">
        <v>126.51666666666665</v>
      </c>
      <c r="J58" s="278">
        <v>127.93333333333331</v>
      </c>
      <c r="K58" s="276">
        <v>125.1</v>
      </c>
      <c r="L58" s="276">
        <v>122.6</v>
      </c>
      <c r="M58" s="276">
        <v>17.940259999999999</v>
      </c>
    </row>
    <row r="59" spans="1:13">
      <c r="A59" s="300">
        <v>50</v>
      </c>
      <c r="B59" s="276" t="s">
        <v>81</v>
      </c>
      <c r="C59" s="276">
        <v>630</v>
      </c>
      <c r="D59" s="278">
        <v>626.73333333333335</v>
      </c>
      <c r="E59" s="278">
        <v>621.06666666666672</v>
      </c>
      <c r="F59" s="278">
        <v>612.13333333333333</v>
      </c>
      <c r="G59" s="278">
        <v>606.4666666666667</v>
      </c>
      <c r="H59" s="278">
        <v>635.66666666666674</v>
      </c>
      <c r="I59" s="278">
        <v>641.33333333333326</v>
      </c>
      <c r="J59" s="278">
        <v>650.26666666666677</v>
      </c>
      <c r="K59" s="276">
        <v>632.4</v>
      </c>
      <c r="L59" s="276">
        <v>617.79999999999995</v>
      </c>
      <c r="M59" s="276">
        <v>4.1666699999999999</v>
      </c>
    </row>
    <row r="60" spans="1:13">
      <c r="A60" s="300">
        <v>51</v>
      </c>
      <c r="B60" s="276" t="s">
        <v>82</v>
      </c>
      <c r="C60" s="276">
        <v>437.25</v>
      </c>
      <c r="D60" s="278">
        <v>435.41666666666669</v>
      </c>
      <c r="E60" s="278">
        <v>431.83333333333337</v>
      </c>
      <c r="F60" s="278">
        <v>426.41666666666669</v>
      </c>
      <c r="G60" s="278">
        <v>422.83333333333337</v>
      </c>
      <c r="H60" s="278">
        <v>440.83333333333337</v>
      </c>
      <c r="I60" s="278">
        <v>444.41666666666674</v>
      </c>
      <c r="J60" s="278">
        <v>449.83333333333337</v>
      </c>
      <c r="K60" s="276">
        <v>439</v>
      </c>
      <c r="L60" s="276">
        <v>430</v>
      </c>
      <c r="M60" s="276">
        <v>55.028950000000002</v>
      </c>
    </row>
    <row r="61" spans="1:13">
      <c r="A61" s="300">
        <v>52</v>
      </c>
      <c r="B61" s="276" t="s">
        <v>83</v>
      </c>
      <c r="C61" s="276">
        <v>827.25</v>
      </c>
      <c r="D61" s="278">
        <v>832.1</v>
      </c>
      <c r="E61" s="278">
        <v>820.45</v>
      </c>
      <c r="F61" s="278">
        <v>813.65</v>
      </c>
      <c r="G61" s="278">
        <v>802</v>
      </c>
      <c r="H61" s="278">
        <v>838.90000000000009</v>
      </c>
      <c r="I61" s="278">
        <v>850.55</v>
      </c>
      <c r="J61" s="278">
        <v>857.35000000000014</v>
      </c>
      <c r="K61" s="276">
        <v>843.75</v>
      </c>
      <c r="L61" s="276">
        <v>825.3</v>
      </c>
      <c r="M61" s="276">
        <v>45.592129999999997</v>
      </c>
    </row>
    <row r="62" spans="1:13">
      <c r="A62" s="300">
        <v>53</v>
      </c>
      <c r="B62" s="276" t="s">
        <v>84</v>
      </c>
      <c r="C62" s="276">
        <v>135.15</v>
      </c>
      <c r="D62" s="278">
        <v>135.43333333333331</v>
      </c>
      <c r="E62" s="278">
        <v>134.11666666666662</v>
      </c>
      <c r="F62" s="278">
        <v>133.08333333333331</v>
      </c>
      <c r="G62" s="278">
        <v>131.76666666666662</v>
      </c>
      <c r="H62" s="278">
        <v>136.46666666666661</v>
      </c>
      <c r="I62" s="278">
        <v>137.78333333333327</v>
      </c>
      <c r="J62" s="278">
        <v>138.81666666666661</v>
      </c>
      <c r="K62" s="276">
        <v>136.75</v>
      </c>
      <c r="L62" s="276">
        <v>134.4</v>
      </c>
      <c r="M62" s="276">
        <v>123.71841999999999</v>
      </c>
    </row>
    <row r="63" spans="1:13">
      <c r="A63" s="300">
        <v>54</v>
      </c>
      <c r="B63" s="276" t="s">
        <v>3633</v>
      </c>
      <c r="C63" s="276">
        <v>2882.55</v>
      </c>
      <c r="D63" s="278">
        <v>2866.5499999999997</v>
      </c>
      <c r="E63" s="278">
        <v>2827.0999999999995</v>
      </c>
      <c r="F63" s="278">
        <v>2771.6499999999996</v>
      </c>
      <c r="G63" s="278">
        <v>2732.1999999999994</v>
      </c>
      <c r="H63" s="278">
        <v>2921.9999999999995</v>
      </c>
      <c r="I63" s="278">
        <v>2961.4499999999994</v>
      </c>
      <c r="J63" s="278">
        <v>3016.8999999999996</v>
      </c>
      <c r="K63" s="276">
        <v>2906</v>
      </c>
      <c r="L63" s="276">
        <v>2811.1</v>
      </c>
      <c r="M63" s="276">
        <v>6.3271699999999997</v>
      </c>
    </row>
    <row r="64" spans="1:13">
      <c r="A64" s="300">
        <v>55</v>
      </c>
      <c r="B64" s="276" t="s">
        <v>85</v>
      </c>
      <c r="C64" s="276">
        <v>1598.95</v>
      </c>
      <c r="D64" s="278">
        <v>1588.4833333333333</v>
      </c>
      <c r="E64" s="278">
        <v>1574.4666666666667</v>
      </c>
      <c r="F64" s="278">
        <v>1549.9833333333333</v>
      </c>
      <c r="G64" s="278">
        <v>1535.9666666666667</v>
      </c>
      <c r="H64" s="278">
        <v>1612.9666666666667</v>
      </c>
      <c r="I64" s="278">
        <v>1626.9833333333336</v>
      </c>
      <c r="J64" s="278">
        <v>1651.4666666666667</v>
      </c>
      <c r="K64" s="276">
        <v>1602.5</v>
      </c>
      <c r="L64" s="276">
        <v>1564</v>
      </c>
      <c r="M64" s="276">
        <v>4.5217499999999999</v>
      </c>
    </row>
    <row r="65" spans="1:13">
      <c r="A65" s="300">
        <v>56</v>
      </c>
      <c r="B65" s="276" t="s">
        <v>86</v>
      </c>
      <c r="C65" s="276">
        <v>415.2</v>
      </c>
      <c r="D65" s="278">
        <v>413.45</v>
      </c>
      <c r="E65" s="278">
        <v>409.95</v>
      </c>
      <c r="F65" s="278">
        <v>404.7</v>
      </c>
      <c r="G65" s="278">
        <v>401.2</v>
      </c>
      <c r="H65" s="278">
        <v>418.7</v>
      </c>
      <c r="I65" s="278">
        <v>422.2</v>
      </c>
      <c r="J65" s="278">
        <v>427.45</v>
      </c>
      <c r="K65" s="276">
        <v>416.95</v>
      </c>
      <c r="L65" s="276">
        <v>408.2</v>
      </c>
      <c r="M65" s="276">
        <v>27.578510000000001</v>
      </c>
    </row>
    <row r="66" spans="1:13">
      <c r="A66" s="300">
        <v>57</v>
      </c>
      <c r="B66" s="276" t="s">
        <v>236</v>
      </c>
      <c r="C66" s="276">
        <v>821.55</v>
      </c>
      <c r="D66" s="278">
        <v>820.91666666666663</v>
      </c>
      <c r="E66" s="278">
        <v>813.63333333333321</v>
      </c>
      <c r="F66" s="278">
        <v>805.71666666666658</v>
      </c>
      <c r="G66" s="278">
        <v>798.43333333333317</v>
      </c>
      <c r="H66" s="278">
        <v>828.83333333333326</v>
      </c>
      <c r="I66" s="278">
        <v>836.11666666666679</v>
      </c>
      <c r="J66" s="278">
        <v>844.0333333333333</v>
      </c>
      <c r="K66" s="276">
        <v>828.2</v>
      </c>
      <c r="L66" s="276">
        <v>813</v>
      </c>
      <c r="M66" s="276">
        <v>6.1216400000000002</v>
      </c>
    </row>
    <row r="67" spans="1:13">
      <c r="A67" s="300">
        <v>58</v>
      </c>
      <c r="B67" s="276" t="s">
        <v>237</v>
      </c>
      <c r="C67" s="276">
        <v>377.35</v>
      </c>
      <c r="D67" s="278">
        <v>374.76666666666665</v>
      </c>
      <c r="E67" s="278">
        <v>369.63333333333333</v>
      </c>
      <c r="F67" s="278">
        <v>361.91666666666669</v>
      </c>
      <c r="G67" s="278">
        <v>356.78333333333336</v>
      </c>
      <c r="H67" s="278">
        <v>382.48333333333329</v>
      </c>
      <c r="I67" s="278">
        <v>387.61666666666662</v>
      </c>
      <c r="J67" s="278">
        <v>395.33333333333326</v>
      </c>
      <c r="K67" s="276">
        <v>379.9</v>
      </c>
      <c r="L67" s="276">
        <v>367.05</v>
      </c>
      <c r="M67" s="276">
        <v>8.2428899999999992</v>
      </c>
    </row>
    <row r="68" spans="1:13">
      <c r="A68" s="300">
        <v>59</v>
      </c>
      <c r="B68" s="276" t="s">
        <v>235</v>
      </c>
      <c r="C68" s="276">
        <v>182.65</v>
      </c>
      <c r="D68" s="278">
        <v>180.4</v>
      </c>
      <c r="E68" s="278">
        <v>177.35000000000002</v>
      </c>
      <c r="F68" s="278">
        <v>172.05</v>
      </c>
      <c r="G68" s="278">
        <v>169.00000000000003</v>
      </c>
      <c r="H68" s="278">
        <v>185.70000000000002</v>
      </c>
      <c r="I68" s="278">
        <v>188.75000000000003</v>
      </c>
      <c r="J68" s="278">
        <v>194.05</v>
      </c>
      <c r="K68" s="276">
        <v>183.45</v>
      </c>
      <c r="L68" s="276">
        <v>175.1</v>
      </c>
      <c r="M68" s="276">
        <v>50.812899999999999</v>
      </c>
    </row>
    <row r="69" spans="1:13">
      <c r="A69" s="300">
        <v>60</v>
      </c>
      <c r="B69" s="276" t="s">
        <v>87</v>
      </c>
      <c r="C69" s="276">
        <v>616</v>
      </c>
      <c r="D69" s="278">
        <v>614.58333333333337</v>
      </c>
      <c r="E69" s="278">
        <v>604.7166666666667</v>
      </c>
      <c r="F69" s="278">
        <v>593.43333333333328</v>
      </c>
      <c r="G69" s="278">
        <v>583.56666666666661</v>
      </c>
      <c r="H69" s="278">
        <v>625.86666666666679</v>
      </c>
      <c r="I69" s="278">
        <v>635.73333333333335</v>
      </c>
      <c r="J69" s="278">
        <v>647.01666666666688</v>
      </c>
      <c r="K69" s="276">
        <v>624.45000000000005</v>
      </c>
      <c r="L69" s="276">
        <v>603.29999999999995</v>
      </c>
      <c r="M69" s="276">
        <v>25.638829999999999</v>
      </c>
    </row>
    <row r="70" spans="1:13">
      <c r="A70" s="300">
        <v>61</v>
      </c>
      <c r="B70" s="276" t="s">
        <v>88</v>
      </c>
      <c r="C70" s="276">
        <v>538.9</v>
      </c>
      <c r="D70" s="278">
        <v>538.93333333333328</v>
      </c>
      <c r="E70" s="278">
        <v>535.46666666666658</v>
      </c>
      <c r="F70" s="278">
        <v>532.0333333333333</v>
      </c>
      <c r="G70" s="278">
        <v>528.56666666666661</v>
      </c>
      <c r="H70" s="278">
        <v>542.36666666666656</v>
      </c>
      <c r="I70" s="278">
        <v>545.83333333333326</v>
      </c>
      <c r="J70" s="278">
        <v>549.26666666666654</v>
      </c>
      <c r="K70" s="276">
        <v>542.4</v>
      </c>
      <c r="L70" s="276">
        <v>535.5</v>
      </c>
      <c r="M70" s="276">
        <v>21.266660000000002</v>
      </c>
    </row>
    <row r="71" spans="1:13">
      <c r="A71" s="300">
        <v>62</v>
      </c>
      <c r="B71" s="276" t="s">
        <v>238</v>
      </c>
      <c r="C71" s="276">
        <v>1118.5</v>
      </c>
      <c r="D71" s="278">
        <v>1120.5333333333333</v>
      </c>
      <c r="E71" s="278">
        <v>1108.0666666666666</v>
      </c>
      <c r="F71" s="278">
        <v>1097.6333333333332</v>
      </c>
      <c r="G71" s="278">
        <v>1085.1666666666665</v>
      </c>
      <c r="H71" s="278">
        <v>1130.9666666666667</v>
      </c>
      <c r="I71" s="278">
        <v>1143.4333333333334</v>
      </c>
      <c r="J71" s="278">
        <v>1153.8666666666668</v>
      </c>
      <c r="K71" s="276">
        <v>1133</v>
      </c>
      <c r="L71" s="276">
        <v>1110.0999999999999</v>
      </c>
      <c r="M71" s="276">
        <v>1.30836</v>
      </c>
    </row>
    <row r="72" spans="1:13">
      <c r="A72" s="300">
        <v>63</v>
      </c>
      <c r="B72" s="276" t="s">
        <v>91</v>
      </c>
      <c r="C72" s="276">
        <v>3842.1</v>
      </c>
      <c r="D72" s="278">
        <v>3842.2166666666672</v>
      </c>
      <c r="E72" s="278">
        <v>3803.9333333333343</v>
      </c>
      <c r="F72" s="278">
        <v>3765.7666666666673</v>
      </c>
      <c r="G72" s="278">
        <v>3727.4833333333345</v>
      </c>
      <c r="H72" s="278">
        <v>3880.3833333333341</v>
      </c>
      <c r="I72" s="278">
        <v>3918.666666666667</v>
      </c>
      <c r="J72" s="278">
        <v>3956.8333333333339</v>
      </c>
      <c r="K72" s="276">
        <v>3880.5</v>
      </c>
      <c r="L72" s="276">
        <v>3804.05</v>
      </c>
      <c r="M72" s="276">
        <v>6.2112499999999997</v>
      </c>
    </row>
    <row r="73" spans="1:13">
      <c r="A73" s="300">
        <v>64</v>
      </c>
      <c r="B73" s="276" t="s">
        <v>93</v>
      </c>
      <c r="C73" s="276">
        <v>241.75</v>
      </c>
      <c r="D73" s="278">
        <v>242.73333333333335</v>
      </c>
      <c r="E73" s="278">
        <v>238.51666666666671</v>
      </c>
      <c r="F73" s="278">
        <v>235.28333333333336</v>
      </c>
      <c r="G73" s="278">
        <v>231.06666666666672</v>
      </c>
      <c r="H73" s="278">
        <v>245.9666666666667</v>
      </c>
      <c r="I73" s="278">
        <v>250.18333333333334</v>
      </c>
      <c r="J73" s="278">
        <v>253.41666666666669</v>
      </c>
      <c r="K73" s="276">
        <v>246.95</v>
      </c>
      <c r="L73" s="276">
        <v>239.5</v>
      </c>
      <c r="M73" s="276">
        <v>171.30906999999999</v>
      </c>
    </row>
    <row r="74" spans="1:13">
      <c r="A74" s="300">
        <v>65</v>
      </c>
      <c r="B74" s="276" t="s">
        <v>231</v>
      </c>
      <c r="C74" s="276">
        <v>2991.15</v>
      </c>
      <c r="D74" s="278">
        <v>2955.0833333333335</v>
      </c>
      <c r="E74" s="278">
        <v>2846.166666666667</v>
      </c>
      <c r="F74" s="278">
        <v>2701.1833333333334</v>
      </c>
      <c r="G74" s="278">
        <v>2592.2666666666669</v>
      </c>
      <c r="H74" s="278">
        <v>3100.0666666666671</v>
      </c>
      <c r="I74" s="278">
        <v>3208.983333333334</v>
      </c>
      <c r="J74" s="278">
        <v>3353.9666666666672</v>
      </c>
      <c r="K74" s="276">
        <v>3064</v>
      </c>
      <c r="L74" s="276">
        <v>2810.1</v>
      </c>
      <c r="M74" s="276">
        <v>8.0889199999999999</v>
      </c>
    </row>
    <row r="75" spans="1:13">
      <c r="A75" s="300">
        <v>66</v>
      </c>
      <c r="B75" s="276" t="s">
        <v>94</v>
      </c>
      <c r="C75" s="276">
        <v>5286.9</v>
      </c>
      <c r="D75" s="278">
        <v>5283.6166666666659</v>
      </c>
      <c r="E75" s="278">
        <v>5230.2333333333318</v>
      </c>
      <c r="F75" s="278">
        <v>5173.5666666666657</v>
      </c>
      <c r="G75" s="278">
        <v>5120.1833333333316</v>
      </c>
      <c r="H75" s="278">
        <v>5340.2833333333319</v>
      </c>
      <c r="I75" s="278">
        <v>5393.6666666666652</v>
      </c>
      <c r="J75" s="278">
        <v>5450.3333333333321</v>
      </c>
      <c r="K75" s="276">
        <v>5337</v>
      </c>
      <c r="L75" s="276">
        <v>5226.95</v>
      </c>
      <c r="M75" s="276">
        <v>9.5418400000000005</v>
      </c>
    </row>
    <row r="76" spans="1:13">
      <c r="A76" s="300">
        <v>67</v>
      </c>
      <c r="B76" s="276" t="s">
        <v>239</v>
      </c>
      <c r="C76" s="276">
        <v>70.849999999999994</v>
      </c>
      <c r="D76" s="278">
        <v>70.566666666666663</v>
      </c>
      <c r="E76" s="278">
        <v>69.583333333333329</v>
      </c>
      <c r="F76" s="278">
        <v>68.316666666666663</v>
      </c>
      <c r="G76" s="278">
        <v>67.333333333333329</v>
      </c>
      <c r="H76" s="278">
        <v>71.833333333333329</v>
      </c>
      <c r="I76" s="278">
        <v>72.816666666666677</v>
      </c>
      <c r="J76" s="278">
        <v>74.083333333333329</v>
      </c>
      <c r="K76" s="276">
        <v>71.55</v>
      </c>
      <c r="L76" s="276">
        <v>69.3</v>
      </c>
      <c r="M76" s="276">
        <v>15.96597</v>
      </c>
    </row>
    <row r="77" spans="1:13">
      <c r="A77" s="300">
        <v>68</v>
      </c>
      <c r="B77" s="276" t="s">
        <v>95</v>
      </c>
      <c r="C77" s="276">
        <v>2674.9</v>
      </c>
      <c r="D77" s="278">
        <v>2658.6333333333332</v>
      </c>
      <c r="E77" s="278">
        <v>2632.2666666666664</v>
      </c>
      <c r="F77" s="278">
        <v>2589.6333333333332</v>
      </c>
      <c r="G77" s="278">
        <v>2563.2666666666664</v>
      </c>
      <c r="H77" s="278">
        <v>2701.2666666666664</v>
      </c>
      <c r="I77" s="278">
        <v>2727.6333333333332</v>
      </c>
      <c r="J77" s="278">
        <v>2770.2666666666664</v>
      </c>
      <c r="K77" s="276">
        <v>2685</v>
      </c>
      <c r="L77" s="276">
        <v>2616</v>
      </c>
      <c r="M77" s="276">
        <v>14.943619999999999</v>
      </c>
    </row>
    <row r="78" spans="1:13">
      <c r="A78" s="300">
        <v>69</v>
      </c>
      <c r="B78" s="276" t="s">
        <v>240</v>
      </c>
      <c r="C78" s="276">
        <v>427.25</v>
      </c>
      <c r="D78" s="278">
        <v>426.38333333333338</v>
      </c>
      <c r="E78" s="278">
        <v>423.96666666666675</v>
      </c>
      <c r="F78" s="278">
        <v>420.68333333333339</v>
      </c>
      <c r="G78" s="278">
        <v>418.26666666666677</v>
      </c>
      <c r="H78" s="278">
        <v>429.66666666666674</v>
      </c>
      <c r="I78" s="278">
        <v>432.08333333333337</v>
      </c>
      <c r="J78" s="278">
        <v>435.36666666666673</v>
      </c>
      <c r="K78" s="276">
        <v>428.8</v>
      </c>
      <c r="L78" s="276">
        <v>423.1</v>
      </c>
      <c r="M78" s="276">
        <v>6.7055400000000001</v>
      </c>
    </row>
    <row r="79" spans="1:13">
      <c r="A79" s="300">
        <v>70</v>
      </c>
      <c r="B79" s="276" t="s">
        <v>241</v>
      </c>
      <c r="C79" s="276">
        <v>1417.75</v>
      </c>
      <c r="D79" s="278">
        <v>1408.6166666666668</v>
      </c>
      <c r="E79" s="278">
        <v>1380.4333333333336</v>
      </c>
      <c r="F79" s="278">
        <v>1343.1166666666668</v>
      </c>
      <c r="G79" s="278">
        <v>1314.9333333333336</v>
      </c>
      <c r="H79" s="278">
        <v>1445.9333333333336</v>
      </c>
      <c r="I79" s="278">
        <v>1474.116666666667</v>
      </c>
      <c r="J79" s="278">
        <v>1511.4333333333336</v>
      </c>
      <c r="K79" s="276">
        <v>1436.8</v>
      </c>
      <c r="L79" s="276">
        <v>1371.3</v>
      </c>
      <c r="M79" s="276">
        <v>3.12534</v>
      </c>
    </row>
    <row r="80" spans="1:13">
      <c r="A80" s="300">
        <v>71</v>
      </c>
      <c r="B80" s="276" t="s">
        <v>97</v>
      </c>
      <c r="C80" s="276">
        <v>1313.2</v>
      </c>
      <c r="D80" s="278">
        <v>1309.5999999999999</v>
      </c>
      <c r="E80" s="278">
        <v>1299.1999999999998</v>
      </c>
      <c r="F80" s="278">
        <v>1285.1999999999998</v>
      </c>
      <c r="G80" s="278">
        <v>1274.7999999999997</v>
      </c>
      <c r="H80" s="278">
        <v>1323.6</v>
      </c>
      <c r="I80" s="278">
        <v>1334</v>
      </c>
      <c r="J80" s="278">
        <v>1348</v>
      </c>
      <c r="K80" s="276">
        <v>1320</v>
      </c>
      <c r="L80" s="276">
        <v>1295.5999999999999</v>
      </c>
      <c r="M80" s="276">
        <v>18.33381</v>
      </c>
    </row>
    <row r="81" spans="1:13">
      <c r="A81" s="300">
        <v>72</v>
      </c>
      <c r="B81" s="276" t="s">
        <v>98</v>
      </c>
      <c r="C81" s="276">
        <v>196.1</v>
      </c>
      <c r="D81" s="278">
        <v>195.08333333333334</v>
      </c>
      <c r="E81" s="278">
        <v>193.01666666666668</v>
      </c>
      <c r="F81" s="278">
        <v>189.93333333333334</v>
      </c>
      <c r="G81" s="278">
        <v>187.86666666666667</v>
      </c>
      <c r="H81" s="278">
        <v>198.16666666666669</v>
      </c>
      <c r="I81" s="278">
        <v>200.23333333333335</v>
      </c>
      <c r="J81" s="278">
        <v>203.31666666666669</v>
      </c>
      <c r="K81" s="276">
        <v>197.15</v>
      </c>
      <c r="L81" s="276">
        <v>192</v>
      </c>
      <c r="M81" s="276">
        <v>48.589280000000002</v>
      </c>
    </row>
    <row r="82" spans="1:13">
      <c r="A82" s="300">
        <v>73</v>
      </c>
      <c r="B82" s="276" t="s">
        <v>99</v>
      </c>
      <c r="C82" s="276">
        <v>72.3</v>
      </c>
      <c r="D82" s="278">
        <v>71.350000000000009</v>
      </c>
      <c r="E82" s="278">
        <v>70.200000000000017</v>
      </c>
      <c r="F82" s="278">
        <v>68.100000000000009</v>
      </c>
      <c r="G82" s="278">
        <v>66.950000000000017</v>
      </c>
      <c r="H82" s="278">
        <v>73.450000000000017</v>
      </c>
      <c r="I82" s="278">
        <v>74.600000000000023</v>
      </c>
      <c r="J82" s="278">
        <v>76.700000000000017</v>
      </c>
      <c r="K82" s="276">
        <v>72.5</v>
      </c>
      <c r="L82" s="276">
        <v>69.25</v>
      </c>
      <c r="M82" s="276">
        <v>418.38389999999998</v>
      </c>
    </row>
    <row r="83" spans="1:13">
      <c r="A83" s="300">
        <v>74</v>
      </c>
      <c r="B83" s="276" t="s">
        <v>370</v>
      </c>
      <c r="C83" s="276">
        <v>155.9</v>
      </c>
      <c r="D83" s="278">
        <v>156.6</v>
      </c>
      <c r="E83" s="278">
        <v>153.29999999999998</v>
      </c>
      <c r="F83" s="278">
        <v>150.69999999999999</v>
      </c>
      <c r="G83" s="278">
        <v>147.39999999999998</v>
      </c>
      <c r="H83" s="278">
        <v>159.19999999999999</v>
      </c>
      <c r="I83" s="278">
        <v>162.5</v>
      </c>
      <c r="J83" s="278">
        <v>165.1</v>
      </c>
      <c r="K83" s="276">
        <v>159.9</v>
      </c>
      <c r="L83" s="276">
        <v>154</v>
      </c>
      <c r="M83" s="276">
        <v>39.601129999999998</v>
      </c>
    </row>
    <row r="84" spans="1:13">
      <c r="A84" s="300">
        <v>75</v>
      </c>
      <c r="B84" s="276" t="s">
        <v>244</v>
      </c>
      <c r="C84" s="276">
        <v>77.400000000000006</v>
      </c>
      <c r="D84" s="278">
        <v>77.266666666666666</v>
      </c>
      <c r="E84" s="278">
        <v>76.133333333333326</v>
      </c>
      <c r="F84" s="278">
        <v>74.86666666666666</v>
      </c>
      <c r="G84" s="278">
        <v>73.73333333333332</v>
      </c>
      <c r="H84" s="278">
        <v>78.533333333333331</v>
      </c>
      <c r="I84" s="278">
        <v>79.666666666666686</v>
      </c>
      <c r="J84" s="278">
        <v>80.933333333333337</v>
      </c>
      <c r="K84" s="276">
        <v>78.400000000000006</v>
      </c>
      <c r="L84" s="276">
        <v>76</v>
      </c>
      <c r="M84" s="276">
        <v>16.76296</v>
      </c>
    </row>
    <row r="85" spans="1:13">
      <c r="A85" s="300">
        <v>76</v>
      </c>
      <c r="B85" s="276" t="s">
        <v>100</v>
      </c>
      <c r="C85" s="276">
        <v>129.30000000000001</v>
      </c>
      <c r="D85" s="278">
        <v>128.26666666666668</v>
      </c>
      <c r="E85" s="278">
        <v>126.78333333333336</v>
      </c>
      <c r="F85" s="278">
        <v>124.26666666666668</v>
      </c>
      <c r="G85" s="278">
        <v>122.78333333333336</v>
      </c>
      <c r="H85" s="278">
        <v>130.78333333333336</v>
      </c>
      <c r="I85" s="278">
        <v>132.26666666666665</v>
      </c>
      <c r="J85" s="278">
        <v>134.78333333333336</v>
      </c>
      <c r="K85" s="276">
        <v>129.75</v>
      </c>
      <c r="L85" s="276">
        <v>125.75</v>
      </c>
      <c r="M85" s="276">
        <v>248.58762999999999</v>
      </c>
    </row>
    <row r="86" spans="1:13">
      <c r="A86" s="300">
        <v>77</v>
      </c>
      <c r="B86" s="276" t="s">
        <v>245</v>
      </c>
      <c r="C86" s="276">
        <v>141.4</v>
      </c>
      <c r="D86" s="278">
        <v>141.61666666666667</v>
      </c>
      <c r="E86" s="278">
        <v>140.33333333333334</v>
      </c>
      <c r="F86" s="278">
        <v>139.26666666666668</v>
      </c>
      <c r="G86" s="278">
        <v>137.98333333333335</v>
      </c>
      <c r="H86" s="278">
        <v>142.68333333333334</v>
      </c>
      <c r="I86" s="278">
        <v>143.96666666666664</v>
      </c>
      <c r="J86" s="278">
        <v>145.03333333333333</v>
      </c>
      <c r="K86" s="276">
        <v>142.9</v>
      </c>
      <c r="L86" s="276">
        <v>140.55000000000001</v>
      </c>
      <c r="M86" s="276">
        <v>3.1233399999999998</v>
      </c>
    </row>
    <row r="87" spans="1:13">
      <c r="A87" s="300">
        <v>78</v>
      </c>
      <c r="B87" s="276" t="s">
        <v>101</v>
      </c>
      <c r="C87" s="276">
        <v>517.70000000000005</v>
      </c>
      <c r="D87" s="278">
        <v>515.9</v>
      </c>
      <c r="E87" s="278">
        <v>511.79999999999995</v>
      </c>
      <c r="F87" s="278">
        <v>505.9</v>
      </c>
      <c r="G87" s="278">
        <v>501.79999999999995</v>
      </c>
      <c r="H87" s="278">
        <v>521.79999999999995</v>
      </c>
      <c r="I87" s="278">
        <v>525.90000000000009</v>
      </c>
      <c r="J87" s="278">
        <v>531.79999999999995</v>
      </c>
      <c r="K87" s="276">
        <v>520</v>
      </c>
      <c r="L87" s="276">
        <v>510</v>
      </c>
      <c r="M87" s="276">
        <v>20.56118</v>
      </c>
    </row>
    <row r="88" spans="1:13">
      <c r="A88" s="300">
        <v>79</v>
      </c>
      <c r="B88" s="276" t="s">
        <v>103</v>
      </c>
      <c r="C88" s="276">
        <v>27.2</v>
      </c>
      <c r="D88" s="278">
        <v>27.049999999999997</v>
      </c>
      <c r="E88" s="278">
        <v>26.699999999999996</v>
      </c>
      <c r="F88" s="278">
        <v>26.2</v>
      </c>
      <c r="G88" s="278">
        <v>25.849999999999998</v>
      </c>
      <c r="H88" s="278">
        <v>27.549999999999994</v>
      </c>
      <c r="I88" s="278">
        <v>27.899999999999995</v>
      </c>
      <c r="J88" s="278">
        <v>28.399999999999991</v>
      </c>
      <c r="K88" s="276">
        <v>27.4</v>
      </c>
      <c r="L88" s="276">
        <v>26.55</v>
      </c>
      <c r="M88" s="276">
        <v>214.27955</v>
      </c>
    </row>
    <row r="89" spans="1:13">
      <c r="A89" s="300">
        <v>80</v>
      </c>
      <c r="B89" s="276" t="s">
        <v>246</v>
      </c>
      <c r="C89" s="276">
        <v>540.25</v>
      </c>
      <c r="D89" s="278">
        <v>537.4</v>
      </c>
      <c r="E89" s="278">
        <v>532.9</v>
      </c>
      <c r="F89" s="278">
        <v>525.54999999999995</v>
      </c>
      <c r="G89" s="278">
        <v>521.04999999999995</v>
      </c>
      <c r="H89" s="278">
        <v>544.75</v>
      </c>
      <c r="I89" s="278">
        <v>549.25</v>
      </c>
      <c r="J89" s="278">
        <v>556.6</v>
      </c>
      <c r="K89" s="276">
        <v>541.9</v>
      </c>
      <c r="L89" s="276">
        <v>530.04999999999995</v>
      </c>
      <c r="M89" s="276">
        <v>0.70704999999999996</v>
      </c>
    </row>
    <row r="90" spans="1:13">
      <c r="A90" s="300">
        <v>81</v>
      </c>
      <c r="B90" s="276" t="s">
        <v>104</v>
      </c>
      <c r="C90" s="276">
        <v>760.3</v>
      </c>
      <c r="D90" s="278">
        <v>757.11666666666667</v>
      </c>
      <c r="E90" s="278">
        <v>750.48333333333335</v>
      </c>
      <c r="F90" s="278">
        <v>740.66666666666663</v>
      </c>
      <c r="G90" s="278">
        <v>734.0333333333333</v>
      </c>
      <c r="H90" s="278">
        <v>766.93333333333339</v>
      </c>
      <c r="I90" s="278">
        <v>773.56666666666683</v>
      </c>
      <c r="J90" s="278">
        <v>783.38333333333344</v>
      </c>
      <c r="K90" s="276">
        <v>763.75</v>
      </c>
      <c r="L90" s="276">
        <v>747.3</v>
      </c>
      <c r="M90" s="276">
        <v>10.30289</v>
      </c>
    </row>
    <row r="91" spans="1:13">
      <c r="A91" s="300">
        <v>82</v>
      </c>
      <c r="B91" s="276" t="s">
        <v>247</v>
      </c>
      <c r="C91" s="276">
        <v>422.5</v>
      </c>
      <c r="D91" s="278">
        <v>423.5</v>
      </c>
      <c r="E91" s="278">
        <v>420</v>
      </c>
      <c r="F91" s="278">
        <v>417.5</v>
      </c>
      <c r="G91" s="278">
        <v>414</v>
      </c>
      <c r="H91" s="278">
        <v>426</v>
      </c>
      <c r="I91" s="278">
        <v>429.5</v>
      </c>
      <c r="J91" s="278">
        <v>432</v>
      </c>
      <c r="K91" s="276">
        <v>427</v>
      </c>
      <c r="L91" s="276">
        <v>421</v>
      </c>
      <c r="M91" s="276">
        <v>1.76447</v>
      </c>
    </row>
    <row r="92" spans="1:13">
      <c r="A92" s="300">
        <v>83</v>
      </c>
      <c r="B92" s="276" t="s">
        <v>248</v>
      </c>
      <c r="C92" s="276">
        <v>1406.6</v>
      </c>
      <c r="D92" s="278">
        <v>1411.9333333333334</v>
      </c>
      <c r="E92" s="278">
        <v>1394.6666666666667</v>
      </c>
      <c r="F92" s="278">
        <v>1382.7333333333333</v>
      </c>
      <c r="G92" s="278">
        <v>1365.4666666666667</v>
      </c>
      <c r="H92" s="278">
        <v>1423.8666666666668</v>
      </c>
      <c r="I92" s="278">
        <v>1441.1333333333332</v>
      </c>
      <c r="J92" s="278">
        <v>1453.0666666666668</v>
      </c>
      <c r="K92" s="276">
        <v>1429.2</v>
      </c>
      <c r="L92" s="276">
        <v>1400</v>
      </c>
      <c r="M92" s="276">
        <v>7.7943300000000004</v>
      </c>
    </row>
    <row r="93" spans="1:13">
      <c r="A93" s="300">
        <v>84</v>
      </c>
      <c r="B93" s="276" t="s">
        <v>105</v>
      </c>
      <c r="C93" s="276">
        <v>961.3</v>
      </c>
      <c r="D93" s="278">
        <v>960.06666666666661</v>
      </c>
      <c r="E93" s="278">
        <v>948.18333333333317</v>
      </c>
      <c r="F93" s="278">
        <v>935.06666666666661</v>
      </c>
      <c r="G93" s="278">
        <v>923.18333333333317</v>
      </c>
      <c r="H93" s="278">
        <v>973.18333333333317</v>
      </c>
      <c r="I93" s="278">
        <v>985.06666666666661</v>
      </c>
      <c r="J93" s="278">
        <v>998.18333333333317</v>
      </c>
      <c r="K93" s="276">
        <v>971.95</v>
      </c>
      <c r="L93" s="276">
        <v>946.95</v>
      </c>
      <c r="M93" s="276">
        <v>15.118180000000001</v>
      </c>
    </row>
    <row r="94" spans="1:13">
      <c r="A94" s="300">
        <v>85</v>
      </c>
      <c r="B94" s="276" t="s">
        <v>250</v>
      </c>
      <c r="C94" s="276">
        <v>217.1</v>
      </c>
      <c r="D94" s="278">
        <v>218.6</v>
      </c>
      <c r="E94" s="278">
        <v>214.39999999999998</v>
      </c>
      <c r="F94" s="278">
        <v>211.7</v>
      </c>
      <c r="G94" s="278">
        <v>207.49999999999997</v>
      </c>
      <c r="H94" s="278">
        <v>221.29999999999998</v>
      </c>
      <c r="I94" s="278">
        <v>225.49999999999997</v>
      </c>
      <c r="J94" s="278">
        <v>228.2</v>
      </c>
      <c r="K94" s="276">
        <v>222.8</v>
      </c>
      <c r="L94" s="276">
        <v>215.9</v>
      </c>
      <c r="M94" s="276">
        <v>13.02051</v>
      </c>
    </row>
    <row r="95" spans="1:13">
      <c r="A95" s="300">
        <v>86</v>
      </c>
      <c r="B95" s="276" t="s">
        <v>386</v>
      </c>
      <c r="C95" s="276">
        <v>389.55</v>
      </c>
      <c r="D95" s="278">
        <v>386.86666666666662</v>
      </c>
      <c r="E95" s="278">
        <v>382.73333333333323</v>
      </c>
      <c r="F95" s="278">
        <v>375.91666666666663</v>
      </c>
      <c r="G95" s="278">
        <v>371.78333333333325</v>
      </c>
      <c r="H95" s="278">
        <v>393.68333333333322</v>
      </c>
      <c r="I95" s="278">
        <v>397.81666666666655</v>
      </c>
      <c r="J95" s="278">
        <v>404.63333333333321</v>
      </c>
      <c r="K95" s="276">
        <v>391</v>
      </c>
      <c r="L95" s="276">
        <v>380.05</v>
      </c>
      <c r="M95" s="276">
        <v>9.4694699999999994</v>
      </c>
    </row>
    <row r="96" spans="1:13">
      <c r="A96" s="300">
        <v>87</v>
      </c>
      <c r="B96" s="276" t="s">
        <v>106</v>
      </c>
      <c r="C96" s="276">
        <v>935.7</v>
      </c>
      <c r="D96" s="278">
        <v>928.7166666666667</v>
      </c>
      <c r="E96" s="278">
        <v>918.58333333333337</v>
      </c>
      <c r="F96" s="278">
        <v>901.4666666666667</v>
      </c>
      <c r="G96" s="278">
        <v>891.33333333333337</v>
      </c>
      <c r="H96" s="278">
        <v>945.83333333333337</v>
      </c>
      <c r="I96" s="278">
        <v>955.96666666666658</v>
      </c>
      <c r="J96" s="278">
        <v>973.08333333333337</v>
      </c>
      <c r="K96" s="276">
        <v>938.85</v>
      </c>
      <c r="L96" s="276">
        <v>911.6</v>
      </c>
      <c r="M96" s="276">
        <v>18.71002</v>
      </c>
    </row>
    <row r="97" spans="1:13">
      <c r="A97" s="300">
        <v>88</v>
      </c>
      <c r="B97" s="276" t="s">
        <v>108</v>
      </c>
      <c r="C97" s="276">
        <v>991.35</v>
      </c>
      <c r="D97" s="278">
        <v>984.78333333333342</v>
      </c>
      <c r="E97" s="278">
        <v>973.76666666666688</v>
      </c>
      <c r="F97" s="278">
        <v>956.18333333333351</v>
      </c>
      <c r="G97" s="278">
        <v>945.16666666666697</v>
      </c>
      <c r="H97" s="278">
        <v>1002.3666666666668</v>
      </c>
      <c r="I97" s="278">
        <v>1013.3833333333334</v>
      </c>
      <c r="J97" s="278">
        <v>1030.9666666666667</v>
      </c>
      <c r="K97" s="276">
        <v>995.8</v>
      </c>
      <c r="L97" s="276">
        <v>967.2</v>
      </c>
      <c r="M97" s="276">
        <v>71.502520000000004</v>
      </c>
    </row>
    <row r="98" spans="1:13">
      <c r="A98" s="300">
        <v>89</v>
      </c>
      <c r="B98" s="276" t="s">
        <v>109</v>
      </c>
      <c r="C98" s="276">
        <v>2651.85</v>
      </c>
      <c r="D98" s="278">
        <v>2627.8999999999996</v>
      </c>
      <c r="E98" s="278">
        <v>2596.3499999999995</v>
      </c>
      <c r="F98" s="278">
        <v>2540.85</v>
      </c>
      <c r="G98" s="278">
        <v>2509.2999999999997</v>
      </c>
      <c r="H98" s="278">
        <v>2683.3999999999992</v>
      </c>
      <c r="I98" s="278">
        <v>2714.9499999999994</v>
      </c>
      <c r="J98" s="278">
        <v>2770.4499999999989</v>
      </c>
      <c r="K98" s="276">
        <v>2659.45</v>
      </c>
      <c r="L98" s="276">
        <v>2572.4</v>
      </c>
      <c r="M98" s="276">
        <v>58.707430000000002</v>
      </c>
    </row>
    <row r="99" spans="1:13">
      <c r="A99" s="300">
        <v>90</v>
      </c>
      <c r="B99" s="276" t="s">
        <v>252</v>
      </c>
      <c r="C99" s="276">
        <v>3091.95</v>
      </c>
      <c r="D99" s="278">
        <v>3066.6333333333332</v>
      </c>
      <c r="E99" s="278">
        <v>3013.2666666666664</v>
      </c>
      <c r="F99" s="278">
        <v>2934.583333333333</v>
      </c>
      <c r="G99" s="278">
        <v>2881.2166666666662</v>
      </c>
      <c r="H99" s="278">
        <v>3145.3166666666666</v>
      </c>
      <c r="I99" s="278">
        <v>3198.6833333333334</v>
      </c>
      <c r="J99" s="278">
        <v>3277.3666666666668</v>
      </c>
      <c r="K99" s="276">
        <v>3120</v>
      </c>
      <c r="L99" s="276">
        <v>2987.95</v>
      </c>
      <c r="M99" s="276">
        <v>4.2851299999999997</v>
      </c>
    </row>
    <row r="100" spans="1:13">
      <c r="A100" s="300">
        <v>91</v>
      </c>
      <c r="B100" s="276" t="s">
        <v>110</v>
      </c>
      <c r="C100" s="276">
        <v>1426.7</v>
      </c>
      <c r="D100" s="278">
        <v>1422.1499999999999</v>
      </c>
      <c r="E100" s="278">
        <v>1413.5499999999997</v>
      </c>
      <c r="F100" s="278">
        <v>1400.3999999999999</v>
      </c>
      <c r="G100" s="278">
        <v>1391.7999999999997</v>
      </c>
      <c r="H100" s="278">
        <v>1435.2999999999997</v>
      </c>
      <c r="I100" s="278">
        <v>1443.8999999999996</v>
      </c>
      <c r="J100" s="278">
        <v>1457.0499999999997</v>
      </c>
      <c r="K100" s="276">
        <v>1430.75</v>
      </c>
      <c r="L100" s="276">
        <v>1409</v>
      </c>
      <c r="M100" s="276">
        <v>71.934119999999993</v>
      </c>
    </row>
    <row r="101" spans="1:13">
      <c r="A101" s="300">
        <v>92</v>
      </c>
      <c r="B101" s="276" t="s">
        <v>253</v>
      </c>
      <c r="C101" s="276">
        <v>713.75</v>
      </c>
      <c r="D101" s="278">
        <v>706.33333333333337</v>
      </c>
      <c r="E101" s="278">
        <v>697.66666666666674</v>
      </c>
      <c r="F101" s="278">
        <v>681.58333333333337</v>
      </c>
      <c r="G101" s="278">
        <v>672.91666666666674</v>
      </c>
      <c r="H101" s="278">
        <v>722.41666666666674</v>
      </c>
      <c r="I101" s="278">
        <v>731.08333333333348</v>
      </c>
      <c r="J101" s="278">
        <v>747.16666666666674</v>
      </c>
      <c r="K101" s="276">
        <v>715</v>
      </c>
      <c r="L101" s="276">
        <v>690.25</v>
      </c>
      <c r="M101" s="276">
        <v>69.554940000000002</v>
      </c>
    </row>
    <row r="102" spans="1:13">
      <c r="A102" s="300">
        <v>93</v>
      </c>
      <c r="B102" s="276" t="s">
        <v>111</v>
      </c>
      <c r="C102" s="276">
        <v>3067.2</v>
      </c>
      <c r="D102" s="278">
        <v>3057.5166666666664</v>
      </c>
      <c r="E102" s="278">
        <v>3040.6833333333329</v>
      </c>
      <c r="F102" s="278">
        <v>3014.1666666666665</v>
      </c>
      <c r="G102" s="278">
        <v>2997.333333333333</v>
      </c>
      <c r="H102" s="278">
        <v>3084.0333333333328</v>
      </c>
      <c r="I102" s="278">
        <v>3100.8666666666668</v>
      </c>
      <c r="J102" s="278">
        <v>3127.3833333333328</v>
      </c>
      <c r="K102" s="276">
        <v>3074.35</v>
      </c>
      <c r="L102" s="276">
        <v>3031</v>
      </c>
      <c r="M102" s="276">
        <v>11.503259999999999</v>
      </c>
    </row>
    <row r="103" spans="1:13">
      <c r="A103" s="300">
        <v>94</v>
      </c>
      <c r="B103" s="276" t="s">
        <v>114</v>
      </c>
      <c r="C103" s="276">
        <v>250.3</v>
      </c>
      <c r="D103" s="278">
        <v>250.01666666666665</v>
      </c>
      <c r="E103" s="278">
        <v>247.2833333333333</v>
      </c>
      <c r="F103" s="278">
        <v>244.26666666666665</v>
      </c>
      <c r="G103" s="278">
        <v>241.5333333333333</v>
      </c>
      <c r="H103" s="278">
        <v>253.0333333333333</v>
      </c>
      <c r="I103" s="278">
        <v>255.76666666666665</v>
      </c>
      <c r="J103" s="278">
        <v>258.7833333333333</v>
      </c>
      <c r="K103" s="276">
        <v>252.75</v>
      </c>
      <c r="L103" s="276">
        <v>247</v>
      </c>
      <c r="M103" s="276">
        <v>122.97457</v>
      </c>
    </row>
    <row r="104" spans="1:13">
      <c r="A104" s="300">
        <v>95</v>
      </c>
      <c r="B104" s="276" t="s">
        <v>115</v>
      </c>
      <c r="C104" s="276">
        <v>223.1</v>
      </c>
      <c r="D104" s="278">
        <v>222.33333333333334</v>
      </c>
      <c r="E104" s="278">
        <v>221.16666666666669</v>
      </c>
      <c r="F104" s="278">
        <v>219.23333333333335</v>
      </c>
      <c r="G104" s="278">
        <v>218.06666666666669</v>
      </c>
      <c r="H104" s="278">
        <v>224.26666666666668</v>
      </c>
      <c r="I104" s="278">
        <v>225.43333333333337</v>
      </c>
      <c r="J104" s="278">
        <v>227.36666666666667</v>
      </c>
      <c r="K104" s="276">
        <v>223.5</v>
      </c>
      <c r="L104" s="276">
        <v>220.4</v>
      </c>
      <c r="M104" s="276">
        <v>52.691809999999997</v>
      </c>
    </row>
    <row r="105" spans="1:13">
      <c r="A105" s="300">
        <v>96</v>
      </c>
      <c r="B105" s="276" t="s">
        <v>116</v>
      </c>
      <c r="C105" s="276">
        <v>2450.5500000000002</v>
      </c>
      <c r="D105" s="278">
        <v>2437.5</v>
      </c>
      <c r="E105" s="278">
        <v>2418.0500000000002</v>
      </c>
      <c r="F105" s="278">
        <v>2385.5500000000002</v>
      </c>
      <c r="G105" s="278">
        <v>2366.1000000000004</v>
      </c>
      <c r="H105" s="278">
        <v>2470</v>
      </c>
      <c r="I105" s="278">
        <v>2489.4499999999998</v>
      </c>
      <c r="J105" s="278">
        <v>2521.9499999999998</v>
      </c>
      <c r="K105" s="276">
        <v>2456.9499999999998</v>
      </c>
      <c r="L105" s="276">
        <v>2405</v>
      </c>
      <c r="M105" s="276">
        <v>23.563030000000001</v>
      </c>
    </row>
    <row r="106" spans="1:13">
      <c r="A106" s="300">
        <v>97</v>
      </c>
      <c r="B106" s="276" t="s">
        <v>254</v>
      </c>
      <c r="C106" s="276">
        <v>256.89999999999998</v>
      </c>
      <c r="D106" s="278">
        <v>253.01666666666665</v>
      </c>
      <c r="E106" s="278">
        <v>247.0333333333333</v>
      </c>
      <c r="F106" s="278">
        <v>237.16666666666666</v>
      </c>
      <c r="G106" s="278">
        <v>231.18333333333331</v>
      </c>
      <c r="H106" s="278">
        <v>262.88333333333333</v>
      </c>
      <c r="I106" s="278">
        <v>268.86666666666667</v>
      </c>
      <c r="J106" s="278">
        <v>278.73333333333329</v>
      </c>
      <c r="K106" s="276">
        <v>259</v>
      </c>
      <c r="L106" s="276">
        <v>243.15</v>
      </c>
      <c r="M106" s="276">
        <v>38.912529999999997</v>
      </c>
    </row>
    <row r="107" spans="1:13">
      <c r="A107" s="300">
        <v>98</v>
      </c>
      <c r="B107" s="276" t="s">
        <v>255</v>
      </c>
      <c r="C107" s="276">
        <v>42.9</v>
      </c>
      <c r="D107" s="278">
        <v>42.449999999999996</v>
      </c>
      <c r="E107" s="278">
        <v>40.949999999999989</v>
      </c>
      <c r="F107" s="278">
        <v>38.999999999999993</v>
      </c>
      <c r="G107" s="278">
        <v>37.499999999999986</v>
      </c>
      <c r="H107" s="278">
        <v>44.399999999999991</v>
      </c>
      <c r="I107" s="278">
        <v>45.900000000000006</v>
      </c>
      <c r="J107" s="278">
        <v>47.849999999999994</v>
      </c>
      <c r="K107" s="276">
        <v>43.95</v>
      </c>
      <c r="L107" s="276">
        <v>40.5</v>
      </c>
      <c r="M107" s="276">
        <v>88.049289999999999</v>
      </c>
    </row>
    <row r="108" spans="1:13">
      <c r="A108" s="300">
        <v>99</v>
      </c>
      <c r="B108" s="276" t="s">
        <v>117</v>
      </c>
      <c r="C108" s="276">
        <v>219.3</v>
      </c>
      <c r="D108" s="278">
        <v>218.9</v>
      </c>
      <c r="E108" s="278">
        <v>216</v>
      </c>
      <c r="F108" s="278">
        <v>212.7</v>
      </c>
      <c r="G108" s="278">
        <v>209.79999999999998</v>
      </c>
      <c r="H108" s="278">
        <v>222.20000000000002</v>
      </c>
      <c r="I108" s="278">
        <v>225.10000000000005</v>
      </c>
      <c r="J108" s="278">
        <v>228.40000000000003</v>
      </c>
      <c r="K108" s="276">
        <v>221.8</v>
      </c>
      <c r="L108" s="276">
        <v>215.6</v>
      </c>
      <c r="M108" s="276">
        <v>193.86984000000001</v>
      </c>
    </row>
    <row r="109" spans="1:13">
      <c r="A109" s="300">
        <v>100</v>
      </c>
      <c r="B109" s="276" t="s">
        <v>118</v>
      </c>
      <c r="C109" s="276">
        <v>537.25</v>
      </c>
      <c r="D109" s="278">
        <v>533.4</v>
      </c>
      <c r="E109" s="278">
        <v>526.84999999999991</v>
      </c>
      <c r="F109" s="278">
        <v>516.44999999999993</v>
      </c>
      <c r="G109" s="278">
        <v>509.89999999999986</v>
      </c>
      <c r="H109" s="278">
        <v>543.79999999999995</v>
      </c>
      <c r="I109" s="278">
        <v>550.34999999999991</v>
      </c>
      <c r="J109" s="278">
        <v>560.75</v>
      </c>
      <c r="K109" s="276">
        <v>539.95000000000005</v>
      </c>
      <c r="L109" s="276">
        <v>523</v>
      </c>
      <c r="M109" s="276">
        <v>233.11516</v>
      </c>
    </row>
    <row r="110" spans="1:13">
      <c r="A110" s="300">
        <v>101</v>
      </c>
      <c r="B110" s="276" t="s">
        <v>256</v>
      </c>
      <c r="C110" s="276">
        <v>1584.25</v>
      </c>
      <c r="D110" s="278">
        <v>1569.3833333333332</v>
      </c>
      <c r="E110" s="278">
        <v>1546.7666666666664</v>
      </c>
      <c r="F110" s="278">
        <v>1509.2833333333333</v>
      </c>
      <c r="G110" s="278">
        <v>1486.6666666666665</v>
      </c>
      <c r="H110" s="278">
        <v>1606.8666666666663</v>
      </c>
      <c r="I110" s="278">
        <v>1629.4833333333331</v>
      </c>
      <c r="J110" s="278">
        <v>1666.9666666666662</v>
      </c>
      <c r="K110" s="276">
        <v>1592</v>
      </c>
      <c r="L110" s="276">
        <v>1531.9</v>
      </c>
      <c r="M110" s="276">
        <v>7.7602700000000002</v>
      </c>
    </row>
    <row r="111" spans="1:13">
      <c r="A111" s="300">
        <v>102</v>
      </c>
      <c r="B111" s="276" t="s">
        <v>119</v>
      </c>
      <c r="C111" s="276">
        <v>507.5</v>
      </c>
      <c r="D111" s="278">
        <v>508.59999999999997</v>
      </c>
      <c r="E111" s="278">
        <v>502.19999999999993</v>
      </c>
      <c r="F111" s="278">
        <v>496.9</v>
      </c>
      <c r="G111" s="278">
        <v>490.49999999999994</v>
      </c>
      <c r="H111" s="278">
        <v>513.89999999999986</v>
      </c>
      <c r="I111" s="278">
        <v>520.29999999999995</v>
      </c>
      <c r="J111" s="278">
        <v>525.59999999999991</v>
      </c>
      <c r="K111" s="276">
        <v>515</v>
      </c>
      <c r="L111" s="276">
        <v>503.3</v>
      </c>
      <c r="M111" s="276">
        <v>28.751380000000001</v>
      </c>
    </row>
    <row r="112" spans="1:13">
      <c r="A112" s="300">
        <v>103</v>
      </c>
      <c r="B112" s="276" t="s">
        <v>257</v>
      </c>
      <c r="C112" s="276">
        <v>31.75</v>
      </c>
      <c r="D112" s="278">
        <v>31.849999999999998</v>
      </c>
      <c r="E112" s="278">
        <v>31.449999999999996</v>
      </c>
      <c r="F112" s="278">
        <v>31.15</v>
      </c>
      <c r="G112" s="278">
        <v>30.749999999999996</v>
      </c>
      <c r="H112" s="278">
        <v>32.149999999999991</v>
      </c>
      <c r="I112" s="278">
        <v>32.549999999999997</v>
      </c>
      <c r="J112" s="278">
        <v>32.849999999999994</v>
      </c>
      <c r="K112" s="276">
        <v>32.25</v>
      </c>
      <c r="L112" s="276">
        <v>31.55</v>
      </c>
      <c r="M112" s="276">
        <v>78.308440000000004</v>
      </c>
    </row>
    <row r="113" spans="1:13">
      <c r="A113" s="300">
        <v>104</v>
      </c>
      <c r="B113" s="276" t="s">
        <v>120</v>
      </c>
      <c r="C113" s="276">
        <v>11.9</v>
      </c>
      <c r="D113" s="278">
        <v>11.883333333333333</v>
      </c>
      <c r="E113" s="278">
        <v>11.616666666666665</v>
      </c>
      <c r="F113" s="278">
        <v>11.333333333333332</v>
      </c>
      <c r="G113" s="278">
        <v>11.066666666666665</v>
      </c>
      <c r="H113" s="278">
        <v>12.166666666666666</v>
      </c>
      <c r="I113" s="278">
        <v>12.433333333333332</v>
      </c>
      <c r="J113" s="278">
        <v>12.716666666666667</v>
      </c>
      <c r="K113" s="276">
        <v>12.15</v>
      </c>
      <c r="L113" s="276">
        <v>11.6</v>
      </c>
      <c r="M113" s="276">
        <v>3355.9230499999999</v>
      </c>
    </row>
    <row r="114" spans="1:13">
      <c r="A114" s="300">
        <v>105</v>
      </c>
      <c r="B114" s="276" t="s">
        <v>121</v>
      </c>
      <c r="C114" s="276">
        <v>39.700000000000003</v>
      </c>
      <c r="D114" s="278">
        <v>39.183333333333337</v>
      </c>
      <c r="E114" s="278">
        <v>38.416666666666671</v>
      </c>
      <c r="F114" s="278">
        <v>37.133333333333333</v>
      </c>
      <c r="G114" s="278">
        <v>36.366666666666667</v>
      </c>
      <c r="H114" s="278">
        <v>40.466666666666676</v>
      </c>
      <c r="I114" s="278">
        <v>41.233333333333341</v>
      </c>
      <c r="J114" s="278">
        <v>42.51666666666668</v>
      </c>
      <c r="K114" s="276">
        <v>39.950000000000003</v>
      </c>
      <c r="L114" s="276">
        <v>37.9</v>
      </c>
      <c r="M114" s="276">
        <v>543.14658999999995</v>
      </c>
    </row>
    <row r="115" spans="1:13">
      <c r="A115" s="300">
        <v>106</v>
      </c>
      <c r="B115" s="276" t="s">
        <v>122</v>
      </c>
      <c r="C115" s="276">
        <v>519.04999999999995</v>
      </c>
      <c r="D115" s="278">
        <v>518.98333333333335</v>
      </c>
      <c r="E115" s="278">
        <v>508.26666666666665</v>
      </c>
      <c r="F115" s="278">
        <v>497.48333333333329</v>
      </c>
      <c r="G115" s="278">
        <v>486.76666666666659</v>
      </c>
      <c r="H115" s="278">
        <v>529.76666666666665</v>
      </c>
      <c r="I115" s="278">
        <v>540.48333333333335</v>
      </c>
      <c r="J115" s="278">
        <v>551.26666666666677</v>
      </c>
      <c r="K115" s="276">
        <v>529.70000000000005</v>
      </c>
      <c r="L115" s="276">
        <v>508.2</v>
      </c>
      <c r="M115" s="276">
        <v>108.61519</v>
      </c>
    </row>
    <row r="116" spans="1:13">
      <c r="A116" s="300">
        <v>107</v>
      </c>
      <c r="B116" s="276" t="s">
        <v>260</v>
      </c>
      <c r="C116" s="276">
        <v>123.15</v>
      </c>
      <c r="D116" s="278">
        <v>124.41666666666667</v>
      </c>
      <c r="E116" s="278">
        <v>121.63333333333334</v>
      </c>
      <c r="F116" s="278">
        <v>120.11666666666667</v>
      </c>
      <c r="G116" s="278">
        <v>117.33333333333334</v>
      </c>
      <c r="H116" s="278">
        <v>125.93333333333334</v>
      </c>
      <c r="I116" s="278">
        <v>128.71666666666667</v>
      </c>
      <c r="J116" s="278">
        <v>130.23333333333335</v>
      </c>
      <c r="K116" s="276">
        <v>127.2</v>
      </c>
      <c r="L116" s="276">
        <v>122.9</v>
      </c>
      <c r="M116" s="276">
        <v>27.274049999999999</v>
      </c>
    </row>
    <row r="117" spans="1:13">
      <c r="A117" s="300">
        <v>108</v>
      </c>
      <c r="B117" s="276" t="s">
        <v>123</v>
      </c>
      <c r="C117" s="276">
        <v>1714.75</v>
      </c>
      <c r="D117" s="278">
        <v>1717.0666666666666</v>
      </c>
      <c r="E117" s="278">
        <v>1700.1833333333332</v>
      </c>
      <c r="F117" s="278">
        <v>1685.6166666666666</v>
      </c>
      <c r="G117" s="278">
        <v>1668.7333333333331</v>
      </c>
      <c r="H117" s="278">
        <v>1731.6333333333332</v>
      </c>
      <c r="I117" s="278">
        <v>1748.5166666666664</v>
      </c>
      <c r="J117" s="278">
        <v>1763.0833333333333</v>
      </c>
      <c r="K117" s="276">
        <v>1733.95</v>
      </c>
      <c r="L117" s="276">
        <v>1702.5</v>
      </c>
      <c r="M117" s="276">
        <v>8.6265499999999999</v>
      </c>
    </row>
    <row r="118" spans="1:13">
      <c r="A118" s="300">
        <v>109</v>
      </c>
      <c r="B118" s="276" t="s">
        <v>124</v>
      </c>
      <c r="C118" s="276">
        <v>921.65</v>
      </c>
      <c r="D118" s="278">
        <v>910.66666666666663</v>
      </c>
      <c r="E118" s="278">
        <v>893.98333333333323</v>
      </c>
      <c r="F118" s="278">
        <v>866.31666666666661</v>
      </c>
      <c r="G118" s="278">
        <v>849.63333333333321</v>
      </c>
      <c r="H118" s="278">
        <v>938.33333333333326</v>
      </c>
      <c r="I118" s="278">
        <v>955.01666666666665</v>
      </c>
      <c r="J118" s="278">
        <v>982.68333333333328</v>
      </c>
      <c r="K118" s="276">
        <v>927.35</v>
      </c>
      <c r="L118" s="276">
        <v>883</v>
      </c>
      <c r="M118" s="276">
        <v>119.07501000000001</v>
      </c>
    </row>
    <row r="119" spans="1:13">
      <c r="A119" s="300">
        <v>110</v>
      </c>
      <c r="B119" s="276" t="s">
        <v>3647</v>
      </c>
      <c r="C119" s="276">
        <v>254.2</v>
      </c>
      <c r="D119" s="278">
        <v>252.73333333333335</v>
      </c>
      <c r="E119" s="278">
        <v>240.66666666666669</v>
      </c>
      <c r="F119" s="278">
        <v>227.13333333333333</v>
      </c>
      <c r="G119" s="278">
        <v>215.06666666666666</v>
      </c>
      <c r="H119" s="278">
        <v>266.26666666666671</v>
      </c>
      <c r="I119" s="278">
        <v>278.33333333333331</v>
      </c>
      <c r="J119" s="278">
        <v>291.86666666666673</v>
      </c>
      <c r="K119" s="276">
        <v>264.8</v>
      </c>
      <c r="L119" s="276">
        <v>239.2</v>
      </c>
      <c r="M119" s="276">
        <v>150.44471999999999</v>
      </c>
    </row>
    <row r="120" spans="1:13">
      <c r="A120" s="300">
        <v>111</v>
      </c>
      <c r="B120" s="276" t="s">
        <v>126</v>
      </c>
      <c r="C120" s="276">
        <v>1293.8</v>
      </c>
      <c r="D120" s="278">
        <v>1289.2833333333335</v>
      </c>
      <c r="E120" s="278">
        <v>1279.5666666666671</v>
      </c>
      <c r="F120" s="278">
        <v>1265.3333333333335</v>
      </c>
      <c r="G120" s="278">
        <v>1255.616666666667</v>
      </c>
      <c r="H120" s="278">
        <v>1303.5166666666671</v>
      </c>
      <c r="I120" s="278">
        <v>1313.2333333333338</v>
      </c>
      <c r="J120" s="278">
        <v>1327.4666666666672</v>
      </c>
      <c r="K120" s="276">
        <v>1299</v>
      </c>
      <c r="L120" s="276">
        <v>1275.05</v>
      </c>
      <c r="M120" s="276">
        <v>81.452799999999996</v>
      </c>
    </row>
    <row r="121" spans="1:13">
      <c r="A121" s="300">
        <v>112</v>
      </c>
      <c r="B121" s="276" t="s">
        <v>127</v>
      </c>
      <c r="C121" s="276">
        <v>93</v>
      </c>
      <c r="D121" s="278">
        <v>92.683333333333337</v>
      </c>
      <c r="E121" s="278">
        <v>92.116666666666674</v>
      </c>
      <c r="F121" s="278">
        <v>91.233333333333334</v>
      </c>
      <c r="G121" s="278">
        <v>90.666666666666671</v>
      </c>
      <c r="H121" s="278">
        <v>93.566666666666677</v>
      </c>
      <c r="I121" s="278">
        <v>94.13333333333334</v>
      </c>
      <c r="J121" s="278">
        <v>95.01666666666668</v>
      </c>
      <c r="K121" s="276">
        <v>93.25</v>
      </c>
      <c r="L121" s="276">
        <v>91.8</v>
      </c>
      <c r="M121" s="276">
        <v>187.15045000000001</v>
      </c>
    </row>
    <row r="122" spans="1:13">
      <c r="A122" s="300">
        <v>113</v>
      </c>
      <c r="B122" s="276" t="s">
        <v>262</v>
      </c>
      <c r="C122" s="276">
        <v>2173.9499999999998</v>
      </c>
      <c r="D122" s="278">
        <v>2171.15</v>
      </c>
      <c r="E122" s="278">
        <v>2154.3000000000002</v>
      </c>
      <c r="F122" s="278">
        <v>2134.65</v>
      </c>
      <c r="G122" s="278">
        <v>2117.8000000000002</v>
      </c>
      <c r="H122" s="278">
        <v>2190.8000000000002</v>
      </c>
      <c r="I122" s="278">
        <v>2207.6499999999996</v>
      </c>
      <c r="J122" s="278">
        <v>2227.3000000000002</v>
      </c>
      <c r="K122" s="276">
        <v>2188</v>
      </c>
      <c r="L122" s="276">
        <v>2151.5</v>
      </c>
      <c r="M122" s="276">
        <v>2.53613</v>
      </c>
    </row>
    <row r="123" spans="1:13">
      <c r="A123" s="300">
        <v>114</v>
      </c>
      <c r="B123" s="276" t="s">
        <v>2931</v>
      </c>
      <c r="C123" s="276">
        <v>1456.85</v>
      </c>
      <c r="D123" s="278">
        <v>1450.4333333333334</v>
      </c>
      <c r="E123" s="278">
        <v>1437.8666666666668</v>
      </c>
      <c r="F123" s="278">
        <v>1418.8833333333334</v>
      </c>
      <c r="G123" s="278">
        <v>1406.3166666666668</v>
      </c>
      <c r="H123" s="278">
        <v>1469.4166666666667</v>
      </c>
      <c r="I123" s="278">
        <v>1481.9833333333333</v>
      </c>
      <c r="J123" s="278">
        <v>1500.9666666666667</v>
      </c>
      <c r="K123" s="276">
        <v>1463</v>
      </c>
      <c r="L123" s="276">
        <v>1431.45</v>
      </c>
      <c r="M123" s="276">
        <v>12.38935</v>
      </c>
    </row>
    <row r="124" spans="1:13">
      <c r="A124" s="300">
        <v>115</v>
      </c>
      <c r="B124" s="276" t="s">
        <v>128</v>
      </c>
      <c r="C124" s="276">
        <v>211.45</v>
      </c>
      <c r="D124" s="278">
        <v>211.76666666666665</v>
      </c>
      <c r="E124" s="278">
        <v>210.2833333333333</v>
      </c>
      <c r="F124" s="278">
        <v>209.11666666666665</v>
      </c>
      <c r="G124" s="278">
        <v>207.6333333333333</v>
      </c>
      <c r="H124" s="278">
        <v>212.93333333333331</v>
      </c>
      <c r="I124" s="278">
        <v>214.41666666666666</v>
      </c>
      <c r="J124" s="278">
        <v>215.58333333333331</v>
      </c>
      <c r="K124" s="276">
        <v>213.25</v>
      </c>
      <c r="L124" s="276">
        <v>210.6</v>
      </c>
      <c r="M124" s="276">
        <v>180.24082999999999</v>
      </c>
    </row>
    <row r="125" spans="1:13">
      <c r="A125" s="300">
        <v>116</v>
      </c>
      <c r="B125" s="276" t="s">
        <v>129</v>
      </c>
      <c r="C125" s="276">
        <v>284.64999999999998</v>
      </c>
      <c r="D125" s="278">
        <v>284.91666666666669</v>
      </c>
      <c r="E125" s="278">
        <v>281.83333333333337</v>
      </c>
      <c r="F125" s="278">
        <v>279.01666666666671</v>
      </c>
      <c r="G125" s="278">
        <v>275.93333333333339</v>
      </c>
      <c r="H125" s="278">
        <v>287.73333333333335</v>
      </c>
      <c r="I125" s="278">
        <v>290.81666666666672</v>
      </c>
      <c r="J125" s="278">
        <v>293.63333333333333</v>
      </c>
      <c r="K125" s="276">
        <v>288</v>
      </c>
      <c r="L125" s="276">
        <v>282.10000000000002</v>
      </c>
      <c r="M125" s="276">
        <v>79.928579999999997</v>
      </c>
    </row>
    <row r="126" spans="1:13">
      <c r="A126" s="300">
        <v>117</v>
      </c>
      <c r="B126" s="276" t="s">
        <v>263</v>
      </c>
      <c r="C126" s="276">
        <v>67.45</v>
      </c>
      <c r="D126" s="278">
        <v>67.5</v>
      </c>
      <c r="E126" s="278">
        <v>66.95</v>
      </c>
      <c r="F126" s="278">
        <v>66.45</v>
      </c>
      <c r="G126" s="278">
        <v>65.900000000000006</v>
      </c>
      <c r="H126" s="278">
        <v>68</v>
      </c>
      <c r="I126" s="278">
        <v>68.550000000000011</v>
      </c>
      <c r="J126" s="278">
        <v>69.05</v>
      </c>
      <c r="K126" s="276">
        <v>68.05</v>
      </c>
      <c r="L126" s="276">
        <v>67</v>
      </c>
      <c r="M126" s="276">
        <v>9.1199899999999996</v>
      </c>
    </row>
    <row r="127" spans="1:13">
      <c r="A127" s="300">
        <v>118</v>
      </c>
      <c r="B127" s="276" t="s">
        <v>130</v>
      </c>
      <c r="C127" s="276">
        <v>395.25</v>
      </c>
      <c r="D127" s="278">
        <v>395.95</v>
      </c>
      <c r="E127" s="278">
        <v>390.9</v>
      </c>
      <c r="F127" s="278">
        <v>386.55</v>
      </c>
      <c r="G127" s="278">
        <v>381.5</v>
      </c>
      <c r="H127" s="278">
        <v>400.29999999999995</v>
      </c>
      <c r="I127" s="278">
        <v>405.35</v>
      </c>
      <c r="J127" s="278">
        <v>409.69999999999993</v>
      </c>
      <c r="K127" s="276">
        <v>401</v>
      </c>
      <c r="L127" s="276">
        <v>391.6</v>
      </c>
      <c r="M127" s="276">
        <v>61.904350000000001</v>
      </c>
    </row>
    <row r="128" spans="1:13">
      <c r="A128" s="300">
        <v>119</v>
      </c>
      <c r="B128" s="276" t="s">
        <v>264</v>
      </c>
      <c r="C128" s="276">
        <v>875.85</v>
      </c>
      <c r="D128" s="278">
        <v>877.69999999999993</v>
      </c>
      <c r="E128" s="278">
        <v>860.39999999999986</v>
      </c>
      <c r="F128" s="278">
        <v>844.94999999999993</v>
      </c>
      <c r="G128" s="278">
        <v>827.64999999999986</v>
      </c>
      <c r="H128" s="278">
        <v>893.14999999999986</v>
      </c>
      <c r="I128" s="278">
        <v>910.44999999999982</v>
      </c>
      <c r="J128" s="278">
        <v>925.89999999999986</v>
      </c>
      <c r="K128" s="276">
        <v>895</v>
      </c>
      <c r="L128" s="276">
        <v>862.25</v>
      </c>
      <c r="M128" s="276">
        <v>4.53322</v>
      </c>
    </row>
    <row r="129" spans="1:13">
      <c r="A129" s="300">
        <v>120</v>
      </c>
      <c r="B129" s="276" t="s">
        <v>131</v>
      </c>
      <c r="C129" s="276">
        <v>2775.65</v>
      </c>
      <c r="D129" s="278">
        <v>2786.7166666666672</v>
      </c>
      <c r="E129" s="278">
        <v>2736.2333333333345</v>
      </c>
      <c r="F129" s="278">
        <v>2696.8166666666675</v>
      </c>
      <c r="G129" s="278">
        <v>2646.3333333333348</v>
      </c>
      <c r="H129" s="278">
        <v>2826.1333333333341</v>
      </c>
      <c r="I129" s="278">
        <v>2876.6166666666668</v>
      </c>
      <c r="J129" s="278">
        <v>2916.0333333333338</v>
      </c>
      <c r="K129" s="276">
        <v>2837.2</v>
      </c>
      <c r="L129" s="276">
        <v>2747.3</v>
      </c>
      <c r="M129" s="276">
        <v>15.214370000000001</v>
      </c>
    </row>
    <row r="130" spans="1:13">
      <c r="A130" s="300">
        <v>121</v>
      </c>
      <c r="B130" s="276" t="s">
        <v>133</v>
      </c>
      <c r="C130" s="276">
        <v>1959.75</v>
      </c>
      <c r="D130" s="278">
        <v>1953.05</v>
      </c>
      <c r="E130" s="278">
        <v>1941.6999999999998</v>
      </c>
      <c r="F130" s="278">
        <v>1923.6499999999999</v>
      </c>
      <c r="G130" s="278">
        <v>1912.2999999999997</v>
      </c>
      <c r="H130" s="278">
        <v>1971.1</v>
      </c>
      <c r="I130" s="278">
        <v>1982.4499999999998</v>
      </c>
      <c r="J130" s="278">
        <v>2000.5</v>
      </c>
      <c r="K130" s="276">
        <v>1964.4</v>
      </c>
      <c r="L130" s="276">
        <v>1935</v>
      </c>
      <c r="M130" s="276">
        <v>32.632300000000001</v>
      </c>
    </row>
    <row r="131" spans="1:13">
      <c r="A131" s="300">
        <v>122</v>
      </c>
      <c r="B131" s="276" t="s">
        <v>134</v>
      </c>
      <c r="C131" s="276">
        <v>102.1</v>
      </c>
      <c r="D131" s="278">
        <v>100.33333333333333</v>
      </c>
      <c r="E131" s="278">
        <v>98.016666666666652</v>
      </c>
      <c r="F131" s="278">
        <v>93.933333333333323</v>
      </c>
      <c r="G131" s="278">
        <v>91.616666666666646</v>
      </c>
      <c r="H131" s="278">
        <v>104.41666666666666</v>
      </c>
      <c r="I131" s="278">
        <v>106.73333333333335</v>
      </c>
      <c r="J131" s="278">
        <v>110.81666666666666</v>
      </c>
      <c r="K131" s="276">
        <v>102.65</v>
      </c>
      <c r="L131" s="276">
        <v>96.25</v>
      </c>
      <c r="M131" s="276">
        <v>272.05954000000003</v>
      </c>
    </row>
    <row r="132" spans="1:13">
      <c r="A132" s="300">
        <v>123</v>
      </c>
      <c r="B132" s="276" t="s">
        <v>358</v>
      </c>
      <c r="C132" s="276">
        <v>2386.0500000000002</v>
      </c>
      <c r="D132" s="278">
        <v>2391.4166666666665</v>
      </c>
      <c r="E132" s="278">
        <v>2355.833333333333</v>
      </c>
      <c r="F132" s="278">
        <v>2325.6166666666663</v>
      </c>
      <c r="G132" s="278">
        <v>2290.0333333333328</v>
      </c>
      <c r="H132" s="278">
        <v>2421.6333333333332</v>
      </c>
      <c r="I132" s="278">
        <v>2457.2166666666662</v>
      </c>
      <c r="J132" s="278">
        <v>2487.4333333333334</v>
      </c>
      <c r="K132" s="276">
        <v>2427</v>
      </c>
      <c r="L132" s="276">
        <v>2361.1999999999998</v>
      </c>
      <c r="M132" s="276">
        <v>2.9369399999999999</v>
      </c>
    </row>
    <row r="133" spans="1:13">
      <c r="A133" s="300">
        <v>124</v>
      </c>
      <c r="B133" s="276" t="s">
        <v>135</v>
      </c>
      <c r="C133" s="276">
        <v>394.55</v>
      </c>
      <c r="D133" s="278">
        <v>390.33333333333331</v>
      </c>
      <c r="E133" s="278">
        <v>381.66666666666663</v>
      </c>
      <c r="F133" s="278">
        <v>368.7833333333333</v>
      </c>
      <c r="G133" s="278">
        <v>360.11666666666662</v>
      </c>
      <c r="H133" s="278">
        <v>403.21666666666664</v>
      </c>
      <c r="I133" s="278">
        <v>411.88333333333327</v>
      </c>
      <c r="J133" s="278">
        <v>424.76666666666665</v>
      </c>
      <c r="K133" s="276">
        <v>399</v>
      </c>
      <c r="L133" s="276">
        <v>377.45</v>
      </c>
      <c r="M133" s="276">
        <v>85.913229999999999</v>
      </c>
    </row>
    <row r="134" spans="1:13">
      <c r="A134" s="300">
        <v>125</v>
      </c>
      <c r="B134" s="276" t="s">
        <v>136</v>
      </c>
      <c r="C134" s="276">
        <v>1306.3</v>
      </c>
      <c r="D134" s="278">
        <v>1304.7833333333335</v>
      </c>
      <c r="E134" s="278">
        <v>1296.5666666666671</v>
      </c>
      <c r="F134" s="278">
        <v>1286.8333333333335</v>
      </c>
      <c r="G134" s="278">
        <v>1278.616666666667</v>
      </c>
      <c r="H134" s="278">
        <v>1314.5166666666671</v>
      </c>
      <c r="I134" s="278">
        <v>1322.7333333333338</v>
      </c>
      <c r="J134" s="278">
        <v>1332.4666666666672</v>
      </c>
      <c r="K134" s="276">
        <v>1313</v>
      </c>
      <c r="L134" s="276">
        <v>1295.05</v>
      </c>
      <c r="M134" s="276">
        <v>28.336369999999999</v>
      </c>
    </row>
    <row r="135" spans="1:13">
      <c r="A135" s="300">
        <v>126</v>
      </c>
      <c r="B135" s="276" t="s">
        <v>266</v>
      </c>
      <c r="C135" s="276">
        <v>4129.3500000000004</v>
      </c>
      <c r="D135" s="278">
        <v>4043.75</v>
      </c>
      <c r="E135" s="278">
        <v>3888.6000000000004</v>
      </c>
      <c r="F135" s="278">
        <v>3647.8500000000004</v>
      </c>
      <c r="G135" s="278">
        <v>3492.7000000000007</v>
      </c>
      <c r="H135" s="278">
        <v>4284.5</v>
      </c>
      <c r="I135" s="278">
        <v>4439.6499999999996</v>
      </c>
      <c r="J135" s="278">
        <v>4680.3999999999996</v>
      </c>
      <c r="K135" s="276">
        <v>4198.8999999999996</v>
      </c>
      <c r="L135" s="276">
        <v>3803</v>
      </c>
      <c r="M135" s="276">
        <v>8.4085699999999992</v>
      </c>
    </row>
    <row r="136" spans="1:13">
      <c r="A136" s="300">
        <v>127</v>
      </c>
      <c r="B136" s="276" t="s">
        <v>265</v>
      </c>
      <c r="C136" s="276">
        <v>2504</v>
      </c>
      <c r="D136" s="278">
        <v>2483.0499999999997</v>
      </c>
      <c r="E136" s="278">
        <v>2416.0999999999995</v>
      </c>
      <c r="F136" s="278">
        <v>2328.1999999999998</v>
      </c>
      <c r="G136" s="278">
        <v>2261.2499999999995</v>
      </c>
      <c r="H136" s="278">
        <v>2570.9499999999994</v>
      </c>
      <c r="I136" s="278">
        <v>2637.8999999999992</v>
      </c>
      <c r="J136" s="278">
        <v>2725.7999999999993</v>
      </c>
      <c r="K136" s="276">
        <v>2550</v>
      </c>
      <c r="L136" s="276">
        <v>2395.15</v>
      </c>
      <c r="M136" s="276">
        <v>3.0527700000000002</v>
      </c>
    </row>
    <row r="137" spans="1:13">
      <c r="A137" s="300">
        <v>128</v>
      </c>
      <c r="B137" s="276" t="s">
        <v>137</v>
      </c>
      <c r="C137" s="276">
        <v>1039.95</v>
      </c>
      <c r="D137" s="278">
        <v>1034.5</v>
      </c>
      <c r="E137" s="278">
        <v>1021.5</v>
      </c>
      <c r="F137" s="278">
        <v>1003.05</v>
      </c>
      <c r="G137" s="278">
        <v>990.05</v>
      </c>
      <c r="H137" s="278">
        <v>1052.95</v>
      </c>
      <c r="I137" s="278">
        <v>1065.95</v>
      </c>
      <c r="J137" s="278">
        <v>1084.4000000000001</v>
      </c>
      <c r="K137" s="276">
        <v>1047.5</v>
      </c>
      <c r="L137" s="276">
        <v>1016.05</v>
      </c>
      <c r="M137" s="276">
        <v>35.24333</v>
      </c>
    </row>
    <row r="138" spans="1:13">
      <c r="A138" s="300">
        <v>129</v>
      </c>
      <c r="B138" s="276" t="s">
        <v>138</v>
      </c>
      <c r="C138" s="276">
        <v>740.1</v>
      </c>
      <c r="D138" s="278">
        <v>739.36666666666667</v>
      </c>
      <c r="E138" s="278">
        <v>730.73333333333335</v>
      </c>
      <c r="F138" s="278">
        <v>721.36666666666667</v>
      </c>
      <c r="G138" s="278">
        <v>712.73333333333335</v>
      </c>
      <c r="H138" s="278">
        <v>748.73333333333335</v>
      </c>
      <c r="I138" s="278">
        <v>757.36666666666679</v>
      </c>
      <c r="J138" s="278">
        <v>766.73333333333335</v>
      </c>
      <c r="K138" s="276">
        <v>748</v>
      </c>
      <c r="L138" s="276">
        <v>730</v>
      </c>
      <c r="M138" s="276">
        <v>35.515540000000001</v>
      </c>
    </row>
    <row r="139" spans="1:13">
      <c r="A139" s="300">
        <v>130</v>
      </c>
      <c r="B139" s="276" t="s">
        <v>139</v>
      </c>
      <c r="C139" s="276">
        <v>184.75</v>
      </c>
      <c r="D139" s="278">
        <v>184.6</v>
      </c>
      <c r="E139" s="278">
        <v>182.25</v>
      </c>
      <c r="F139" s="278">
        <v>179.75</v>
      </c>
      <c r="G139" s="278">
        <v>177.4</v>
      </c>
      <c r="H139" s="278">
        <v>187.1</v>
      </c>
      <c r="I139" s="278">
        <v>189.44999999999996</v>
      </c>
      <c r="J139" s="278">
        <v>191.95</v>
      </c>
      <c r="K139" s="276">
        <v>186.95</v>
      </c>
      <c r="L139" s="276">
        <v>182.1</v>
      </c>
      <c r="M139" s="276">
        <v>77.099720000000005</v>
      </c>
    </row>
    <row r="140" spans="1:13">
      <c r="A140" s="300">
        <v>131</v>
      </c>
      <c r="B140" s="276" t="s">
        <v>140</v>
      </c>
      <c r="C140" s="276">
        <v>173.75</v>
      </c>
      <c r="D140" s="278">
        <v>172.6</v>
      </c>
      <c r="E140" s="278">
        <v>171</v>
      </c>
      <c r="F140" s="278">
        <v>168.25</v>
      </c>
      <c r="G140" s="278">
        <v>166.65</v>
      </c>
      <c r="H140" s="278">
        <v>175.35</v>
      </c>
      <c r="I140" s="278">
        <v>176.94999999999996</v>
      </c>
      <c r="J140" s="278">
        <v>179.7</v>
      </c>
      <c r="K140" s="276">
        <v>174.2</v>
      </c>
      <c r="L140" s="276">
        <v>169.85</v>
      </c>
      <c r="M140" s="276">
        <v>60.118850000000002</v>
      </c>
    </row>
    <row r="141" spans="1:13">
      <c r="A141" s="300">
        <v>132</v>
      </c>
      <c r="B141" s="276" t="s">
        <v>141</v>
      </c>
      <c r="C141" s="276">
        <v>419.7</v>
      </c>
      <c r="D141" s="278">
        <v>417.73333333333329</v>
      </c>
      <c r="E141" s="278">
        <v>412.86666666666656</v>
      </c>
      <c r="F141" s="278">
        <v>406.03333333333325</v>
      </c>
      <c r="G141" s="278">
        <v>401.16666666666652</v>
      </c>
      <c r="H141" s="278">
        <v>424.56666666666661</v>
      </c>
      <c r="I141" s="278">
        <v>429.43333333333328</v>
      </c>
      <c r="J141" s="278">
        <v>436.26666666666665</v>
      </c>
      <c r="K141" s="276">
        <v>422.6</v>
      </c>
      <c r="L141" s="276">
        <v>410.9</v>
      </c>
      <c r="M141" s="276">
        <v>36.963760000000001</v>
      </c>
    </row>
    <row r="142" spans="1:13">
      <c r="A142" s="300">
        <v>133</v>
      </c>
      <c r="B142" s="276" t="s">
        <v>142</v>
      </c>
      <c r="C142" s="276">
        <v>7655.45</v>
      </c>
      <c r="D142" s="278">
        <v>7638.1500000000005</v>
      </c>
      <c r="E142" s="278">
        <v>7603.3000000000011</v>
      </c>
      <c r="F142" s="278">
        <v>7551.1500000000005</v>
      </c>
      <c r="G142" s="278">
        <v>7516.3000000000011</v>
      </c>
      <c r="H142" s="278">
        <v>7690.3000000000011</v>
      </c>
      <c r="I142" s="278">
        <v>7725.1500000000015</v>
      </c>
      <c r="J142" s="278">
        <v>7777.3000000000011</v>
      </c>
      <c r="K142" s="276">
        <v>7673</v>
      </c>
      <c r="L142" s="276">
        <v>7586</v>
      </c>
      <c r="M142" s="276">
        <v>5.6266800000000003</v>
      </c>
    </row>
    <row r="143" spans="1:13">
      <c r="A143" s="300">
        <v>134</v>
      </c>
      <c r="B143" s="276" t="s">
        <v>143</v>
      </c>
      <c r="C143" s="276">
        <v>582.25</v>
      </c>
      <c r="D143" s="278">
        <v>581.08333333333337</v>
      </c>
      <c r="E143" s="278">
        <v>576.66666666666674</v>
      </c>
      <c r="F143" s="278">
        <v>571.08333333333337</v>
      </c>
      <c r="G143" s="278">
        <v>566.66666666666674</v>
      </c>
      <c r="H143" s="278">
        <v>586.66666666666674</v>
      </c>
      <c r="I143" s="278">
        <v>591.08333333333348</v>
      </c>
      <c r="J143" s="278">
        <v>596.66666666666674</v>
      </c>
      <c r="K143" s="276">
        <v>585.5</v>
      </c>
      <c r="L143" s="276">
        <v>575.5</v>
      </c>
      <c r="M143" s="276">
        <v>12.406790000000001</v>
      </c>
    </row>
    <row r="144" spans="1:13">
      <c r="A144" s="300">
        <v>135</v>
      </c>
      <c r="B144" s="276" t="s">
        <v>144</v>
      </c>
      <c r="C144" s="276">
        <v>701.5</v>
      </c>
      <c r="D144" s="278">
        <v>695.44999999999993</v>
      </c>
      <c r="E144" s="278">
        <v>685.09999999999991</v>
      </c>
      <c r="F144" s="278">
        <v>668.69999999999993</v>
      </c>
      <c r="G144" s="278">
        <v>658.34999999999991</v>
      </c>
      <c r="H144" s="278">
        <v>711.84999999999991</v>
      </c>
      <c r="I144" s="278">
        <v>722.2</v>
      </c>
      <c r="J144" s="278">
        <v>738.59999999999991</v>
      </c>
      <c r="K144" s="276">
        <v>705.8</v>
      </c>
      <c r="L144" s="276">
        <v>679.05</v>
      </c>
      <c r="M144" s="276">
        <v>15.477969999999999</v>
      </c>
    </row>
    <row r="145" spans="1:13">
      <c r="A145" s="300">
        <v>136</v>
      </c>
      <c r="B145" s="276" t="s">
        <v>145</v>
      </c>
      <c r="C145" s="276">
        <v>1096.45</v>
      </c>
      <c r="D145" s="278">
        <v>1103.9333333333332</v>
      </c>
      <c r="E145" s="278">
        <v>1077.8666666666663</v>
      </c>
      <c r="F145" s="278">
        <v>1059.2833333333331</v>
      </c>
      <c r="G145" s="278">
        <v>1033.2166666666662</v>
      </c>
      <c r="H145" s="278">
        <v>1122.5166666666664</v>
      </c>
      <c r="I145" s="278">
        <v>1148.5833333333335</v>
      </c>
      <c r="J145" s="278">
        <v>1167.1666666666665</v>
      </c>
      <c r="K145" s="276">
        <v>1130</v>
      </c>
      <c r="L145" s="276">
        <v>1085.3499999999999</v>
      </c>
      <c r="M145" s="276">
        <v>33.240729999999999</v>
      </c>
    </row>
    <row r="146" spans="1:13">
      <c r="A146" s="300">
        <v>137</v>
      </c>
      <c r="B146" s="276" t="s">
        <v>146</v>
      </c>
      <c r="C146" s="276">
        <v>1713.8</v>
      </c>
      <c r="D146" s="278">
        <v>1703.2666666666667</v>
      </c>
      <c r="E146" s="278">
        <v>1681.5333333333333</v>
      </c>
      <c r="F146" s="278">
        <v>1649.2666666666667</v>
      </c>
      <c r="G146" s="278">
        <v>1627.5333333333333</v>
      </c>
      <c r="H146" s="278">
        <v>1735.5333333333333</v>
      </c>
      <c r="I146" s="278">
        <v>1757.2666666666664</v>
      </c>
      <c r="J146" s="278">
        <v>1789.5333333333333</v>
      </c>
      <c r="K146" s="276">
        <v>1725</v>
      </c>
      <c r="L146" s="276">
        <v>1671</v>
      </c>
      <c r="M146" s="276">
        <v>9.6346799999999995</v>
      </c>
    </row>
    <row r="147" spans="1:13">
      <c r="A147" s="300">
        <v>138</v>
      </c>
      <c r="B147" s="276" t="s">
        <v>147</v>
      </c>
      <c r="C147" s="276">
        <v>168.25</v>
      </c>
      <c r="D147" s="278">
        <v>166.54999999999998</v>
      </c>
      <c r="E147" s="278">
        <v>163.69999999999996</v>
      </c>
      <c r="F147" s="278">
        <v>159.14999999999998</v>
      </c>
      <c r="G147" s="278">
        <v>156.29999999999995</v>
      </c>
      <c r="H147" s="278">
        <v>171.09999999999997</v>
      </c>
      <c r="I147" s="278">
        <v>173.95</v>
      </c>
      <c r="J147" s="278">
        <v>178.49999999999997</v>
      </c>
      <c r="K147" s="276">
        <v>169.4</v>
      </c>
      <c r="L147" s="276">
        <v>162</v>
      </c>
      <c r="M147" s="276">
        <v>155.90939</v>
      </c>
    </row>
    <row r="148" spans="1:13">
      <c r="A148" s="300">
        <v>139</v>
      </c>
      <c r="B148" s="276" t="s">
        <v>268</v>
      </c>
      <c r="C148" s="276">
        <v>1581.65</v>
      </c>
      <c r="D148" s="278">
        <v>1572.2166666666665</v>
      </c>
      <c r="E148" s="278">
        <v>1534.4333333333329</v>
      </c>
      <c r="F148" s="278">
        <v>1487.2166666666665</v>
      </c>
      <c r="G148" s="278">
        <v>1449.4333333333329</v>
      </c>
      <c r="H148" s="278">
        <v>1619.4333333333329</v>
      </c>
      <c r="I148" s="278">
        <v>1657.2166666666662</v>
      </c>
      <c r="J148" s="278">
        <v>1704.4333333333329</v>
      </c>
      <c r="K148" s="276">
        <v>1610</v>
      </c>
      <c r="L148" s="276">
        <v>1525</v>
      </c>
      <c r="M148" s="276">
        <v>6.7788199999999996</v>
      </c>
    </row>
    <row r="149" spans="1:13">
      <c r="A149" s="300">
        <v>140</v>
      </c>
      <c r="B149" s="276" t="s">
        <v>148</v>
      </c>
      <c r="C149" s="276">
        <v>79053</v>
      </c>
      <c r="D149" s="278">
        <v>78708.666666666672</v>
      </c>
      <c r="E149" s="278">
        <v>78044.333333333343</v>
      </c>
      <c r="F149" s="278">
        <v>77035.666666666672</v>
      </c>
      <c r="G149" s="278">
        <v>76371.333333333343</v>
      </c>
      <c r="H149" s="278">
        <v>79717.333333333343</v>
      </c>
      <c r="I149" s="278">
        <v>80381.666666666686</v>
      </c>
      <c r="J149" s="278">
        <v>81390.333333333343</v>
      </c>
      <c r="K149" s="276">
        <v>79373</v>
      </c>
      <c r="L149" s="276">
        <v>77700</v>
      </c>
      <c r="M149" s="276">
        <v>0.25539000000000001</v>
      </c>
    </row>
    <row r="150" spans="1:13">
      <c r="A150" s="300">
        <v>141</v>
      </c>
      <c r="B150" s="276" t="s">
        <v>267</v>
      </c>
      <c r="C150" s="276">
        <v>39.5</v>
      </c>
      <c r="D150" s="278">
        <v>38.56666666666667</v>
      </c>
      <c r="E150" s="278">
        <v>36.63333333333334</v>
      </c>
      <c r="F150" s="278">
        <v>33.766666666666673</v>
      </c>
      <c r="G150" s="278">
        <v>31.833333333333343</v>
      </c>
      <c r="H150" s="278">
        <v>41.433333333333337</v>
      </c>
      <c r="I150" s="278">
        <v>43.36666666666666</v>
      </c>
      <c r="J150" s="278">
        <v>46.233333333333334</v>
      </c>
      <c r="K150" s="276">
        <v>40.5</v>
      </c>
      <c r="L150" s="276">
        <v>35.700000000000003</v>
      </c>
      <c r="M150" s="276">
        <v>186.03395</v>
      </c>
    </row>
    <row r="151" spans="1:13">
      <c r="A151" s="300">
        <v>142</v>
      </c>
      <c r="B151" s="276" t="s">
        <v>149</v>
      </c>
      <c r="C151" s="276">
        <v>1292.5999999999999</v>
      </c>
      <c r="D151" s="278">
        <v>1276.8666666666666</v>
      </c>
      <c r="E151" s="278">
        <v>1255.7333333333331</v>
      </c>
      <c r="F151" s="278">
        <v>1218.8666666666666</v>
      </c>
      <c r="G151" s="278">
        <v>1197.7333333333331</v>
      </c>
      <c r="H151" s="278">
        <v>1313.7333333333331</v>
      </c>
      <c r="I151" s="278">
        <v>1334.8666666666668</v>
      </c>
      <c r="J151" s="278">
        <v>1371.7333333333331</v>
      </c>
      <c r="K151" s="276">
        <v>1298</v>
      </c>
      <c r="L151" s="276">
        <v>1240</v>
      </c>
      <c r="M151" s="276">
        <v>27.841270000000002</v>
      </c>
    </row>
    <row r="152" spans="1:13">
      <c r="A152" s="300">
        <v>143</v>
      </c>
      <c r="B152" s="276" t="s">
        <v>3161</v>
      </c>
      <c r="C152" s="276">
        <v>311.3</v>
      </c>
      <c r="D152" s="278">
        <v>310.26666666666671</v>
      </c>
      <c r="E152" s="278">
        <v>306.63333333333344</v>
      </c>
      <c r="F152" s="278">
        <v>301.96666666666675</v>
      </c>
      <c r="G152" s="278">
        <v>298.33333333333348</v>
      </c>
      <c r="H152" s="278">
        <v>314.93333333333339</v>
      </c>
      <c r="I152" s="278">
        <v>318.56666666666672</v>
      </c>
      <c r="J152" s="278">
        <v>323.23333333333335</v>
      </c>
      <c r="K152" s="276">
        <v>313.89999999999998</v>
      </c>
      <c r="L152" s="276">
        <v>305.60000000000002</v>
      </c>
      <c r="M152" s="276">
        <v>11.77572</v>
      </c>
    </row>
    <row r="153" spans="1:13">
      <c r="A153" s="300">
        <v>144</v>
      </c>
      <c r="B153" s="276" t="s">
        <v>269</v>
      </c>
      <c r="C153" s="276">
        <v>966.45</v>
      </c>
      <c r="D153" s="278">
        <v>965.85</v>
      </c>
      <c r="E153" s="278">
        <v>960.80000000000007</v>
      </c>
      <c r="F153" s="278">
        <v>955.15000000000009</v>
      </c>
      <c r="G153" s="278">
        <v>950.10000000000014</v>
      </c>
      <c r="H153" s="278">
        <v>971.5</v>
      </c>
      <c r="I153" s="278">
        <v>976.55</v>
      </c>
      <c r="J153" s="278">
        <v>982.19999999999993</v>
      </c>
      <c r="K153" s="276">
        <v>970.9</v>
      </c>
      <c r="L153" s="276">
        <v>960.2</v>
      </c>
      <c r="M153" s="276">
        <v>1.2782100000000001</v>
      </c>
    </row>
    <row r="154" spans="1:13">
      <c r="A154" s="300">
        <v>145</v>
      </c>
      <c r="B154" s="276" t="s">
        <v>150</v>
      </c>
      <c r="C154" s="276">
        <v>46.25</v>
      </c>
      <c r="D154" s="278">
        <v>46.583333333333336</v>
      </c>
      <c r="E154" s="278">
        <v>45.666666666666671</v>
      </c>
      <c r="F154" s="278">
        <v>45.083333333333336</v>
      </c>
      <c r="G154" s="278">
        <v>44.166666666666671</v>
      </c>
      <c r="H154" s="278">
        <v>47.166666666666671</v>
      </c>
      <c r="I154" s="278">
        <v>48.083333333333343</v>
      </c>
      <c r="J154" s="278">
        <v>48.666666666666671</v>
      </c>
      <c r="K154" s="276">
        <v>47.5</v>
      </c>
      <c r="L154" s="276">
        <v>46</v>
      </c>
      <c r="M154" s="276">
        <v>223.10382000000001</v>
      </c>
    </row>
    <row r="155" spans="1:13">
      <c r="A155" s="300">
        <v>146</v>
      </c>
      <c r="B155" s="276" t="s">
        <v>261</v>
      </c>
      <c r="C155" s="276">
        <v>5494.4</v>
      </c>
      <c r="D155" s="278">
        <v>5286.2833333333328</v>
      </c>
      <c r="E155" s="278">
        <v>5023.3166666666657</v>
      </c>
      <c r="F155" s="278">
        <v>4552.2333333333327</v>
      </c>
      <c r="G155" s="278">
        <v>4289.2666666666655</v>
      </c>
      <c r="H155" s="278">
        <v>5757.3666666666659</v>
      </c>
      <c r="I155" s="278">
        <v>6020.333333333333</v>
      </c>
      <c r="J155" s="278">
        <v>6491.4166666666661</v>
      </c>
      <c r="K155" s="276">
        <v>5549.25</v>
      </c>
      <c r="L155" s="276">
        <v>4815.2</v>
      </c>
      <c r="M155" s="276">
        <v>24.700230000000001</v>
      </c>
    </row>
    <row r="156" spans="1:13">
      <c r="A156" s="300">
        <v>147</v>
      </c>
      <c r="B156" s="276" t="s">
        <v>153</v>
      </c>
      <c r="C156" s="276">
        <v>18558.25</v>
      </c>
      <c r="D156" s="278">
        <v>18485.433333333334</v>
      </c>
      <c r="E156" s="278">
        <v>18350.866666666669</v>
      </c>
      <c r="F156" s="278">
        <v>18143.483333333334</v>
      </c>
      <c r="G156" s="278">
        <v>18008.916666666668</v>
      </c>
      <c r="H156" s="278">
        <v>18692.816666666669</v>
      </c>
      <c r="I156" s="278">
        <v>18827.383333333335</v>
      </c>
      <c r="J156" s="278">
        <v>19034.76666666667</v>
      </c>
      <c r="K156" s="276">
        <v>18620</v>
      </c>
      <c r="L156" s="276">
        <v>18278.05</v>
      </c>
      <c r="M156" s="276">
        <v>0.83672999999999997</v>
      </c>
    </row>
    <row r="157" spans="1:13">
      <c r="A157" s="300">
        <v>148</v>
      </c>
      <c r="B157" s="276" t="s">
        <v>270</v>
      </c>
      <c r="C157" s="276">
        <v>24.6</v>
      </c>
      <c r="D157" s="278">
        <v>24.916666666666668</v>
      </c>
      <c r="E157" s="278">
        <v>24.233333333333334</v>
      </c>
      <c r="F157" s="278">
        <v>23.866666666666667</v>
      </c>
      <c r="G157" s="278">
        <v>23.183333333333334</v>
      </c>
      <c r="H157" s="278">
        <v>25.283333333333335</v>
      </c>
      <c r="I157" s="278">
        <v>25.966666666666665</v>
      </c>
      <c r="J157" s="278">
        <v>26.333333333333336</v>
      </c>
      <c r="K157" s="276">
        <v>25.6</v>
      </c>
      <c r="L157" s="276">
        <v>24.55</v>
      </c>
      <c r="M157" s="276">
        <v>256.95560999999998</v>
      </c>
    </row>
    <row r="158" spans="1:13">
      <c r="A158" s="300">
        <v>149</v>
      </c>
      <c r="B158" s="276" t="s">
        <v>155</v>
      </c>
      <c r="C158" s="276">
        <v>120.95</v>
      </c>
      <c r="D158" s="278">
        <v>120.93333333333334</v>
      </c>
      <c r="E158" s="278">
        <v>119.46666666666667</v>
      </c>
      <c r="F158" s="278">
        <v>117.98333333333333</v>
      </c>
      <c r="G158" s="278">
        <v>116.51666666666667</v>
      </c>
      <c r="H158" s="278">
        <v>122.41666666666667</v>
      </c>
      <c r="I158" s="278">
        <v>123.88333333333334</v>
      </c>
      <c r="J158" s="278">
        <v>125.36666666666667</v>
      </c>
      <c r="K158" s="276">
        <v>122.4</v>
      </c>
      <c r="L158" s="276">
        <v>119.45</v>
      </c>
      <c r="M158" s="276">
        <v>94.156030000000001</v>
      </c>
    </row>
    <row r="159" spans="1:13">
      <c r="A159" s="300">
        <v>150</v>
      </c>
      <c r="B159" s="276" t="s">
        <v>156</v>
      </c>
      <c r="C159" s="276">
        <v>97.6</v>
      </c>
      <c r="D159" s="278">
        <v>97.666666666666671</v>
      </c>
      <c r="E159" s="278">
        <v>96.933333333333337</v>
      </c>
      <c r="F159" s="278">
        <v>96.266666666666666</v>
      </c>
      <c r="G159" s="278">
        <v>95.533333333333331</v>
      </c>
      <c r="H159" s="278">
        <v>98.333333333333343</v>
      </c>
      <c r="I159" s="278">
        <v>99.066666666666663</v>
      </c>
      <c r="J159" s="278">
        <v>99.733333333333348</v>
      </c>
      <c r="K159" s="276">
        <v>98.4</v>
      </c>
      <c r="L159" s="276">
        <v>97</v>
      </c>
      <c r="M159" s="276">
        <v>235.10159999999999</v>
      </c>
    </row>
    <row r="160" spans="1:13">
      <c r="A160" s="300">
        <v>151</v>
      </c>
      <c r="B160" s="276" t="s">
        <v>271</v>
      </c>
      <c r="C160" s="276">
        <v>587.25</v>
      </c>
      <c r="D160" s="278">
        <v>589.48333333333335</v>
      </c>
      <c r="E160" s="278">
        <v>577.76666666666665</v>
      </c>
      <c r="F160" s="278">
        <v>568.2833333333333</v>
      </c>
      <c r="G160" s="278">
        <v>556.56666666666661</v>
      </c>
      <c r="H160" s="278">
        <v>598.9666666666667</v>
      </c>
      <c r="I160" s="278">
        <v>610.68333333333339</v>
      </c>
      <c r="J160" s="278">
        <v>620.16666666666674</v>
      </c>
      <c r="K160" s="276">
        <v>601.20000000000005</v>
      </c>
      <c r="L160" s="276">
        <v>580</v>
      </c>
      <c r="M160" s="276">
        <v>5.2905800000000003</v>
      </c>
    </row>
    <row r="161" spans="1:13">
      <c r="A161" s="300">
        <v>152</v>
      </c>
      <c r="B161" s="276" t="s">
        <v>272</v>
      </c>
      <c r="C161" s="276">
        <v>3448.5</v>
      </c>
      <c r="D161" s="278">
        <v>3424.3333333333335</v>
      </c>
      <c r="E161" s="278">
        <v>3379.666666666667</v>
      </c>
      <c r="F161" s="278">
        <v>3310.8333333333335</v>
      </c>
      <c r="G161" s="278">
        <v>3266.166666666667</v>
      </c>
      <c r="H161" s="278">
        <v>3493.166666666667</v>
      </c>
      <c r="I161" s="278">
        <v>3537.8333333333339</v>
      </c>
      <c r="J161" s="278">
        <v>3606.666666666667</v>
      </c>
      <c r="K161" s="276">
        <v>3469</v>
      </c>
      <c r="L161" s="276">
        <v>3355.5</v>
      </c>
      <c r="M161" s="276">
        <v>1.26841</v>
      </c>
    </row>
    <row r="162" spans="1:13">
      <c r="A162" s="300">
        <v>153</v>
      </c>
      <c r="B162" s="276" t="s">
        <v>157</v>
      </c>
      <c r="C162" s="276">
        <v>111.95</v>
      </c>
      <c r="D162" s="278">
        <v>112.7</v>
      </c>
      <c r="E162" s="278">
        <v>110.45</v>
      </c>
      <c r="F162" s="278">
        <v>108.95</v>
      </c>
      <c r="G162" s="278">
        <v>106.7</v>
      </c>
      <c r="H162" s="278">
        <v>114.2</v>
      </c>
      <c r="I162" s="278">
        <v>116.45</v>
      </c>
      <c r="J162" s="278">
        <v>117.95</v>
      </c>
      <c r="K162" s="276">
        <v>114.95</v>
      </c>
      <c r="L162" s="276">
        <v>111.2</v>
      </c>
      <c r="M162" s="276">
        <v>24.358840000000001</v>
      </c>
    </row>
    <row r="163" spans="1:13">
      <c r="A163" s="300">
        <v>154</v>
      </c>
      <c r="B163" s="276" t="s">
        <v>158</v>
      </c>
      <c r="C163" s="276">
        <v>94.95</v>
      </c>
      <c r="D163" s="278">
        <v>95.266666666666652</v>
      </c>
      <c r="E163" s="278">
        <v>94.033333333333303</v>
      </c>
      <c r="F163" s="278">
        <v>93.116666666666646</v>
      </c>
      <c r="G163" s="278">
        <v>91.883333333333297</v>
      </c>
      <c r="H163" s="278">
        <v>96.183333333333309</v>
      </c>
      <c r="I163" s="278">
        <v>97.416666666666657</v>
      </c>
      <c r="J163" s="278">
        <v>98.333333333333314</v>
      </c>
      <c r="K163" s="276">
        <v>96.5</v>
      </c>
      <c r="L163" s="276">
        <v>94.35</v>
      </c>
      <c r="M163" s="276">
        <v>269.98014000000001</v>
      </c>
    </row>
    <row r="164" spans="1:13">
      <c r="A164" s="300">
        <v>155</v>
      </c>
      <c r="B164" s="276" t="s">
        <v>159</v>
      </c>
      <c r="C164" s="276">
        <v>28597.4</v>
      </c>
      <c r="D164" s="278">
        <v>28491.316666666666</v>
      </c>
      <c r="E164" s="278">
        <v>28232.633333333331</v>
      </c>
      <c r="F164" s="278">
        <v>27867.866666666665</v>
      </c>
      <c r="G164" s="278">
        <v>27609.183333333331</v>
      </c>
      <c r="H164" s="278">
        <v>28856.083333333332</v>
      </c>
      <c r="I164" s="278">
        <v>29114.766666666666</v>
      </c>
      <c r="J164" s="278">
        <v>29479.533333333333</v>
      </c>
      <c r="K164" s="276">
        <v>28750</v>
      </c>
      <c r="L164" s="276">
        <v>28126.55</v>
      </c>
      <c r="M164" s="276">
        <v>0.36687999999999998</v>
      </c>
    </row>
    <row r="165" spans="1:13">
      <c r="A165" s="300">
        <v>156</v>
      </c>
      <c r="B165" s="276" t="s">
        <v>160</v>
      </c>
      <c r="C165" s="276">
        <v>1441.95</v>
      </c>
      <c r="D165" s="278">
        <v>1446.3166666666666</v>
      </c>
      <c r="E165" s="278">
        <v>1425.6333333333332</v>
      </c>
      <c r="F165" s="278">
        <v>1409.3166666666666</v>
      </c>
      <c r="G165" s="278">
        <v>1388.6333333333332</v>
      </c>
      <c r="H165" s="278">
        <v>1462.6333333333332</v>
      </c>
      <c r="I165" s="278">
        <v>1483.3166666666666</v>
      </c>
      <c r="J165" s="278">
        <v>1499.6333333333332</v>
      </c>
      <c r="K165" s="276">
        <v>1467</v>
      </c>
      <c r="L165" s="276">
        <v>1430</v>
      </c>
      <c r="M165" s="276">
        <v>16.127700000000001</v>
      </c>
    </row>
    <row r="166" spans="1:13">
      <c r="A166" s="300">
        <v>157</v>
      </c>
      <c r="B166" s="276" t="s">
        <v>161</v>
      </c>
      <c r="C166" s="276">
        <v>256.39999999999998</v>
      </c>
      <c r="D166" s="278">
        <v>255.88333333333333</v>
      </c>
      <c r="E166" s="278">
        <v>251.51666666666665</v>
      </c>
      <c r="F166" s="278">
        <v>246.63333333333333</v>
      </c>
      <c r="G166" s="278">
        <v>242.26666666666665</v>
      </c>
      <c r="H166" s="278">
        <v>260.76666666666665</v>
      </c>
      <c r="I166" s="278">
        <v>265.13333333333333</v>
      </c>
      <c r="J166" s="278">
        <v>270.01666666666665</v>
      </c>
      <c r="K166" s="276">
        <v>260.25</v>
      </c>
      <c r="L166" s="276">
        <v>251</v>
      </c>
      <c r="M166" s="276">
        <v>93.202060000000003</v>
      </c>
    </row>
    <row r="167" spans="1:13">
      <c r="A167" s="300">
        <v>158</v>
      </c>
      <c r="B167" s="276" t="s">
        <v>162</v>
      </c>
      <c r="C167" s="276">
        <v>118.6</v>
      </c>
      <c r="D167" s="278">
        <v>118.18333333333334</v>
      </c>
      <c r="E167" s="278">
        <v>116.91666666666667</v>
      </c>
      <c r="F167" s="278">
        <v>115.23333333333333</v>
      </c>
      <c r="G167" s="278">
        <v>113.96666666666667</v>
      </c>
      <c r="H167" s="278">
        <v>119.86666666666667</v>
      </c>
      <c r="I167" s="278">
        <v>121.13333333333333</v>
      </c>
      <c r="J167" s="278">
        <v>122.81666666666668</v>
      </c>
      <c r="K167" s="276">
        <v>119.45</v>
      </c>
      <c r="L167" s="276">
        <v>116.5</v>
      </c>
      <c r="M167" s="276">
        <v>62.737630000000003</v>
      </c>
    </row>
    <row r="168" spans="1:13">
      <c r="A168" s="300">
        <v>159</v>
      </c>
      <c r="B168" s="276" t="s">
        <v>275</v>
      </c>
      <c r="C168" s="276">
        <v>5207.3999999999996</v>
      </c>
      <c r="D168" s="278">
        <v>5204.1333333333332</v>
      </c>
      <c r="E168" s="278">
        <v>5178.2666666666664</v>
      </c>
      <c r="F168" s="278">
        <v>5149.1333333333332</v>
      </c>
      <c r="G168" s="278">
        <v>5123.2666666666664</v>
      </c>
      <c r="H168" s="278">
        <v>5233.2666666666664</v>
      </c>
      <c r="I168" s="278">
        <v>5259.1333333333332</v>
      </c>
      <c r="J168" s="278">
        <v>5288.2666666666664</v>
      </c>
      <c r="K168" s="276">
        <v>5230</v>
      </c>
      <c r="L168" s="276">
        <v>5175</v>
      </c>
      <c r="M168" s="276">
        <v>0.53290999999999999</v>
      </c>
    </row>
    <row r="169" spans="1:13">
      <c r="A169" s="300">
        <v>160</v>
      </c>
      <c r="B169" s="276" t="s">
        <v>277</v>
      </c>
      <c r="C169" s="276">
        <v>11106.95</v>
      </c>
      <c r="D169" s="278">
        <v>11065.65</v>
      </c>
      <c r="E169" s="278">
        <v>11006.3</v>
      </c>
      <c r="F169" s="278">
        <v>10905.65</v>
      </c>
      <c r="G169" s="278">
        <v>10846.3</v>
      </c>
      <c r="H169" s="278">
        <v>11166.3</v>
      </c>
      <c r="I169" s="278">
        <v>11225.650000000001</v>
      </c>
      <c r="J169" s="278">
        <v>11326.3</v>
      </c>
      <c r="K169" s="276">
        <v>11125</v>
      </c>
      <c r="L169" s="276">
        <v>10965</v>
      </c>
      <c r="M169" s="276">
        <v>7.8140000000000001E-2</v>
      </c>
    </row>
    <row r="170" spans="1:13">
      <c r="A170" s="300">
        <v>161</v>
      </c>
      <c r="B170" s="276" t="s">
        <v>163</v>
      </c>
      <c r="C170" s="276">
        <v>1800.55</v>
      </c>
      <c r="D170" s="278">
        <v>1788.1499999999999</v>
      </c>
      <c r="E170" s="278">
        <v>1769.3999999999996</v>
      </c>
      <c r="F170" s="278">
        <v>1738.2499999999998</v>
      </c>
      <c r="G170" s="278">
        <v>1719.4999999999995</v>
      </c>
      <c r="H170" s="278">
        <v>1819.2999999999997</v>
      </c>
      <c r="I170" s="278">
        <v>1838.0500000000002</v>
      </c>
      <c r="J170" s="278">
        <v>1869.1999999999998</v>
      </c>
      <c r="K170" s="276">
        <v>1806.9</v>
      </c>
      <c r="L170" s="276">
        <v>1757</v>
      </c>
      <c r="M170" s="276">
        <v>5.4088900000000004</v>
      </c>
    </row>
    <row r="171" spans="1:13">
      <c r="A171" s="300">
        <v>162</v>
      </c>
      <c r="B171" s="276" t="s">
        <v>273</v>
      </c>
      <c r="C171" s="276">
        <v>2250.35</v>
      </c>
      <c r="D171" s="278">
        <v>2255.1333333333337</v>
      </c>
      <c r="E171" s="278">
        <v>2240.2666666666673</v>
      </c>
      <c r="F171" s="278">
        <v>2230.1833333333338</v>
      </c>
      <c r="G171" s="278">
        <v>2215.3166666666675</v>
      </c>
      <c r="H171" s="278">
        <v>2265.2166666666672</v>
      </c>
      <c r="I171" s="278">
        <v>2280.083333333333</v>
      </c>
      <c r="J171" s="278">
        <v>2290.166666666667</v>
      </c>
      <c r="K171" s="276">
        <v>2270</v>
      </c>
      <c r="L171" s="276">
        <v>2245.0500000000002</v>
      </c>
      <c r="M171" s="276">
        <v>3.4300199999999998</v>
      </c>
    </row>
    <row r="172" spans="1:13">
      <c r="A172" s="300">
        <v>163</v>
      </c>
      <c r="B172" s="276" t="s">
        <v>164</v>
      </c>
      <c r="C172" s="276">
        <v>35.6</v>
      </c>
      <c r="D172" s="278">
        <v>35.333333333333336</v>
      </c>
      <c r="E172" s="278">
        <v>34.966666666666669</v>
      </c>
      <c r="F172" s="278">
        <v>34.333333333333336</v>
      </c>
      <c r="G172" s="278">
        <v>33.966666666666669</v>
      </c>
      <c r="H172" s="278">
        <v>35.966666666666669</v>
      </c>
      <c r="I172" s="278">
        <v>36.333333333333329</v>
      </c>
      <c r="J172" s="278">
        <v>36.966666666666669</v>
      </c>
      <c r="K172" s="276">
        <v>35.700000000000003</v>
      </c>
      <c r="L172" s="276">
        <v>34.700000000000003</v>
      </c>
      <c r="M172" s="276">
        <v>1422.2508399999999</v>
      </c>
    </row>
    <row r="173" spans="1:13">
      <c r="A173" s="300">
        <v>164</v>
      </c>
      <c r="B173" s="276" t="s">
        <v>274</v>
      </c>
      <c r="C173" s="276">
        <v>370.85</v>
      </c>
      <c r="D173" s="278">
        <v>369.84999999999997</v>
      </c>
      <c r="E173" s="278">
        <v>366.04999999999995</v>
      </c>
      <c r="F173" s="278">
        <v>361.25</v>
      </c>
      <c r="G173" s="278">
        <v>357.45</v>
      </c>
      <c r="H173" s="278">
        <v>374.64999999999992</v>
      </c>
      <c r="I173" s="278">
        <v>378.45</v>
      </c>
      <c r="J173" s="278">
        <v>383.24999999999989</v>
      </c>
      <c r="K173" s="276">
        <v>373.65</v>
      </c>
      <c r="L173" s="276">
        <v>365.05</v>
      </c>
      <c r="M173" s="276">
        <v>1.3572900000000001</v>
      </c>
    </row>
    <row r="174" spans="1:13">
      <c r="A174" s="300">
        <v>165</v>
      </c>
      <c r="B174" s="276" t="s">
        <v>491</v>
      </c>
      <c r="C174" s="276">
        <v>1144.6500000000001</v>
      </c>
      <c r="D174" s="278">
        <v>1117.8999999999999</v>
      </c>
      <c r="E174" s="278">
        <v>1077.7999999999997</v>
      </c>
      <c r="F174" s="278">
        <v>1010.9499999999998</v>
      </c>
      <c r="G174" s="278">
        <v>970.84999999999968</v>
      </c>
      <c r="H174" s="278">
        <v>1184.7499999999998</v>
      </c>
      <c r="I174" s="278">
        <v>1224.8499999999997</v>
      </c>
      <c r="J174" s="278">
        <v>1291.6999999999998</v>
      </c>
      <c r="K174" s="276">
        <v>1158</v>
      </c>
      <c r="L174" s="276">
        <v>1051.05</v>
      </c>
      <c r="M174" s="276">
        <v>24.736339999999998</v>
      </c>
    </row>
    <row r="175" spans="1:13">
      <c r="A175" s="300">
        <v>166</v>
      </c>
      <c r="B175" s="276" t="s">
        <v>165</v>
      </c>
      <c r="C175" s="276">
        <v>188</v>
      </c>
      <c r="D175" s="278">
        <v>187.9</v>
      </c>
      <c r="E175" s="278">
        <v>186.3</v>
      </c>
      <c r="F175" s="278">
        <v>184.6</v>
      </c>
      <c r="G175" s="278">
        <v>183</v>
      </c>
      <c r="H175" s="278">
        <v>189.60000000000002</v>
      </c>
      <c r="I175" s="278">
        <v>191.2</v>
      </c>
      <c r="J175" s="278">
        <v>192.90000000000003</v>
      </c>
      <c r="K175" s="276">
        <v>189.5</v>
      </c>
      <c r="L175" s="276">
        <v>186.2</v>
      </c>
      <c r="M175" s="276">
        <v>58.943730000000002</v>
      </c>
    </row>
    <row r="176" spans="1:13">
      <c r="A176" s="300">
        <v>167</v>
      </c>
      <c r="B176" s="276" t="s">
        <v>276</v>
      </c>
      <c r="C176" s="276">
        <v>275.3</v>
      </c>
      <c r="D176" s="278">
        <v>274.76666666666671</v>
      </c>
      <c r="E176" s="278">
        <v>268.68333333333339</v>
      </c>
      <c r="F176" s="278">
        <v>262.06666666666666</v>
      </c>
      <c r="G176" s="278">
        <v>255.98333333333335</v>
      </c>
      <c r="H176" s="278">
        <v>281.38333333333344</v>
      </c>
      <c r="I176" s="278">
        <v>287.46666666666681</v>
      </c>
      <c r="J176" s="278">
        <v>294.08333333333348</v>
      </c>
      <c r="K176" s="276">
        <v>280.85000000000002</v>
      </c>
      <c r="L176" s="276">
        <v>268.14999999999998</v>
      </c>
      <c r="M176" s="276">
        <v>5.4521899999999999</v>
      </c>
    </row>
    <row r="177" spans="1:13">
      <c r="A177" s="300">
        <v>168</v>
      </c>
      <c r="B177" s="276" t="s">
        <v>278</v>
      </c>
      <c r="C177" s="276">
        <v>523.75</v>
      </c>
      <c r="D177" s="278">
        <v>521.31666666666672</v>
      </c>
      <c r="E177" s="278">
        <v>502.63333333333344</v>
      </c>
      <c r="F177" s="278">
        <v>481.51666666666671</v>
      </c>
      <c r="G177" s="278">
        <v>462.83333333333343</v>
      </c>
      <c r="H177" s="278">
        <v>542.43333333333339</v>
      </c>
      <c r="I177" s="278">
        <v>561.11666666666656</v>
      </c>
      <c r="J177" s="278">
        <v>582.23333333333346</v>
      </c>
      <c r="K177" s="276">
        <v>540</v>
      </c>
      <c r="L177" s="276">
        <v>500.2</v>
      </c>
      <c r="M177" s="276">
        <v>3.43832</v>
      </c>
    </row>
    <row r="178" spans="1:13">
      <c r="A178" s="300">
        <v>169</v>
      </c>
      <c r="B178" s="276" t="s">
        <v>279</v>
      </c>
      <c r="C178" s="276">
        <v>484.1</v>
      </c>
      <c r="D178" s="278">
        <v>483.26666666666665</v>
      </c>
      <c r="E178" s="278">
        <v>478.83333333333331</v>
      </c>
      <c r="F178" s="278">
        <v>473.56666666666666</v>
      </c>
      <c r="G178" s="278">
        <v>469.13333333333333</v>
      </c>
      <c r="H178" s="278">
        <v>488.5333333333333</v>
      </c>
      <c r="I178" s="278">
        <v>492.9666666666667</v>
      </c>
      <c r="J178" s="278">
        <v>498.23333333333329</v>
      </c>
      <c r="K178" s="276">
        <v>487.7</v>
      </c>
      <c r="L178" s="276">
        <v>478</v>
      </c>
      <c r="M178" s="276">
        <v>2.1537799999999998</v>
      </c>
    </row>
    <row r="179" spans="1:13">
      <c r="A179" s="300">
        <v>170</v>
      </c>
      <c r="B179" s="276" t="s">
        <v>167</v>
      </c>
      <c r="C179" s="276">
        <v>793.9</v>
      </c>
      <c r="D179" s="278">
        <v>796.61666666666667</v>
      </c>
      <c r="E179" s="278">
        <v>787.2833333333333</v>
      </c>
      <c r="F179" s="278">
        <v>780.66666666666663</v>
      </c>
      <c r="G179" s="278">
        <v>771.33333333333326</v>
      </c>
      <c r="H179" s="278">
        <v>803.23333333333335</v>
      </c>
      <c r="I179" s="278">
        <v>812.56666666666661</v>
      </c>
      <c r="J179" s="278">
        <v>819.18333333333339</v>
      </c>
      <c r="K179" s="276">
        <v>805.95</v>
      </c>
      <c r="L179" s="276">
        <v>790</v>
      </c>
      <c r="M179" s="276">
        <v>7.0685799999999999</v>
      </c>
    </row>
    <row r="180" spans="1:13">
      <c r="A180" s="300">
        <v>171</v>
      </c>
      <c r="B180" s="276" t="s">
        <v>168</v>
      </c>
      <c r="C180" s="276">
        <v>250.85</v>
      </c>
      <c r="D180" s="278">
        <v>246.48333333333335</v>
      </c>
      <c r="E180" s="278">
        <v>240.9666666666667</v>
      </c>
      <c r="F180" s="278">
        <v>231.08333333333334</v>
      </c>
      <c r="G180" s="278">
        <v>225.56666666666669</v>
      </c>
      <c r="H180" s="278">
        <v>256.36666666666667</v>
      </c>
      <c r="I180" s="278">
        <v>261.88333333333333</v>
      </c>
      <c r="J180" s="278">
        <v>271.76666666666671</v>
      </c>
      <c r="K180" s="276">
        <v>252</v>
      </c>
      <c r="L180" s="276">
        <v>236.6</v>
      </c>
      <c r="M180" s="276">
        <v>341.40600000000001</v>
      </c>
    </row>
    <row r="181" spans="1:13">
      <c r="A181" s="300">
        <v>172</v>
      </c>
      <c r="B181" s="276" t="s">
        <v>169</v>
      </c>
      <c r="C181" s="276">
        <v>139.1</v>
      </c>
      <c r="D181" s="278">
        <v>138.15</v>
      </c>
      <c r="E181" s="278">
        <v>136.65</v>
      </c>
      <c r="F181" s="278">
        <v>134.19999999999999</v>
      </c>
      <c r="G181" s="278">
        <v>132.69999999999999</v>
      </c>
      <c r="H181" s="278">
        <v>140.60000000000002</v>
      </c>
      <c r="I181" s="278">
        <v>142.10000000000002</v>
      </c>
      <c r="J181" s="278">
        <v>144.55000000000004</v>
      </c>
      <c r="K181" s="276">
        <v>139.65</v>
      </c>
      <c r="L181" s="276">
        <v>135.69999999999999</v>
      </c>
      <c r="M181" s="276">
        <v>58.603589999999997</v>
      </c>
    </row>
    <row r="182" spans="1:13">
      <c r="A182" s="300">
        <v>173</v>
      </c>
      <c r="B182" s="276" t="s">
        <v>170</v>
      </c>
      <c r="C182" s="276">
        <v>1966.1</v>
      </c>
      <c r="D182" s="278">
        <v>1968.5666666666666</v>
      </c>
      <c r="E182" s="278">
        <v>1953.5333333333333</v>
      </c>
      <c r="F182" s="278">
        <v>1940.9666666666667</v>
      </c>
      <c r="G182" s="278">
        <v>1925.9333333333334</v>
      </c>
      <c r="H182" s="278">
        <v>1981.1333333333332</v>
      </c>
      <c r="I182" s="278">
        <v>1996.1666666666665</v>
      </c>
      <c r="J182" s="278">
        <v>2008.7333333333331</v>
      </c>
      <c r="K182" s="276">
        <v>1983.6</v>
      </c>
      <c r="L182" s="276">
        <v>1956</v>
      </c>
      <c r="M182" s="276">
        <v>111.32803</v>
      </c>
    </row>
    <row r="183" spans="1:13">
      <c r="A183" s="300">
        <v>174</v>
      </c>
      <c r="B183" s="276" t="s">
        <v>171</v>
      </c>
      <c r="C183" s="276">
        <v>78</v>
      </c>
      <c r="D183" s="278">
        <v>78.600000000000009</v>
      </c>
      <c r="E183" s="278">
        <v>76.90000000000002</v>
      </c>
      <c r="F183" s="278">
        <v>75.800000000000011</v>
      </c>
      <c r="G183" s="278">
        <v>74.100000000000023</v>
      </c>
      <c r="H183" s="278">
        <v>79.700000000000017</v>
      </c>
      <c r="I183" s="278">
        <v>81.400000000000006</v>
      </c>
      <c r="J183" s="278">
        <v>82.500000000000014</v>
      </c>
      <c r="K183" s="276">
        <v>80.3</v>
      </c>
      <c r="L183" s="276">
        <v>77.5</v>
      </c>
      <c r="M183" s="276">
        <v>757.13351999999998</v>
      </c>
    </row>
    <row r="184" spans="1:13">
      <c r="A184" s="300">
        <v>175</v>
      </c>
      <c r="B184" s="276" t="s">
        <v>3523</v>
      </c>
      <c r="C184" s="276">
        <v>913.85</v>
      </c>
      <c r="D184" s="278">
        <v>905.26666666666677</v>
      </c>
      <c r="E184" s="278">
        <v>892.53333333333353</v>
      </c>
      <c r="F184" s="278">
        <v>871.21666666666681</v>
      </c>
      <c r="G184" s="278">
        <v>858.48333333333358</v>
      </c>
      <c r="H184" s="278">
        <v>926.58333333333348</v>
      </c>
      <c r="I184" s="278">
        <v>939.31666666666683</v>
      </c>
      <c r="J184" s="278">
        <v>960.63333333333344</v>
      </c>
      <c r="K184" s="276">
        <v>918</v>
      </c>
      <c r="L184" s="276">
        <v>883.95</v>
      </c>
      <c r="M184" s="276">
        <v>38.675190000000001</v>
      </c>
    </row>
    <row r="185" spans="1:13">
      <c r="A185" s="300">
        <v>176</v>
      </c>
      <c r="B185" s="276" t="s">
        <v>280</v>
      </c>
      <c r="C185" s="276">
        <v>905.55</v>
      </c>
      <c r="D185" s="278">
        <v>908.15</v>
      </c>
      <c r="E185" s="278">
        <v>896.4</v>
      </c>
      <c r="F185" s="278">
        <v>887.25</v>
      </c>
      <c r="G185" s="278">
        <v>875.5</v>
      </c>
      <c r="H185" s="278">
        <v>917.3</v>
      </c>
      <c r="I185" s="278">
        <v>929.05</v>
      </c>
      <c r="J185" s="278">
        <v>938.19999999999993</v>
      </c>
      <c r="K185" s="276">
        <v>919.9</v>
      </c>
      <c r="L185" s="276">
        <v>899</v>
      </c>
      <c r="M185" s="276">
        <v>12.099119999999999</v>
      </c>
    </row>
    <row r="186" spans="1:13">
      <c r="A186" s="300">
        <v>177</v>
      </c>
      <c r="B186" s="276" t="s">
        <v>172</v>
      </c>
      <c r="C186" s="276">
        <v>281.75</v>
      </c>
      <c r="D186" s="278">
        <v>280.40000000000003</v>
      </c>
      <c r="E186" s="278">
        <v>278.35000000000008</v>
      </c>
      <c r="F186" s="278">
        <v>274.95000000000005</v>
      </c>
      <c r="G186" s="278">
        <v>272.90000000000009</v>
      </c>
      <c r="H186" s="278">
        <v>283.80000000000007</v>
      </c>
      <c r="I186" s="278">
        <v>285.85000000000002</v>
      </c>
      <c r="J186" s="278">
        <v>289.25000000000006</v>
      </c>
      <c r="K186" s="276">
        <v>282.45</v>
      </c>
      <c r="L186" s="276">
        <v>277</v>
      </c>
      <c r="M186" s="276">
        <v>273.93072000000001</v>
      </c>
    </row>
    <row r="187" spans="1:13">
      <c r="A187" s="300">
        <v>178</v>
      </c>
      <c r="B187" s="276" t="s">
        <v>173</v>
      </c>
      <c r="C187" s="276">
        <v>23895.5</v>
      </c>
      <c r="D187" s="278">
        <v>23931.850000000002</v>
      </c>
      <c r="E187" s="278">
        <v>23664.700000000004</v>
      </c>
      <c r="F187" s="278">
        <v>23433.9</v>
      </c>
      <c r="G187" s="278">
        <v>23166.750000000004</v>
      </c>
      <c r="H187" s="278">
        <v>24162.650000000005</v>
      </c>
      <c r="I187" s="278">
        <v>24429.800000000007</v>
      </c>
      <c r="J187" s="278">
        <v>24660.600000000006</v>
      </c>
      <c r="K187" s="276">
        <v>24199</v>
      </c>
      <c r="L187" s="276">
        <v>23701.05</v>
      </c>
      <c r="M187" s="276">
        <v>0.47363</v>
      </c>
    </row>
    <row r="188" spans="1:13">
      <c r="A188" s="300">
        <v>179</v>
      </c>
      <c r="B188" s="276" t="s">
        <v>174</v>
      </c>
      <c r="C188" s="276">
        <v>1612.75</v>
      </c>
      <c r="D188" s="278">
        <v>1605.9166666666667</v>
      </c>
      <c r="E188" s="278">
        <v>1591.8333333333335</v>
      </c>
      <c r="F188" s="278">
        <v>1570.9166666666667</v>
      </c>
      <c r="G188" s="278">
        <v>1556.8333333333335</v>
      </c>
      <c r="H188" s="278">
        <v>1626.8333333333335</v>
      </c>
      <c r="I188" s="278">
        <v>1640.916666666667</v>
      </c>
      <c r="J188" s="278">
        <v>1661.8333333333335</v>
      </c>
      <c r="K188" s="276">
        <v>1620</v>
      </c>
      <c r="L188" s="276">
        <v>1585</v>
      </c>
      <c r="M188" s="276">
        <v>2.86226</v>
      </c>
    </row>
    <row r="189" spans="1:13">
      <c r="A189" s="300">
        <v>180</v>
      </c>
      <c r="B189" s="276" t="s">
        <v>175</v>
      </c>
      <c r="C189" s="276">
        <v>5695.25</v>
      </c>
      <c r="D189" s="278">
        <v>5668.0666666666666</v>
      </c>
      <c r="E189" s="278">
        <v>5617.1833333333334</v>
      </c>
      <c r="F189" s="278">
        <v>5539.1166666666668</v>
      </c>
      <c r="G189" s="278">
        <v>5488.2333333333336</v>
      </c>
      <c r="H189" s="278">
        <v>5746.1333333333332</v>
      </c>
      <c r="I189" s="278">
        <v>5797.0166666666664</v>
      </c>
      <c r="J189" s="278">
        <v>5875.083333333333</v>
      </c>
      <c r="K189" s="276">
        <v>5718.95</v>
      </c>
      <c r="L189" s="276">
        <v>5590</v>
      </c>
      <c r="M189" s="276">
        <v>1.1079699999999999</v>
      </c>
    </row>
    <row r="190" spans="1:13">
      <c r="A190" s="300">
        <v>181</v>
      </c>
      <c r="B190" s="276" t="s">
        <v>176</v>
      </c>
      <c r="C190" s="276">
        <v>1114.1500000000001</v>
      </c>
      <c r="D190" s="278">
        <v>1097.4666666666667</v>
      </c>
      <c r="E190" s="278">
        <v>1075.5333333333333</v>
      </c>
      <c r="F190" s="278">
        <v>1036.9166666666665</v>
      </c>
      <c r="G190" s="278">
        <v>1014.9833333333331</v>
      </c>
      <c r="H190" s="278">
        <v>1136.0833333333335</v>
      </c>
      <c r="I190" s="278">
        <v>1158.0166666666669</v>
      </c>
      <c r="J190" s="278">
        <v>1196.6333333333337</v>
      </c>
      <c r="K190" s="276">
        <v>1119.4000000000001</v>
      </c>
      <c r="L190" s="276">
        <v>1058.8499999999999</v>
      </c>
      <c r="M190" s="276">
        <v>31.861319999999999</v>
      </c>
    </row>
    <row r="191" spans="1:13">
      <c r="A191" s="300">
        <v>182</v>
      </c>
      <c r="B191" s="276" t="s">
        <v>178</v>
      </c>
      <c r="C191" s="276">
        <v>603.45000000000005</v>
      </c>
      <c r="D191" s="278">
        <v>604.05000000000007</v>
      </c>
      <c r="E191" s="278">
        <v>599.40000000000009</v>
      </c>
      <c r="F191" s="278">
        <v>595.35</v>
      </c>
      <c r="G191" s="278">
        <v>590.70000000000005</v>
      </c>
      <c r="H191" s="278">
        <v>608.10000000000014</v>
      </c>
      <c r="I191" s="278">
        <v>612.75</v>
      </c>
      <c r="J191" s="278">
        <v>616.80000000000018</v>
      </c>
      <c r="K191" s="276">
        <v>608.70000000000005</v>
      </c>
      <c r="L191" s="276">
        <v>600</v>
      </c>
      <c r="M191" s="276">
        <v>77.901579999999996</v>
      </c>
    </row>
    <row r="192" spans="1:13">
      <c r="A192" s="300">
        <v>183</v>
      </c>
      <c r="B192" s="276" t="s">
        <v>179</v>
      </c>
      <c r="C192" s="276">
        <v>491.95</v>
      </c>
      <c r="D192" s="278">
        <v>493.31666666666666</v>
      </c>
      <c r="E192" s="278">
        <v>485.68333333333334</v>
      </c>
      <c r="F192" s="278">
        <v>479.41666666666669</v>
      </c>
      <c r="G192" s="278">
        <v>471.78333333333336</v>
      </c>
      <c r="H192" s="278">
        <v>499.58333333333331</v>
      </c>
      <c r="I192" s="278">
        <v>507.21666666666664</v>
      </c>
      <c r="J192" s="278">
        <v>513.48333333333335</v>
      </c>
      <c r="K192" s="276">
        <v>500.95</v>
      </c>
      <c r="L192" s="276">
        <v>487.05</v>
      </c>
      <c r="M192" s="276">
        <v>26.185220000000001</v>
      </c>
    </row>
    <row r="193" spans="1:13">
      <c r="A193" s="300">
        <v>184</v>
      </c>
      <c r="B193" s="276" t="s">
        <v>282</v>
      </c>
      <c r="C193" s="276">
        <v>630.9</v>
      </c>
      <c r="D193" s="278">
        <v>629.66666666666663</v>
      </c>
      <c r="E193" s="278">
        <v>622.33333333333326</v>
      </c>
      <c r="F193" s="278">
        <v>613.76666666666665</v>
      </c>
      <c r="G193" s="278">
        <v>606.43333333333328</v>
      </c>
      <c r="H193" s="278">
        <v>638.23333333333323</v>
      </c>
      <c r="I193" s="278">
        <v>645.56666666666649</v>
      </c>
      <c r="J193" s="278">
        <v>654.13333333333321</v>
      </c>
      <c r="K193" s="276">
        <v>637</v>
      </c>
      <c r="L193" s="276">
        <v>621.1</v>
      </c>
      <c r="M193" s="276">
        <v>6.2114399999999996</v>
      </c>
    </row>
    <row r="194" spans="1:13">
      <c r="A194" s="300">
        <v>185</v>
      </c>
      <c r="B194" s="276" t="s">
        <v>3464</v>
      </c>
      <c r="C194" s="276">
        <v>609.54999999999995</v>
      </c>
      <c r="D194" s="278">
        <v>608.31666666666661</v>
      </c>
      <c r="E194" s="278">
        <v>602.33333333333326</v>
      </c>
      <c r="F194" s="278">
        <v>595.11666666666667</v>
      </c>
      <c r="G194" s="278">
        <v>589.13333333333333</v>
      </c>
      <c r="H194" s="278">
        <v>615.53333333333319</v>
      </c>
      <c r="I194" s="278">
        <v>621.51666666666654</v>
      </c>
      <c r="J194" s="278">
        <v>628.73333333333312</v>
      </c>
      <c r="K194" s="276">
        <v>614.29999999999995</v>
      </c>
      <c r="L194" s="276">
        <v>601.1</v>
      </c>
      <c r="M194" s="276">
        <v>38.13409</v>
      </c>
    </row>
    <row r="195" spans="1:13">
      <c r="A195" s="300">
        <v>186</v>
      </c>
      <c r="B195" s="276" t="s">
        <v>183</v>
      </c>
      <c r="C195" s="276">
        <v>193.2</v>
      </c>
      <c r="D195" s="278">
        <v>190.7166666666667</v>
      </c>
      <c r="E195" s="278">
        <v>187.53333333333339</v>
      </c>
      <c r="F195" s="278">
        <v>181.8666666666667</v>
      </c>
      <c r="G195" s="278">
        <v>178.68333333333339</v>
      </c>
      <c r="H195" s="278">
        <v>196.38333333333338</v>
      </c>
      <c r="I195" s="278">
        <v>199.56666666666666</v>
      </c>
      <c r="J195" s="278">
        <v>205.23333333333338</v>
      </c>
      <c r="K195" s="276">
        <v>193.9</v>
      </c>
      <c r="L195" s="276">
        <v>185.05</v>
      </c>
      <c r="M195" s="276">
        <v>757.52593000000002</v>
      </c>
    </row>
    <row r="196" spans="1:13">
      <c r="A196" s="300">
        <v>187</v>
      </c>
      <c r="B196" s="267" t="s">
        <v>185</v>
      </c>
      <c r="C196" s="267">
        <v>81.150000000000006</v>
      </c>
      <c r="D196" s="307">
        <v>80.416666666666671</v>
      </c>
      <c r="E196" s="307">
        <v>78.63333333333334</v>
      </c>
      <c r="F196" s="307">
        <v>76.116666666666674</v>
      </c>
      <c r="G196" s="307">
        <v>74.333333333333343</v>
      </c>
      <c r="H196" s="307">
        <v>82.933333333333337</v>
      </c>
      <c r="I196" s="307">
        <v>84.716666666666669</v>
      </c>
      <c r="J196" s="307">
        <v>87.233333333333334</v>
      </c>
      <c r="K196" s="267">
        <v>82.2</v>
      </c>
      <c r="L196" s="267">
        <v>77.900000000000006</v>
      </c>
      <c r="M196" s="267">
        <v>461.81972000000002</v>
      </c>
    </row>
    <row r="197" spans="1:13">
      <c r="A197" s="300">
        <v>188</v>
      </c>
      <c r="B197" s="267" t="s">
        <v>186</v>
      </c>
      <c r="C197" s="267">
        <v>680.55</v>
      </c>
      <c r="D197" s="307">
        <v>683.16666666666663</v>
      </c>
      <c r="E197" s="307">
        <v>672.48333333333323</v>
      </c>
      <c r="F197" s="307">
        <v>664.41666666666663</v>
      </c>
      <c r="G197" s="307">
        <v>653.73333333333323</v>
      </c>
      <c r="H197" s="307">
        <v>691.23333333333323</v>
      </c>
      <c r="I197" s="307">
        <v>701.91666666666663</v>
      </c>
      <c r="J197" s="307">
        <v>709.98333333333323</v>
      </c>
      <c r="K197" s="267">
        <v>693.85</v>
      </c>
      <c r="L197" s="267">
        <v>675.1</v>
      </c>
      <c r="M197" s="267">
        <v>215.45254</v>
      </c>
    </row>
    <row r="198" spans="1:13">
      <c r="A198" s="300">
        <v>189</v>
      </c>
      <c r="B198" s="267" t="s">
        <v>187</v>
      </c>
      <c r="C198" s="267">
        <v>3093</v>
      </c>
      <c r="D198" s="307">
        <v>3082.2833333333333</v>
      </c>
      <c r="E198" s="307">
        <v>3050.3166666666666</v>
      </c>
      <c r="F198" s="307">
        <v>3007.6333333333332</v>
      </c>
      <c r="G198" s="307">
        <v>2975.6666666666665</v>
      </c>
      <c r="H198" s="307">
        <v>3124.9666666666667</v>
      </c>
      <c r="I198" s="307">
        <v>3156.9333333333329</v>
      </c>
      <c r="J198" s="307">
        <v>3199.6166666666668</v>
      </c>
      <c r="K198" s="267">
        <v>3114.25</v>
      </c>
      <c r="L198" s="267">
        <v>3039.6</v>
      </c>
      <c r="M198" s="267">
        <v>58.013089999999998</v>
      </c>
    </row>
    <row r="199" spans="1:13">
      <c r="A199" s="300">
        <v>190</v>
      </c>
      <c r="B199" s="267" t="s">
        <v>188</v>
      </c>
      <c r="C199" s="267">
        <v>1003.85</v>
      </c>
      <c r="D199" s="307">
        <v>1001.0333333333334</v>
      </c>
      <c r="E199" s="307">
        <v>994.11666666666679</v>
      </c>
      <c r="F199" s="307">
        <v>984.38333333333333</v>
      </c>
      <c r="G199" s="307">
        <v>977.4666666666667</v>
      </c>
      <c r="H199" s="307">
        <v>1010.7666666666669</v>
      </c>
      <c r="I199" s="307">
        <v>1017.6833333333336</v>
      </c>
      <c r="J199" s="307">
        <v>1027.416666666667</v>
      </c>
      <c r="K199" s="267">
        <v>1007.95</v>
      </c>
      <c r="L199" s="267">
        <v>991.3</v>
      </c>
      <c r="M199" s="267">
        <v>40.403210000000001</v>
      </c>
    </row>
    <row r="200" spans="1:13">
      <c r="A200" s="300">
        <v>191</v>
      </c>
      <c r="B200" s="267" t="s">
        <v>189</v>
      </c>
      <c r="C200" s="267">
        <v>1570.95</v>
      </c>
      <c r="D200" s="307">
        <v>1563.1000000000001</v>
      </c>
      <c r="E200" s="307">
        <v>1549.3500000000004</v>
      </c>
      <c r="F200" s="307">
        <v>1527.7500000000002</v>
      </c>
      <c r="G200" s="307">
        <v>1514.0000000000005</v>
      </c>
      <c r="H200" s="307">
        <v>1584.7000000000003</v>
      </c>
      <c r="I200" s="307">
        <v>1598.4499999999998</v>
      </c>
      <c r="J200" s="307">
        <v>1620.0500000000002</v>
      </c>
      <c r="K200" s="267">
        <v>1576.85</v>
      </c>
      <c r="L200" s="267">
        <v>1541.5</v>
      </c>
      <c r="M200" s="267">
        <v>13.51709</v>
      </c>
    </row>
    <row r="201" spans="1:13">
      <c r="A201" s="300">
        <v>192</v>
      </c>
      <c r="B201" s="267" t="s">
        <v>190</v>
      </c>
      <c r="C201" s="267">
        <v>2809.45</v>
      </c>
      <c r="D201" s="307">
        <v>2803.6833333333329</v>
      </c>
      <c r="E201" s="307">
        <v>2784.4166666666661</v>
      </c>
      <c r="F201" s="307">
        <v>2759.3833333333332</v>
      </c>
      <c r="G201" s="307">
        <v>2740.1166666666663</v>
      </c>
      <c r="H201" s="307">
        <v>2828.7166666666658</v>
      </c>
      <c r="I201" s="307">
        <v>2847.9833333333331</v>
      </c>
      <c r="J201" s="307">
        <v>2873.0166666666655</v>
      </c>
      <c r="K201" s="267">
        <v>2822.95</v>
      </c>
      <c r="L201" s="267">
        <v>2778.65</v>
      </c>
      <c r="M201" s="267">
        <v>1.9714400000000001</v>
      </c>
    </row>
    <row r="202" spans="1:13">
      <c r="A202" s="300">
        <v>193</v>
      </c>
      <c r="B202" s="267" t="s">
        <v>191</v>
      </c>
      <c r="C202" s="267">
        <v>320.55</v>
      </c>
      <c r="D202" s="307">
        <v>319.7166666666667</v>
      </c>
      <c r="E202" s="307">
        <v>317.63333333333338</v>
      </c>
      <c r="F202" s="307">
        <v>314.7166666666667</v>
      </c>
      <c r="G202" s="307">
        <v>312.63333333333338</v>
      </c>
      <c r="H202" s="307">
        <v>322.63333333333338</v>
      </c>
      <c r="I202" s="307">
        <v>324.71666666666664</v>
      </c>
      <c r="J202" s="307">
        <v>327.63333333333338</v>
      </c>
      <c r="K202" s="267">
        <v>321.8</v>
      </c>
      <c r="L202" s="267">
        <v>316.8</v>
      </c>
      <c r="M202" s="267">
        <v>8.4859500000000008</v>
      </c>
    </row>
    <row r="203" spans="1:13">
      <c r="A203" s="300">
        <v>194</v>
      </c>
      <c r="B203" s="267" t="s">
        <v>550</v>
      </c>
      <c r="C203" s="267">
        <v>675</v>
      </c>
      <c r="D203" s="307">
        <v>675.63333333333333</v>
      </c>
      <c r="E203" s="307">
        <v>671.36666666666667</v>
      </c>
      <c r="F203" s="307">
        <v>667.73333333333335</v>
      </c>
      <c r="G203" s="307">
        <v>663.4666666666667</v>
      </c>
      <c r="H203" s="307">
        <v>679.26666666666665</v>
      </c>
      <c r="I203" s="307">
        <v>683.5333333333333</v>
      </c>
      <c r="J203" s="307">
        <v>687.16666666666663</v>
      </c>
      <c r="K203" s="267">
        <v>679.9</v>
      </c>
      <c r="L203" s="267">
        <v>672</v>
      </c>
      <c r="M203" s="267">
        <v>4.5076900000000002</v>
      </c>
    </row>
    <row r="204" spans="1:13">
      <c r="A204" s="300">
        <v>195</v>
      </c>
      <c r="B204" s="267" t="s">
        <v>192</v>
      </c>
      <c r="C204" s="267">
        <v>491.7</v>
      </c>
      <c r="D204" s="307">
        <v>492.16666666666669</v>
      </c>
      <c r="E204" s="307">
        <v>487.58333333333337</v>
      </c>
      <c r="F204" s="307">
        <v>483.4666666666667</v>
      </c>
      <c r="G204" s="307">
        <v>478.88333333333338</v>
      </c>
      <c r="H204" s="307">
        <v>496.28333333333336</v>
      </c>
      <c r="I204" s="307">
        <v>500.86666666666673</v>
      </c>
      <c r="J204" s="307">
        <v>504.98333333333335</v>
      </c>
      <c r="K204" s="267">
        <v>496.75</v>
      </c>
      <c r="L204" s="267">
        <v>488.05</v>
      </c>
      <c r="M204" s="267">
        <v>9.6288599999999995</v>
      </c>
    </row>
    <row r="205" spans="1:13">
      <c r="A205" s="300">
        <v>196</v>
      </c>
      <c r="B205" s="267" t="s">
        <v>193</v>
      </c>
      <c r="C205" s="267">
        <v>1183.05</v>
      </c>
      <c r="D205" s="307">
        <v>1183.6833333333334</v>
      </c>
      <c r="E205" s="307">
        <v>1174.3666666666668</v>
      </c>
      <c r="F205" s="307">
        <v>1165.6833333333334</v>
      </c>
      <c r="G205" s="307">
        <v>1156.3666666666668</v>
      </c>
      <c r="H205" s="307">
        <v>1192.3666666666668</v>
      </c>
      <c r="I205" s="307">
        <v>1201.6833333333334</v>
      </c>
      <c r="J205" s="307">
        <v>1210.3666666666668</v>
      </c>
      <c r="K205" s="267">
        <v>1193</v>
      </c>
      <c r="L205" s="267">
        <v>1175</v>
      </c>
      <c r="M205" s="267">
        <v>3.7176800000000001</v>
      </c>
    </row>
    <row r="206" spans="1:13">
      <c r="A206" s="300">
        <v>197</v>
      </c>
      <c r="B206" s="267" t="s">
        <v>195</v>
      </c>
      <c r="C206" s="267">
        <v>5341.2</v>
      </c>
      <c r="D206" s="307">
        <v>5319.7166666666662</v>
      </c>
      <c r="E206" s="307">
        <v>5266.5333333333328</v>
      </c>
      <c r="F206" s="307">
        <v>5191.8666666666668</v>
      </c>
      <c r="G206" s="307">
        <v>5138.6833333333334</v>
      </c>
      <c r="H206" s="307">
        <v>5394.3833333333323</v>
      </c>
      <c r="I206" s="307">
        <v>5447.5666666666648</v>
      </c>
      <c r="J206" s="307">
        <v>5522.2333333333318</v>
      </c>
      <c r="K206" s="267">
        <v>5372.9</v>
      </c>
      <c r="L206" s="267">
        <v>5245.05</v>
      </c>
      <c r="M206" s="267">
        <v>5.3095800000000004</v>
      </c>
    </row>
    <row r="207" spans="1:13">
      <c r="A207" s="300">
        <v>198</v>
      </c>
      <c r="B207" s="267" t="s">
        <v>196</v>
      </c>
      <c r="C207" s="267">
        <v>32.049999999999997</v>
      </c>
      <c r="D207" s="307">
        <v>32.016666666666666</v>
      </c>
      <c r="E207" s="307">
        <v>31.833333333333329</v>
      </c>
      <c r="F207" s="307">
        <v>31.616666666666664</v>
      </c>
      <c r="G207" s="307">
        <v>31.433333333333326</v>
      </c>
      <c r="H207" s="307">
        <v>32.233333333333334</v>
      </c>
      <c r="I207" s="307">
        <v>32.416666666666671</v>
      </c>
      <c r="J207" s="307">
        <v>32.633333333333333</v>
      </c>
      <c r="K207" s="267">
        <v>32.200000000000003</v>
      </c>
      <c r="L207" s="267">
        <v>31.8</v>
      </c>
      <c r="M207" s="267">
        <v>57.892150000000001</v>
      </c>
    </row>
    <row r="208" spans="1:13">
      <c r="A208" s="300">
        <v>199</v>
      </c>
      <c r="B208" s="267" t="s">
        <v>197</v>
      </c>
      <c r="C208" s="267">
        <v>471.25</v>
      </c>
      <c r="D208" s="307">
        <v>470.0333333333333</v>
      </c>
      <c r="E208" s="307">
        <v>467.56666666666661</v>
      </c>
      <c r="F208" s="307">
        <v>463.88333333333333</v>
      </c>
      <c r="G208" s="307">
        <v>461.41666666666663</v>
      </c>
      <c r="H208" s="307">
        <v>473.71666666666658</v>
      </c>
      <c r="I208" s="307">
        <v>476.18333333333328</v>
      </c>
      <c r="J208" s="307">
        <v>479.86666666666656</v>
      </c>
      <c r="K208" s="267">
        <v>472.5</v>
      </c>
      <c r="L208" s="267">
        <v>466.35</v>
      </c>
      <c r="M208" s="267">
        <v>32.267769999999999</v>
      </c>
    </row>
    <row r="209" spans="1:13">
      <c r="A209" s="300">
        <v>200</v>
      </c>
      <c r="B209" s="267" t="s">
        <v>563</v>
      </c>
      <c r="C209" s="267">
        <v>966.45</v>
      </c>
      <c r="D209" s="307">
        <v>965.4666666666667</v>
      </c>
      <c r="E209" s="307">
        <v>953.23333333333335</v>
      </c>
      <c r="F209" s="307">
        <v>940.01666666666665</v>
      </c>
      <c r="G209" s="307">
        <v>927.7833333333333</v>
      </c>
      <c r="H209" s="307">
        <v>978.68333333333339</v>
      </c>
      <c r="I209" s="307">
        <v>990.91666666666674</v>
      </c>
      <c r="J209" s="307">
        <v>1004.1333333333334</v>
      </c>
      <c r="K209" s="267">
        <v>977.7</v>
      </c>
      <c r="L209" s="267">
        <v>952.25</v>
      </c>
      <c r="M209" s="267">
        <v>2.8195700000000001</v>
      </c>
    </row>
    <row r="210" spans="1:13">
      <c r="A210" s="300">
        <v>201</v>
      </c>
      <c r="B210" s="267" t="s">
        <v>284</v>
      </c>
      <c r="C210" s="267">
        <v>194.9</v>
      </c>
      <c r="D210" s="307">
        <v>193.56666666666669</v>
      </c>
      <c r="E210" s="307">
        <v>191.33333333333337</v>
      </c>
      <c r="F210" s="307">
        <v>187.76666666666668</v>
      </c>
      <c r="G210" s="307">
        <v>185.53333333333336</v>
      </c>
      <c r="H210" s="307">
        <v>197.13333333333338</v>
      </c>
      <c r="I210" s="307">
        <v>199.36666666666667</v>
      </c>
      <c r="J210" s="307">
        <v>202.93333333333339</v>
      </c>
      <c r="K210" s="267">
        <v>195.8</v>
      </c>
      <c r="L210" s="267">
        <v>190</v>
      </c>
      <c r="M210" s="267">
        <v>5.03986</v>
      </c>
    </row>
    <row r="211" spans="1:13">
      <c r="A211" s="300">
        <v>202</v>
      </c>
      <c r="B211" s="267" t="s">
        <v>199</v>
      </c>
      <c r="C211" s="267">
        <v>837.35</v>
      </c>
      <c r="D211" s="307">
        <v>840.63333333333321</v>
      </c>
      <c r="E211" s="307">
        <v>827.26666666666642</v>
      </c>
      <c r="F211" s="307">
        <v>817.18333333333317</v>
      </c>
      <c r="G211" s="307">
        <v>803.81666666666638</v>
      </c>
      <c r="H211" s="307">
        <v>850.71666666666647</v>
      </c>
      <c r="I211" s="307">
        <v>864.08333333333326</v>
      </c>
      <c r="J211" s="307">
        <v>874.16666666666652</v>
      </c>
      <c r="K211" s="267">
        <v>854</v>
      </c>
      <c r="L211" s="267">
        <v>830.55</v>
      </c>
      <c r="M211" s="267">
        <v>13.62402</v>
      </c>
    </row>
    <row r="212" spans="1:13">
      <c r="A212" s="300">
        <v>203</v>
      </c>
      <c r="B212" s="267" t="s">
        <v>569</v>
      </c>
      <c r="C212" s="267">
        <v>2594.35</v>
      </c>
      <c r="D212" s="307">
        <v>2587.7666666666664</v>
      </c>
      <c r="E212" s="307">
        <v>2546.583333333333</v>
      </c>
      <c r="F212" s="307">
        <v>2498.8166666666666</v>
      </c>
      <c r="G212" s="307">
        <v>2457.6333333333332</v>
      </c>
      <c r="H212" s="307">
        <v>2635.5333333333328</v>
      </c>
      <c r="I212" s="307">
        <v>2676.7166666666662</v>
      </c>
      <c r="J212" s="307">
        <v>2724.4833333333327</v>
      </c>
      <c r="K212" s="267">
        <v>2628.95</v>
      </c>
      <c r="L212" s="267">
        <v>2540</v>
      </c>
      <c r="M212" s="267">
        <v>0.83186000000000004</v>
      </c>
    </row>
    <row r="213" spans="1:13">
      <c r="A213" s="300">
        <v>204</v>
      </c>
      <c r="B213" s="267" t="s">
        <v>200</v>
      </c>
      <c r="C213" s="267">
        <v>406.3</v>
      </c>
      <c r="D213" s="307">
        <v>403.2</v>
      </c>
      <c r="E213" s="307">
        <v>396.59999999999997</v>
      </c>
      <c r="F213" s="307">
        <v>386.9</v>
      </c>
      <c r="G213" s="307">
        <v>380.29999999999995</v>
      </c>
      <c r="H213" s="307">
        <v>412.9</v>
      </c>
      <c r="I213" s="307">
        <v>419.5</v>
      </c>
      <c r="J213" s="307">
        <v>429.2</v>
      </c>
      <c r="K213" s="267">
        <v>409.8</v>
      </c>
      <c r="L213" s="267">
        <v>393.5</v>
      </c>
      <c r="M213" s="267">
        <v>251.56746999999999</v>
      </c>
    </row>
    <row r="214" spans="1:13">
      <c r="A214" s="300">
        <v>205</v>
      </c>
      <c r="B214" s="267" t="s">
        <v>202</v>
      </c>
      <c r="C214" s="307">
        <v>222.5</v>
      </c>
      <c r="D214" s="307">
        <v>220.21666666666667</v>
      </c>
      <c r="E214" s="307">
        <v>217.43333333333334</v>
      </c>
      <c r="F214" s="307">
        <v>212.36666666666667</v>
      </c>
      <c r="G214" s="307">
        <v>209.58333333333334</v>
      </c>
      <c r="H214" s="307">
        <v>225.28333333333333</v>
      </c>
      <c r="I214" s="307">
        <v>228.06666666666669</v>
      </c>
      <c r="J214" s="307">
        <v>233.13333333333333</v>
      </c>
      <c r="K214" s="307">
        <v>223</v>
      </c>
      <c r="L214" s="307">
        <v>215.15</v>
      </c>
      <c r="M214" s="307">
        <v>206.05047999999999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9"/>
      <c r="B1" s="55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44202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6" t="s">
        <v>16</v>
      </c>
      <c r="B9" s="557" t="s">
        <v>18</v>
      </c>
      <c r="C9" s="555" t="s">
        <v>19</v>
      </c>
      <c r="D9" s="555" t="s">
        <v>20</v>
      </c>
      <c r="E9" s="555" t="s">
        <v>21</v>
      </c>
      <c r="F9" s="555"/>
      <c r="G9" s="555"/>
      <c r="H9" s="555" t="s">
        <v>22</v>
      </c>
      <c r="I9" s="555"/>
      <c r="J9" s="555"/>
      <c r="K9" s="273"/>
      <c r="L9" s="280"/>
      <c r="M9" s="281"/>
    </row>
    <row r="10" spans="1:15" ht="42.75" customHeight="1">
      <c r="A10" s="551"/>
      <c r="B10" s="553"/>
      <c r="C10" s="558" t="s">
        <v>23</v>
      </c>
      <c r="D10" s="55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21594.2</v>
      </c>
      <c r="D11" s="278">
        <v>21501.399999999998</v>
      </c>
      <c r="E11" s="278">
        <v>21103.799999999996</v>
      </c>
      <c r="F11" s="278">
        <v>20613.399999999998</v>
      </c>
      <c r="G11" s="278">
        <v>20215.799999999996</v>
      </c>
      <c r="H11" s="278">
        <v>21991.799999999996</v>
      </c>
      <c r="I11" s="278">
        <v>22389.399999999994</v>
      </c>
      <c r="J11" s="278">
        <v>22879.799999999996</v>
      </c>
      <c r="K11" s="276">
        <v>21899</v>
      </c>
      <c r="L11" s="276">
        <v>21011</v>
      </c>
      <c r="M11" s="276">
        <v>3.048E-2</v>
      </c>
    </row>
    <row r="12" spans="1:15" ht="12" customHeight="1">
      <c r="A12" s="267">
        <v>2</v>
      </c>
      <c r="B12" s="276" t="s">
        <v>802</v>
      </c>
      <c r="C12" s="277">
        <v>1337.2</v>
      </c>
      <c r="D12" s="278">
        <v>1321.1833333333334</v>
      </c>
      <c r="E12" s="278">
        <v>1276.4666666666667</v>
      </c>
      <c r="F12" s="278">
        <v>1215.7333333333333</v>
      </c>
      <c r="G12" s="278">
        <v>1171.0166666666667</v>
      </c>
      <c r="H12" s="278">
        <v>1381.9166666666667</v>
      </c>
      <c r="I12" s="278">
        <v>1426.6333333333334</v>
      </c>
      <c r="J12" s="278">
        <v>1487.3666666666668</v>
      </c>
      <c r="K12" s="276">
        <v>1365.9</v>
      </c>
      <c r="L12" s="276">
        <v>1260.45</v>
      </c>
      <c r="M12" s="276">
        <v>6.9058000000000002</v>
      </c>
    </row>
    <row r="13" spans="1:15" ht="12" customHeight="1">
      <c r="A13" s="267">
        <v>3</v>
      </c>
      <c r="B13" s="276" t="s">
        <v>294</v>
      </c>
      <c r="C13" s="277">
        <v>2021.7</v>
      </c>
      <c r="D13" s="278">
        <v>2003.8833333333332</v>
      </c>
      <c r="E13" s="278">
        <v>1889.8166666666666</v>
      </c>
      <c r="F13" s="278">
        <v>1757.9333333333334</v>
      </c>
      <c r="G13" s="278">
        <v>1643.8666666666668</v>
      </c>
      <c r="H13" s="278">
        <v>2135.7666666666664</v>
      </c>
      <c r="I13" s="278">
        <v>2249.833333333333</v>
      </c>
      <c r="J13" s="278">
        <v>2381.7166666666662</v>
      </c>
      <c r="K13" s="276">
        <v>2117.9499999999998</v>
      </c>
      <c r="L13" s="276">
        <v>1872</v>
      </c>
      <c r="M13" s="276">
        <v>2.6607400000000001</v>
      </c>
    </row>
    <row r="14" spans="1:15" ht="12" customHeight="1">
      <c r="A14" s="267">
        <v>4</v>
      </c>
      <c r="B14" s="276" t="s">
        <v>3119</v>
      </c>
      <c r="C14" s="277">
        <v>1293.5999999999999</v>
      </c>
      <c r="D14" s="278">
        <v>1274.5333333333333</v>
      </c>
      <c r="E14" s="278">
        <v>1244.0666666666666</v>
      </c>
      <c r="F14" s="278">
        <v>1194.5333333333333</v>
      </c>
      <c r="G14" s="278">
        <v>1164.0666666666666</v>
      </c>
      <c r="H14" s="278">
        <v>1324.0666666666666</v>
      </c>
      <c r="I14" s="278">
        <v>1354.5333333333333</v>
      </c>
      <c r="J14" s="278">
        <v>1404.0666666666666</v>
      </c>
      <c r="K14" s="276">
        <v>1305</v>
      </c>
      <c r="L14" s="276">
        <v>1225</v>
      </c>
      <c r="M14" s="276">
        <v>1.5028999999999999</v>
      </c>
    </row>
    <row r="15" spans="1:15" ht="12" customHeight="1">
      <c r="A15" s="267">
        <v>5</v>
      </c>
      <c r="B15" s="276" t="s">
        <v>295</v>
      </c>
      <c r="C15" s="277">
        <v>15605.7</v>
      </c>
      <c r="D15" s="278">
        <v>15665.833333333334</v>
      </c>
      <c r="E15" s="278">
        <v>15491.766666666668</v>
      </c>
      <c r="F15" s="278">
        <v>15377.833333333334</v>
      </c>
      <c r="G15" s="278">
        <v>15203.766666666668</v>
      </c>
      <c r="H15" s="278">
        <v>15779.766666666668</v>
      </c>
      <c r="I15" s="278">
        <v>15953.833333333334</v>
      </c>
      <c r="J15" s="278">
        <v>16067.766666666668</v>
      </c>
      <c r="K15" s="276">
        <v>15839.9</v>
      </c>
      <c r="L15" s="276">
        <v>15551.9</v>
      </c>
      <c r="M15" s="276">
        <v>0.2273</v>
      </c>
    </row>
    <row r="16" spans="1:15" ht="12" customHeight="1">
      <c r="A16" s="267">
        <v>6</v>
      </c>
      <c r="B16" s="276" t="s">
        <v>227</v>
      </c>
      <c r="C16" s="277">
        <v>89.65</v>
      </c>
      <c r="D16" s="278">
        <v>89.34999999999998</v>
      </c>
      <c r="E16" s="278">
        <v>87.899999999999963</v>
      </c>
      <c r="F16" s="278">
        <v>86.149999999999977</v>
      </c>
      <c r="G16" s="278">
        <v>84.69999999999996</v>
      </c>
      <c r="H16" s="278">
        <v>91.099999999999966</v>
      </c>
      <c r="I16" s="278">
        <v>92.549999999999983</v>
      </c>
      <c r="J16" s="278">
        <v>94.299999999999969</v>
      </c>
      <c r="K16" s="276">
        <v>90.8</v>
      </c>
      <c r="L16" s="276">
        <v>87.6</v>
      </c>
      <c r="M16" s="276">
        <v>32.051839999999999</v>
      </c>
    </row>
    <row r="17" spans="1:13" ht="12" customHeight="1">
      <c r="A17" s="267">
        <v>7</v>
      </c>
      <c r="B17" s="276" t="s">
        <v>228</v>
      </c>
      <c r="C17" s="277">
        <v>166.95</v>
      </c>
      <c r="D17" s="278">
        <v>165.91666666666666</v>
      </c>
      <c r="E17" s="278">
        <v>164.5333333333333</v>
      </c>
      <c r="F17" s="278">
        <v>162.11666666666665</v>
      </c>
      <c r="G17" s="278">
        <v>160.73333333333329</v>
      </c>
      <c r="H17" s="278">
        <v>168.33333333333331</v>
      </c>
      <c r="I17" s="278">
        <v>169.7166666666667</v>
      </c>
      <c r="J17" s="278">
        <v>172.13333333333333</v>
      </c>
      <c r="K17" s="276">
        <v>167.3</v>
      </c>
      <c r="L17" s="276">
        <v>163.5</v>
      </c>
      <c r="M17" s="276">
        <v>14.692310000000001</v>
      </c>
    </row>
    <row r="18" spans="1:13" ht="12" customHeight="1">
      <c r="A18" s="267">
        <v>8</v>
      </c>
      <c r="B18" s="276" t="s">
        <v>38</v>
      </c>
      <c r="C18" s="277">
        <v>1645.3</v>
      </c>
      <c r="D18" s="278">
        <v>1643.2666666666667</v>
      </c>
      <c r="E18" s="278">
        <v>1631.2833333333333</v>
      </c>
      <c r="F18" s="278">
        <v>1617.2666666666667</v>
      </c>
      <c r="G18" s="278">
        <v>1605.2833333333333</v>
      </c>
      <c r="H18" s="278">
        <v>1657.2833333333333</v>
      </c>
      <c r="I18" s="278">
        <v>1669.2666666666664</v>
      </c>
      <c r="J18" s="278">
        <v>1683.2833333333333</v>
      </c>
      <c r="K18" s="276">
        <v>1655.25</v>
      </c>
      <c r="L18" s="276">
        <v>1629.25</v>
      </c>
      <c r="M18" s="276">
        <v>12.29551</v>
      </c>
    </row>
    <row r="19" spans="1:13" ht="12" customHeight="1">
      <c r="A19" s="267">
        <v>9</v>
      </c>
      <c r="B19" s="276" t="s">
        <v>296</v>
      </c>
      <c r="C19" s="277">
        <v>373.65</v>
      </c>
      <c r="D19" s="278">
        <v>373.81666666666666</v>
      </c>
      <c r="E19" s="278">
        <v>370.83333333333331</v>
      </c>
      <c r="F19" s="278">
        <v>368.01666666666665</v>
      </c>
      <c r="G19" s="278">
        <v>365.0333333333333</v>
      </c>
      <c r="H19" s="278">
        <v>376.63333333333333</v>
      </c>
      <c r="I19" s="278">
        <v>379.61666666666667</v>
      </c>
      <c r="J19" s="278">
        <v>382.43333333333334</v>
      </c>
      <c r="K19" s="276">
        <v>376.8</v>
      </c>
      <c r="L19" s="276">
        <v>371</v>
      </c>
      <c r="M19" s="276">
        <v>12.71457</v>
      </c>
    </row>
    <row r="20" spans="1:13" ht="12" customHeight="1">
      <c r="A20" s="267">
        <v>10</v>
      </c>
      <c r="B20" s="276" t="s">
        <v>297</v>
      </c>
      <c r="C20" s="277">
        <v>1096.45</v>
      </c>
      <c r="D20" s="278">
        <v>1089.45</v>
      </c>
      <c r="E20" s="278">
        <v>1072</v>
      </c>
      <c r="F20" s="278">
        <v>1047.55</v>
      </c>
      <c r="G20" s="278">
        <v>1030.0999999999999</v>
      </c>
      <c r="H20" s="278">
        <v>1113.9000000000001</v>
      </c>
      <c r="I20" s="278">
        <v>1131.3500000000004</v>
      </c>
      <c r="J20" s="278">
        <v>1155.8000000000002</v>
      </c>
      <c r="K20" s="276">
        <v>1106.9000000000001</v>
      </c>
      <c r="L20" s="276">
        <v>1065</v>
      </c>
      <c r="M20" s="276">
        <v>5.2689599999999999</v>
      </c>
    </row>
    <row r="21" spans="1:13" ht="12" customHeight="1">
      <c r="A21" s="267">
        <v>11</v>
      </c>
      <c r="B21" s="276" t="s">
        <v>41</v>
      </c>
      <c r="C21" s="277">
        <v>499.45</v>
      </c>
      <c r="D21" s="278">
        <v>498.65000000000003</v>
      </c>
      <c r="E21" s="278">
        <v>492.80000000000007</v>
      </c>
      <c r="F21" s="278">
        <v>486.15000000000003</v>
      </c>
      <c r="G21" s="278">
        <v>480.30000000000007</v>
      </c>
      <c r="H21" s="278">
        <v>505.30000000000007</v>
      </c>
      <c r="I21" s="278">
        <v>511.15000000000009</v>
      </c>
      <c r="J21" s="278">
        <v>517.80000000000007</v>
      </c>
      <c r="K21" s="276">
        <v>504.5</v>
      </c>
      <c r="L21" s="276">
        <v>492</v>
      </c>
      <c r="M21" s="276">
        <v>51.354080000000003</v>
      </c>
    </row>
    <row r="22" spans="1:13" ht="12" customHeight="1">
      <c r="A22" s="267">
        <v>12</v>
      </c>
      <c r="B22" s="276" t="s">
        <v>43</v>
      </c>
      <c r="C22" s="277">
        <v>49.8</v>
      </c>
      <c r="D22" s="278">
        <v>49.683333333333337</v>
      </c>
      <c r="E22" s="278">
        <v>49.116666666666674</v>
      </c>
      <c r="F22" s="278">
        <v>48.433333333333337</v>
      </c>
      <c r="G22" s="278">
        <v>47.866666666666674</v>
      </c>
      <c r="H22" s="278">
        <v>50.366666666666674</v>
      </c>
      <c r="I22" s="278">
        <v>50.933333333333337</v>
      </c>
      <c r="J22" s="278">
        <v>51.616666666666674</v>
      </c>
      <c r="K22" s="276">
        <v>50.25</v>
      </c>
      <c r="L22" s="276">
        <v>49</v>
      </c>
      <c r="M22" s="276">
        <v>58.642600000000002</v>
      </c>
    </row>
    <row r="23" spans="1:13">
      <c r="A23" s="267">
        <v>13</v>
      </c>
      <c r="B23" s="276" t="s">
        <v>298</v>
      </c>
      <c r="C23" s="277">
        <v>437.95</v>
      </c>
      <c r="D23" s="278">
        <v>439.2833333333333</v>
      </c>
      <c r="E23" s="278">
        <v>434.66666666666663</v>
      </c>
      <c r="F23" s="278">
        <v>431.38333333333333</v>
      </c>
      <c r="G23" s="278">
        <v>426.76666666666665</v>
      </c>
      <c r="H23" s="278">
        <v>442.56666666666661</v>
      </c>
      <c r="I23" s="278">
        <v>447.18333333333328</v>
      </c>
      <c r="J23" s="278">
        <v>450.46666666666658</v>
      </c>
      <c r="K23" s="276">
        <v>443.9</v>
      </c>
      <c r="L23" s="276">
        <v>436</v>
      </c>
      <c r="M23" s="276">
        <v>3.99092</v>
      </c>
    </row>
    <row r="24" spans="1:13">
      <c r="A24" s="267">
        <v>14</v>
      </c>
      <c r="B24" s="276" t="s">
        <v>299</v>
      </c>
      <c r="C24" s="277">
        <v>326</v>
      </c>
      <c r="D24" s="278">
        <v>327.33333333333331</v>
      </c>
      <c r="E24" s="278">
        <v>323.66666666666663</v>
      </c>
      <c r="F24" s="278">
        <v>321.33333333333331</v>
      </c>
      <c r="G24" s="278">
        <v>317.66666666666663</v>
      </c>
      <c r="H24" s="278">
        <v>329.66666666666663</v>
      </c>
      <c r="I24" s="278">
        <v>333.33333333333326</v>
      </c>
      <c r="J24" s="278">
        <v>335.66666666666663</v>
      </c>
      <c r="K24" s="276">
        <v>331</v>
      </c>
      <c r="L24" s="276">
        <v>325</v>
      </c>
      <c r="M24" s="276">
        <v>2.53451</v>
      </c>
    </row>
    <row r="25" spans="1:13">
      <c r="A25" s="267">
        <v>15</v>
      </c>
      <c r="B25" s="276" t="s">
        <v>300</v>
      </c>
      <c r="C25" s="277">
        <v>256.5</v>
      </c>
      <c r="D25" s="278">
        <v>257.86666666666667</v>
      </c>
      <c r="E25" s="278">
        <v>250.73333333333335</v>
      </c>
      <c r="F25" s="278">
        <v>244.96666666666667</v>
      </c>
      <c r="G25" s="278">
        <v>237.83333333333334</v>
      </c>
      <c r="H25" s="278">
        <v>263.63333333333333</v>
      </c>
      <c r="I25" s="278">
        <v>270.76666666666665</v>
      </c>
      <c r="J25" s="278">
        <v>276.53333333333336</v>
      </c>
      <c r="K25" s="276">
        <v>265</v>
      </c>
      <c r="L25" s="276">
        <v>252.1</v>
      </c>
      <c r="M25" s="276">
        <v>7.4315100000000003</v>
      </c>
    </row>
    <row r="26" spans="1:13">
      <c r="A26" s="267">
        <v>16</v>
      </c>
      <c r="B26" s="276" t="s">
        <v>832</v>
      </c>
      <c r="C26" s="277">
        <v>4005.9</v>
      </c>
      <c r="D26" s="278">
        <v>3983.6333333333332</v>
      </c>
      <c r="E26" s="278">
        <v>3922.2666666666664</v>
      </c>
      <c r="F26" s="278">
        <v>3838.6333333333332</v>
      </c>
      <c r="G26" s="278">
        <v>3777.2666666666664</v>
      </c>
      <c r="H26" s="278">
        <v>4067.2666666666664</v>
      </c>
      <c r="I26" s="278">
        <v>4128.6333333333332</v>
      </c>
      <c r="J26" s="278">
        <v>4212.2666666666664</v>
      </c>
      <c r="K26" s="276">
        <v>4045</v>
      </c>
      <c r="L26" s="276">
        <v>3900</v>
      </c>
      <c r="M26" s="276">
        <v>0.91425999999999996</v>
      </c>
    </row>
    <row r="27" spans="1:13">
      <c r="A27" s="267">
        <v>17</v>
      </c>
      <c r="B27" s="276" t="s">
        <v>292</v>
      </c>
      <c r="C27" s="277">
        <v>2011.6</v>
      </c>
      <c r="D27" s="278">
        <v>2015.8333333333333</v>
      </c>
      <c r="E27" s="278">
        <v>1980.7666666666664</v>
      </c>
      <c r="F27" s="278">
        <v>1949.9333333333332</v>
      </c>
      <c r="G27" s="278">
        <v>1914.8666666666663</v>
      </c>
      <c r="H27" s="278">
        <v>2046.6666666666665</v>
      </c>
      <c r="I27" s="278">
        <v>2081.7333333333336</v>
      </c>
      <c r="J27" s="278">
        <v>2112.5666666666666</v>
      </c>
      <c r="K27" s="276">
        <v>2050.9</v>
      </c>
      <c r="L27" s="276">
        <v>1985</v>
      </c>
      <c r="M27" s="276">
        <v>0.33328000000000002</v>
      </c>
    </row>
    <row r="28" spans="1:13">
      <c r="A28" s="267">
        <v>18</v>
      </c>
      <c r="B28" s="276" t="s">
        <v>229</v>
      </c>
      <c r="C28" s="277">
        <v>1670.95</v>
      </c>
      <c r="D28" s="278">
        <v>1665</v>
      </c>
      <c r="E28" s="278">
        <v>1648</v>
      </c>
      <c r="F28" s="278">
        <v>1625.05</v>
      </c>
      <c r="G28" s="278">
        <v>1608.05</v>
      </c>
      <c r="H28" s="278">
        <v>1687.95</v>
      </c>
      <c r="I28" s="278">
        <v>1704.95</v>
      </c>
      <c r="J28" s="278">
        <v>1727.9</v>
      </c>
      <c r="K28" s="276">
        <v>1682</v>
      </c>
      <c r="L28" s="276">
        <v>1642.05</v>
      </c>
      <c r="M28" s="276">
        <v>0.85450999999999999</v>
      </c>
    </row>
    <row r="29" spans="1:13">
      <c r="A29" s="267">
        <v>19</v>
      </c>
      <c r="B29" s="276" t="s">
        <v>301</v>
      </c>
      <c r="C29" s="277">
        <v>2469.25</v>
      </c>
      <c r="D29" s="278">
        <v>2482.6833333333334</v>
      </c>
      <c r="E29" s="278">
        <v>2446.5666666666666</v>
      </c>
      <c r="F29" s="278">
        <v>2423.8833333333332</v>
      </c>
      <c r="G29" s="278">
        <v>2387.7666666666664</v>
      </c>
      <c r="H29" s="278">
        <v>2505.3666666666668</v>
      </c>
      <c r="I29" s="278">
        <v>2541.4833333333336</v>
      </c>
      <c r="J29" s="278">
        <v>2564.166666666667</v>
      </c>
      <c r="K29" s="276">
        <v>2518.8000000000002</v>
      </c>
      <c r="L29" s="276">
        <v>2460</v>
      </c>
      <c r="M29" s="276">
        <v>0.29036000000000001</v>
      </c>
    </row>
    <row r="30" spans="1:13">
      <c r="A30" s="267">
        <v>20</v>
      </c>
      <c r="B30" s="276" t="s">
        <v>230</v>
      </c>
      <c r="C30" s="277">
        <v>2984.05</v>
      </c>
      <c r="D30" s="278">
        <v>2981.9833333333336</v>
      </c>
      <c r="E30" s="278">
        <v>2933.0666666666671</v>
      </c>
      <c r="F30" s="278">
        <v>2882.0833333333335</v>
      </c>
      <c r="G30" s="278">
        <v>2833.166666666667</v>
      </c>
      <c r="H30" s="278">
        <v>3032.9666666666672</v>
      </c>
      <c r="I30" s="278">
        <v>3081.8833333333332</v>
      </c>
      <c r="J30" s="278">
        <v>3132.8666666666672</v>
      </c>
      <c r="K30" s="276">
        <v>3030.9</v>
      </c>
      <c r="L30" s="276">
        <v>2931</v>
      </c>
      <c r="M30" s="276">
        <v>1.1195299999999999</v>
      </c>
    </row>
    <row r="31" spans="1:13">
      <c r="A31" s="267">
        <v>21</v>
      </c>
      <c r="B31" s="276" t="s">
        <v>870</v>
      </c>
      <c r="C31" s="277">
        <v>5142.8500000000004</v>
      </c>
      <c r="D31" s="278">
        <v>4987.2333333333336</v>
      </c>
      <c r="E31" s="278">
        <v>4724.4666666666672</v>
      </c>
      <c r="F31" s="278">
        <v>4306.0833333333339</v>
      </c>
      <c r="G31" s="278">
        <v>4043.3166666666675</v>
      </c>
      <c r="H31" s="278">
        <v>5405.6166666666668</v>
      </c>
      <c r="I31" s="278">
        <v>5668.3833333333332</v>
      </c>
      <c r="J31" s="278">
        <v>6086.7666666666664</v>
      </c>
      <c r="K31" s="276">
        <v>5250</v>
      </c>
      <c r="L31" s="276">
        <v>4568.8500000000004</v>
      </c>
      <c r="M31" s="276">
        <v>10.27131</v>
      </c>
    </row>
    <row r="32" spans="1:13">
      <c r="A32" s="267">
        <v>22</v>
      </c>
      <c r="B32" s="276" t="s">
        <v>303</v>
      </c>
      <c r="C32" s="277">
        <v>133.5</v>
      </c>
      <c r="D32" s="278">
        <v>133.33333333333334</v>
      </c>
      <c r="E32" s="278">
        <v>132.16666666666669</v>
      </c>
      <c r="F32" s="278">
        <v>130.83333333333334</v>
      </c>
      <c r="G32" s="278">
        <v>129.66666666666669</v>
      </c>
      <c r="H32" s="278">
        <v>134.66666666666669</v>
      </c>
      <c r="I32" s="278">
        <v>135.83333333333337</v>
      </c>
      <c r="J32" s="278">
        <v>137.16666666666669</v>
      </c>
      <c r="K32" s="276">
        <v>134.5</v>
      </c>
      <c r="L32" s="276">
        <v>132</v>
      </c>
      <c r="M32" s="276">
        <v>2.0064000000000002</v>
      </c>
    </row>
    <row r="33" spans="1:13">
      <c r="A33" s="267">
        <v>23</v>
      </c>
      <c r="B33" s="276" t="s">
        <v>45</v>
      </c>
      <c r="C33" s="277">
        <v>985.1</v>
      </c>
      <c r="D33" s="278">
        <v>977.11666666666667</v>
      </c>
      <c r="E33" s="278">
        <v>965.23333333333335</v>
      </c>
      <c r="F33" s="278">
        <v>945.36666666666667</v>
      </c>
      <c r="G33" s="278">
        <v>933.48333333333335</v>
      </c>
      <c r="H33" s="278">
        <v>996.98333333333335</v>
      </c>
      <c r="I33" s="278">
        <v>1008.8666666666668</v>
      </c>
      <c r="J33" s="278">
        <v>1028.7333333333333</v>
      </c>
      <c r="K33" s="276">
        <v>989</v>
      </c>
      <c r="L33" s="276">
        <v>957.25</v>
      </c>
      <c r="M33" s="276">
        <v>18.58201</v>
      </c>
    </row>
    <row r="34" spans="1:13">
      <c r="A34" s="267">
        <v>24</v>
      </c>
      <c r="B34" s="276" t="s">
        <v>304</v>
      </c>
      <c r="C34" s="277">
        <v>2393.75</v>
      </c>
      <c r="D34" s="278">
        <v>2393.1</v>
      </c>
      <c r="E34" s="278">
        <v>2376.1999999999998</v>
      </c>
      <c r="F34" s="278">
        <v>2358.65</v>
      </c>
      <c r="G34" s="278">
        <v>2341.75</v>
      </c>
      <c r="H34" s="278">
        <v>2410.6499999999996</v>
      </c>
      <c r="I34" s="278">
        <v>2427.5500000000002</v>
      </c>
      <c r="J34" s="278">
        <v>2445.0999999999995</v>
      </c>
      <c r="K34" s="276">
        <v>2410</v>
      </c>
      <c r="L34" s="276">
        <v>2375.5500000000002</v>
      </c>
      <c r="M34" s="276">
        <v>1.3781000000000001</v>
      </c>
    </row>
    <row r="35" spans="1:13">
      <c r="A35" s="267">
        <v>25</v>
      </c>
      <c r="B35" s="276" t="s">
        <v>46</v>
      </c>
      <c r="C35" s="277">
        <v>254.2</v>
      </c>
      <c r="D35" s="278">
        <v>253.76666666666665</v>
      </c>
      <c r="E35" s="278">
        <v>250.88333333333333</v>
      </c>
      <c r="F35" s="278">
        <v>247.56666666666666</v>
      </c>
      <c r="G35" s="278">
        <v>244.68333333333334</v>
      </c>
      <c r="H35" s="278">
        <v>257.08333333333331</v>
      </c>
      <c r="I35" s="278">
        <v>259.96666666666664</v>
      </c>
      <c r="J35" s="278">
        <v>263.2833333333333</v>
      </c>
      <c r="K35" s="276">
        <v>256.64999999999998</v>
      </c>
      <c r="L35" s="276">
        <v>250.45</v>
      </c>
      <c r="M35" s="276">
        <v>93.832530000000006</v>
      </c>
    </row>
    <row r="36" spans="1:13">
      <c r="A36" s="267">
        <v>26</v>
      </c>
      <c r="B36" s="276" t="s">
        <v>293</v>
      </c>
      <c r="C36" s="277">
        <v>879.45</v>
      </c>
      <c r="D36" s="278">
        <v>875.68333333333339</v>
      </c>
      <c r="E36" s="278">
        <v>864.86666666666679</v>
      </c>
      <c r="F36" s="278">
        <v>850.28333333333342</v>
      </c>
      <c r="G36" s="278">
        <v>839.46666666666681</v>
      </c>
      <c r="H36" s="278">
        <v>890.26666666666677</v>
      </c>
      <c r="I36" s="278">
        <v>901.08333333333337</v>
      </c>
      <c r="J36" s="278">
        <v>915.66666666666674</v>
      </c>
      <c r="K36" s="276">
        <v>886.5</v>
      </c>
      <c r="L36" s="276">
        <v>861.1</v>
      </c>
      <c r="M36" s="276">
        <v>3.11347</v>
      </c>
    </row>
    <row r="37" spans="1:13">
      <c r="A37" s="267">
        <v>27</v>
      </c>
      <c r="B37" s="276" t="s">
        <v>302</v>
      </c>
      <c r="C37" s="277">
        <v>1090.8</v>
      </c>
      <c r="D37" s="278">
        <v>1081</v>
      </c>
      <c r="E37" s="278">
        <v>1067.05</v>
      </c>
      <c r="F37" s="278">
        <v>1043.3</v>
      </c>
      <c r="G37" s="278">
        <v>1029.3499999999999</v>
      </c>
      <c r="H37" s="278">
        <v>1104.75</v>
      </c>
      <c r="I37" s="278">
        <v>1118.6999999999998</v>
      </c>
      <c r="J37" s="278">
        <v>1142.45</v>
      </c>
      <c r="K37" s="276">
        <v>1094.95</v>
      </c>
      <c r="L37" s="276">
        <v>1057.25</v>
      </c>
      <c r="M37" s="276">
        <v>2.66534</v>
      </c>
    </row>
    <row r="38" spans="1:13">
      <c r="A38" s="267">
        <v>28</v>
      </c>
      <c r="B38" s="276" t="s">
        <v>47</v>
      </c>
      <c r="C38" s="277">
        <v>2509.4499999999998</v>
      </c>
      <c r="D38" s="278">
        <v>2470.3666666666663</v>
      </c>
      <c r="E38" s="278">
        <v>2424.8833333333328</v>
      </c>
      <c r="F38" s="278">
        <v>2340.3166666666666</v>
      </c>
      <c r="G38" s="278">
        <v>2294.833333333333</v>
      </c>
      <c r="H38" s="278">
        <v>2554.9333333333325</v>
      </c>
      <c r="I38" s="278">
        <v>2600.4166666666661</v>
      </c>
      <c r="J38" s="278">
        <v>2684.9833333333322</v>
      </c>
      <c r="K38" s="276">
        <v>2515.85</v>
      </c>
      <c r="L38" s="276">
        <v>2385.8000000000002</v>
      </c>
      <c r="M38" s="276">
        <v>17.20467</v>
      </c>
    </row>
    <row r="39" spans="1:13">
      <c r="A39" s="267">
        <v>29</v>
      </c>
      <c r="B39" s="276" t="s">
        <v>48</v>
      </c>
      <c r="C39" s="277">
        <v>187</v>
      </c>
      <c r="D39" s="278">
        <v>186.54999999999998</v>
      </c>
      <c r="E39" s="278">
        <v>184.64999999999998</v>
      </c>
      <c r="F39" s="278">
        <v>182.29999999999998</v>
      </c>
      <c r="G39" s="278">
        <v>180.39999999999998</v>
      </c>
      <c r="H39" s="278">
        <v>188.89999999999998</v>
      </c>
      <c r="I39" s="278">
        <v>190.8</v>
      </c>
      <c r="J39" s="278">
        <v>193.14999999999998</v>
      </c>
      <c r="K39" s="276">
        <v>188.45</v>
      </c>
      <c r="L39" s="276">
        <v>184.2</v>
      </c>
      <c r="M39" s="276">
        <v>89.028409999999994</v>
      </c>
    </row>
    <row r="40" spans="1:13">
      <c r="A40" s="267">
        <v>30</v>
      </c>
      <c r="B40" s="276" t="s">
        <v>305</v>
      </c>
      <c r="C40" s="277">
        <v>163.6</v>
      </c>
      <c r="D40" s="278">
        <v>160.80000000000001</v>
      </c>
      <c r="E40" s="278">
        <v>156.10000000000002</v>
      </c>
      <c r="F40" s="278">
        <v>148.60000000000002</v>
      </c>
      <c r="G40" s="278">
        <v>143.90000000000003</v>
      </c>
      <c r="H40" s="278">
        <v>168.3</v>
      </c>
      <c r="I40" s="278">
        <v>173</v>
      </c>
      <c r="J40" s="278">
        <v>180.5</v>
      </c>
      <c r="K40" s="276">
        <v>165.5</v>
      </c>
      <c r="L40" s="276">
        <v>153.30000000000001</v>
      </c>
      <c r="M40" s="276">
        <v>9.4180299999999999</v>
      </c>
    </row>
    <row r="41" spans="1:13">
      <c r="A41" s="267">
        <v>31</v>
      </c>
      <c r="B41" s="276" t="s">
        <v>937</v>
      </c>
      <c r="C41" s="277">
        <v>290</v>
      </c>
      <c r="D41" s="278">
        <v>287.2</v>
      </c>
      <c r="E41" s="278">
        <v>283</v>
      </c>
      <c r="F41" s="278">
        <v>276</v>
      </c>
      <c r="G41" s="278">
        <v>271.8</v>
      </c>
      <c r="H41" s="278">
        <v>294.2</v>
      </c>
      <c r="I41" s="278">
        <v>298.39999999999992</v>
      </c>
      <c r="J41" s="278">
        <v>305.39999999999998</v>
      </c>
      <c r="K41" s="276">
        <v>291.39999999999998</v>
      </c>
      <c r="L41" s="276">
        <v>280.2</v>
      </c>
      <c r="M41" s="276">
        <v>1.33317</v>
      </c>
    </row>
    <row r="42" spans="1:13">
      <c r="A42" s="267">
        <v>32</v>
      </c>
      <c r="B42" s="276" t="s">
        <v>306</v>
      </c>
      <c r="C42" s="277">
        <v>93.35</v>
      </c>
      <c r="D42" s="278">
        <v>92.766666666666652</v>
      </c>
      <c r="E42" s="278">
        <v>91.683333333333309</v>
      </c>
      <c r="F42" s="278">
        <v>90.016666666666652</v>
      </c>
      <c r="G42" s="278">
        <v>88.933333333333309</v>
      </c>
      <c r="H42" s="278">
        <v>94.433333333333309</v>
      </c>
      <c r="I42" s="278">
        <v>95.516666666666652</v>
      </c>
      <c r="J42" s="278">
        <v>97.183333333333309</v>
      </c>
      <c r="K42" s="276">
        <v>93.85</v>
      </c>
      <c r="L42" s="276">
        <v>91.1</v>
      </c>
      <c r="M42" s="276">
        <v>14.042070000000001</v>
      </c>
    </row>
    <row r="43" spans="1:13">
      <c r="A43" s="267">
        <v>33</v>
      </c>
      <c r="B43" s="276" t="s">
        <v>49</v>
      </c>
      <c r="C43" s="277">
        <v>104.75</v>
      </c>
      <c r="D43" s="278">
        <v>104.11666666666667</v>
      </c>
      <c r="E43" s="278">
        <v>103.08333333333334</v>
      </c>
      <c r="F43" s="278">
        <v>101.41666666666667</v>
      </c>
      <c r="G43" s="278">
        <v>100.38333333333334</v>
      </c>
      <c r="H43" s="278">
        <v>105.78333333333335</v>
      </c>
      <c r="I43" s="278">
        <v>106.81666666666668</v>
      </c>
      <c r="J43" s="278">
        <v>108.48333333333335</v>
      </c>
      <c r="K43" s="276">
        <v>105.15</v>
      </c>
      <c r="L43" s="276">
        <v>102.45</v>
      </c>
      <c r="M43" s="276">
        <v>273.04286999999999</v>
      </c>
    </row>
    <row r="44" spans="1:13">
      <c r="A44" s="267">
        <v>34</v>
      </c>
      <c r="B44" s="276" t="s">
        <v>51</v>
      </c>
      <c r="C44" s="277">
        <v>2793.85</v>
      </c>
      <c r="D44" s="278">
        <v>2776.8166666666671</v>
      </c>
      <c r="E44" s="278">
        <v>2749.0333333333342</v>
      </c>
      <c r="F44" s="278">
        <v>2704.2166666666672</v>
      </c>
      <c r="G44" s="278">
        <v>2676.4333333333343</v>
      </c>
      <c r="H44" s="278">
        <v>2821.6333333333341</v>
      </c>
      <c r="I44" s="278">
        <v>2849.416666666667</v>
      </c>
      <c r="J44" s="278">
        <v>2894.233333333334</v>
      </c>
      <c r="K44" s="276">
        <v>2804.6</v>
      </c>
      <c r="L44" s="276">
        <v>2732</v>
      </c>
      <c r="M44" s="276">
        <v>12.995889999999999</v>
      </c>
    </row>
    <row r="45" spans="1:13">
      <c r="A45" s="267">
        <v>35</v>
      </c>
      <c r="B45" s="276" t="s">
        <v>307</v>
      </c>
      <c r="C45" s="277">
        <v>169.55</v>
      </c>
      <c r="D45" s="278">
        <v>169.98333333333332</v>
      </c>
      <c r="E45" s="278">
        <v>165.51666666666665</v>
      </c>
      <c r="F45" s="278">
        <v>161.48333333333332</v>
      </c>
      <c r="G45" s="278">
        <v>157.01666666666665</v>
      </c>
      <c r="H45" s="278">
        <v>174.01666666666665</v>
      </c>
      <c r="I45" s="278">
        <v>178.48333333333329</v>
      </c>
      <c r="J45" s="278">
        <v>182.51666666666665</v>
      </c>
      <c r="K45" s="276">
        <v>174.45</v>
      </c>
      <c r="L45" s="276">
        <v>165.95</v>
      </c>
      <c r="M45" s="276">
        <v>2.34727</v>
      </c>
    </row>
    <row r="46" spans="1:13">
      <c r="A46" s="267">
        <v>36</v>
      </c>
      <c r="B46" s="276" t="s">
        <v>309</v>
      </c>
      <c r="C46" s="277">
        <v>1775.5</v>
      </c>
      <c r="D46" s="278">
        <v>1776.3833333333332</v>
      </c>
      <c r="E46" s="278">
        <v>1759.1166666666663</v>
      </c>
      <c r="F46" s="278">
        <v>1742.7333333333331</v>
      </c>
      <c r="G46" s="278">
        <v>1725.4666666666662</v>
      </c>
      <c r="H46" s="278">
        <v>1792.7666666666664</v>
      </c>
      <c r="I46" s="278">
        <v>1810.0333333333333</v>
      </c>
      <c r="J46" s="278">
        <v>1826.4166666666665</v>
      </c>
      <c r="K46" s="276">
        <v>1793.65</v>
      </c>
      <c r="L46" s="276">
        <v>1760</v>
      </c>
      <c r="M46" s="276">
        <v>0.88736999999999999</v>
      </c>
    </row>
    <row r="47" spans="1:13">
      <c r="A47" s="267">
        <v>37</v>
      </c>
      <c r="B47" s="276" t="s">
        <v>308</v>
      </c>
      <c r="C47" s="277">
        <v>4564.05</v>
      </c>
      <c r="D47" s="278">
        <v>4573.416666666667</v>
      </c>
      <c r="E47" s="278">
        <v>4491.8333333333339</v>
      </c>
      <c r="F47" s="278">
        <v>4419.6166666666668</v>
      </c>
      <c r="G47" s="278">
        <v>4338.0333333333338</v>
      </c>
      <c r="H47" s="278">
        <v>4645.6333333333341</v>
      </c>
      <c r="I47" s="278">
        <v>4727.2166666666681</v>
      </c>
      <c r="J47" s="278">
        <v>4799.4333333333343</v>
      </c>
      <c r="K47" s="276">
        <v>4655</v>
      </c>
      <c r="L47" s="276">
        <v>4501.2</v>
      </c>
      <c r="M47" s="276">
        <v>1.3149500000000001</v>
      </c>
    </row>
    <row r="48" spans="1:13">
      <c r="A48" s="267">
        <v>38</v>
      </c>
      <c r="B48" s="276" t="s">
        <v>310</v>
      </c>
      <c r="C48" s="277">
        <v>6583.8</v>
      </c>
      <c r="D48" s="278">
        <v>6576.583333333333</v>
      </c>
      <c r="E48" s="278">
        <v>6408.2166666666662</v>
      </c>
      <c r="F48" s="278">
        <v>6232.6333333333332</v>
      </c>
      <c r="G48" s="278">
        <v>6064.2666666666664</v>
      </c>
      <c r="H48" s="278">
        <v>6752.1666666666661</v>
      </c>
      <c r="I48" s="278">
        <v>6920.5333333333328</v>
      </c>
      <c r="J48" s="278">
        <v>7096.1166666666659</v>
      </c>
      <c r="K48" s="276">
        <v>6744.95</v>
      </c>
      <c r="L48" s="276">
        <v>6401</v>
      </c>
      <c r="M48" s="276">
        <v>0.57977999999999996</v>
      </c>
    </row>
    <row r="49" spans="1:13">
      <c r="A49" s="267">
        <v>39</v>
      </c>
      <c r="B49" s="276" t="s">
        <v>226</v>
      </c>
      <c r="C49" s="277">
        <v>884.65</v>
      </c>
      <c r="D49" s="278">
        <v>882.38333333333333</v>
      </c>
      <c r="E49" s="278">
        <v>874.76666666666665</v>
      </c>
      <c r="F49" s="278">
        <v>864.88333333333333</v>
      </c>
      <c r="G49" s="278">
        <v>857.26666666666665</v>
      </c>
      <c r="H49" s="278">
        <v>892.26666666666665</v>
      </c>
      <c r="I49" s="278">
        <v>899.88333333333321</v>
      </c>
      <c r="J49" s="278">
        <v>909.76666666666665</v>
      </c>
      <c r="K49" s="276">
        <v>890</v>
      </c>
      <c r="L49" s="276">
        <v>872.5</v>
      </c>
      <c r="M49" s="276">
        <v>7.6665200000000002</v>
      </c>
    </row>
    <row r="50" spans="1:13">
      <c r="A50" s="267">
        <v>40</v>
      </c>
      <c r="B50" s="276" t="s">
        <v>53</v>
      </c>
      <c r="C50" s="277">
        <v>979.35</v>
      </c>
      <c r="D50" s="278">
        <v>979.06666666666661</v>
      </c>
      <c r="E50" s="278">
        <v>961.28333333333319</v>
      </c>
      <c r="F50" s="278">
        <v>943.21666666666658</v>
      </c>
      <c r="G50" s="278">
        <v>925.43333333333317</v>
      </c>
      <c r="H50" s="278">
        <v>997.13333333333321</v>
      </c>
      <c r="I50" s="278">
        <v>1014.9166666666665</v>
      </c>
      <c r="J50" s="278">
        <v>1032.9833333333331</v>
      </c>
      <c r="K50" s="276">
        <v>996.85</v>
      </c>
      <c r="L50" s="276">
        <v>961</v>
      </c>
      <c r="M50" s="276">
        <v>54.326320000000003</v>
      </c>
    </row>
    <row r="51" spans="1:13">
      <c r="A51" s="267">
        <v>41</v>
      </c>
      <c r="B51" s="276" t="s">
        <v>311</v>
      </c>
      <c r="C51" s="277">
        <v>519.4</v>
      </c>
      <c r="D51" s="278">
        <v>516.4666666666667</v>
      </c>
      <c r="E51" s="278">
        <v>510.93333333333339</v>
      </c>
      <c r="F51" s="278">
        <v>502.4666666666667</v>
      </c>
      <c r="G51" s="278">
        <v>496.93333333333339</v>
      </c>
      <c r="H51" s="278">
        <v>524.93333333333339</v>
      </c>
      <c r="I51" s="278">
        <v>530.4666666666667</v>
      </c>
      <c r="J51" s="278">
        <v>538.93333333333339</v>
      </c>
      <c r="K51" s="276">
        <v>522</v>
      </c>
      <c r="L51" s="276">
        <v>508</v>
      </c>
      <c r="M51" s="276">
        <v>2.4281799999999998</v>
      </c>
    </row>
    <row r="52" spans="1:13">
      <c r="A52" s="267">
        <v>42</v>
      </c>
      <c r="B52" s="276" t="s">
        <v>55</v>
      </c>
      <c r="C52" s="277">
        <v>664.45</v>
      </c>
      <c r="D52" s="278">
        <v>650.11666666666667</v>
      </c>
      <c r="E52" s="278">
        <v>632.33333333333337</v>
      </c>
      <c r="F52" s="278">
        <v>600.2166666666667</v>
      </c>
      <c r="G52" s="278">
        <v>582.43333333333339</v>
      </c>
      <c r="H52" s="278">
        <v>682.23333333333335</v>
      </c>
      <c r="I52" s="278">
        <v>700.01666666666665</v>
      </c>
      <c r="J52" s="278">
        <v>732.13333333333333</v>
      </c>
      <c r="K52" s="276">
        <v>667.9</v>
      </c>
      <c r="L52" s="276">
        <v>618</v>
      </c>
      <c r="M52" s="276">
        <v>379.73962999999998</v>
      </c>
    </row>
    <row r="53" spans="1:13">
      <c r="A53" s="267">
        <v>43</v>
      </c>
      <c r="B53" s="276" t="s">
        <v>56</v>
      </c>
      <c r="C53" s="277">
        <v>3492.65</v>
      </c>
      <c r="D53" s="278">
        <v>3490.8833333333332</v>
      </c>
      <c r="E53" s="278">
        <v>3476.7666666666664</v>
      </c>
      <c r="F53" s="278">
        <v>3460.8833333333332</v>
      </c>
      <c r="G53" s="278">
        <v>3446.7666666666664</v>
      </c>
      <c r="H53" s="278">
        <v>3506.7666666666664</v>
      </c>
      <c r="I53" s="278">
        <v>3520.8833333333332</v>
      </c>
      <c r="J53" s="278">
        <v>3536.7666666666664</v>
      </c>
      <c r="K53" s="276">
        <v>3505</v>
      </c>
      <c r="L53" s="276">
        <v>3475</v>
      </c>
      <c r="M53" s="276">
        <v>5.6156199999999998</v>
      </c>
    </row>
    <row r="54" spans="1:13">
      <c r="A54" s="267">
        <v>44</v>
      </c>
      <c r="B54" s="276" t="s">
        <v>315</v>
      </c>
      <c r="C54" s="277">
        <v>230.3</v>
      </c>
      <c r="D54" s="278">
        <v>229.18333333333331</v>
      </c>
      <c r="E54" s="278">
        <v>226.66666666666663</v>
      </c>
      <c r="F54" s="278">
        <v>223.03333333333333</v>
      </c>
      <c r="G54" s="278">
        <v>220.51666666666665</v>
      </c>
      <c r="H54" s="278">
        <v>232.81666666666661</v>
      </c>
      <c r="I54" s="278">
        <v>235.33333333333331</v>
      </c>
      <c r="J54" s="278">
        <v>238.96666666666658</v>
      </c>
      <c r="K54" s="276">
        <v>231.7</v>
      </c>
      <c r="L54" s="276">
        <v>225.55</v>
      </c>
      <c r="M54" s="276">
        <v>5.117</v>
      </c>
    </row>
    <row r="55" spans="1:13">
      <c r="A55" s="267">
        <v>45</v>
      </c>
      <c r="B55" s="276" t="s">
        <v>316</v>
      </c>
      <c r="C55" s="277">
        <v>621.54999999999995</v>
      </c>
      <c r="D55" s="278">
        <v>616.58333333333337</v>
      </c>
      <c r="E55" s="278">
        <v>607.31666666666672</v>
      </c>
      <c r="F55" s="278">
        <v>593.08333333333337</v>
      </c>
      <c r="G55" s="278">
        <v>583.81666666666672</v>
      </c>
      <c r="H55" s="278">
        <v>630.81666666666672</v>
      </c>
      <c r="I55" s="278">
        <v>640.08333333333337</v>
      </c>
      <c r="J55" s="278">
        <v>654.31666666666672</v>
      </c>
      <c r="K55" s="276">
        <v>625.85</v>
      </c>
      <c r="L55" s="276">
        <v>602.35</v>
      </c>
      <c r="M55" s="276">
        <v>1.0122199999999999</v>
      </c>
    </row>
    <row r="56" spans="1:13">
      <c r="A56" s="267">
        <v>46</v>
      </c>
      <c r="B56" s="276" t="s">
        <v>58</v>
      </c>
      <c r="C56" s="277">
        <v>8820.85</v>
      </c>
      <c r="D56" s="278">
        <v>8825.9333333333325</v>
      </c>
      <c r="E56" s="278">
        <v>8731.866666666665</v>
      </c>
      <c r="F56" s="278">
        <v>8642.8833333333332</v>
      </c>
      <c r="G56" s="278">
        <v>8548.8166666666657</v>
      </c>
      <c r="H56" s="278">
        <v>8914.9166666666642</v>
      </c>
      <c r="I56" s="278">
        <v>9008.9833333333336</v>
      </c>
      <c r="J56" s="278">
        <v>9097.9666666666635</v>
      </c>
      <c r="K56" s="276">
        <v>8920</v>
      </c>
      <c r="L56" s="276">
        <v>8736.9500000000007</v>
      </c>
      <c r="M56" s="276">
        <v>4.8621400000000001</v>
      </c>
    </row>
    <row r="57" spans="1:13">
      <c r="A57" s="267">
        <v>47</v>
      </c>
      <c r="B57" s="276" t="s">
        <v>232</v>
      </c>
      <c r="C57" s="277">
        <v>3110.85</v>
      </c>
      <c r="D57" s="278">
        <v>3101.0333333333333</v>
      </c>
      <c r="E57" s="278">
        <v>3059.8166666666666</v>
      </c>
      <c r="F57" s="278">
        <v>3008.7833333333333</v>
      </c>
      <c r="G57" s="278">
        <v>2967.5666666666666</v>
      </c>
      <c r="H57" s="278">
        <v>3152.0666666666666</v>
      </c>
      <c r="I57" s="278">
        <v>3193.2833333333328</v>
      </c>
      <c r="J57" s="278">
        <v>3244.3166666666666</v>
      </c>
      <c r="K57" s="276">
        <v>3142.25</v>
      </c>
      <c r="L57" s="276">
        <v>3050</v>
      </c>
      <c r="M57" s="276">
        <v>0.30127999999999999</v>
      </c>
    </row>
    <row r="58" spans="1:13">
      <c r="A58" s="267">
        <v>48</v>
      </c>
      <c r="B58" s="276" t="s">
        <v>59</v>
      </c>
      <c r="C58" s="277">
        <v>5119</v>
      </c>
      <c r="D58" s="278">
        <v>5135.2333333333336</v>
      </c>
      <c r="E58" s="278">
        <v>5046.2666666666673</v>
      </c>
      <c r="F58" s="278">
        <v>4973.5333333333338</v>
      </c>
      <c r="G58" s="278">
        <v>4884.5666666666675</v>
      </c>
      <c r="H58" s="278">
        <v>5207.9666666666672</v>
      </c>
      <c r="I58" s="278">
        <v>5296.9333333333343</v>
      </c>
      <c r="J58" s="278">
        <v>5369.666666666667</v>
      </c>
      <c r="K58" s="276">
        <v>5224.2</v>
      </c>
      <c r="L58" s="276">
        <v>5062.5</v>
      </c>
      <c r="M58" s="276">
        <v>39.533999999999999</v>
      </c>
    </row>
    <row r="59" spans="1:13">
      <c r="A59" s="267">
        <v>49</v>
      </c>
      <c r="B59" s="276" t="s">
        <v>60</v>
      </c>
      <c r="C59" s="277">
        <v>1681.45</v>
      </c>
      <c r="D59" s="278">
        <v>1671.5166666666667</v>
      </c>
      <c r="E59" s="278">
        <v>1654.6833333333334</v>
      </c>
      <c r="F59" s="278">
        <v>1627.9166666666667</v>
      </c>
      <c r="G59" s="278">
        <v>1611.0833333333335</v>
      </c>
      <c r="H59" s="278">
        <v>1698.2833333333333</v>
      </c>
      <c r="I59" s="278">
        <v>1715.1166666666668</v>
      </c>
      <c r="J59" s="278">
        <v>1741.8833333333332</v>
      </c>
      <c r="K59" s="276">
        <v>1688.35</v>
      </c>
      <c r="L59" s="276">
        <v>1644.75</v>
      </c>
      <c r="M59" s="276">
        <v>4.9793200000000004</v>
      </c>
    </row>
    <row r="60" spans="1:13" ht="12" customHeight="1">
      <c r="A60" s="267">
        <v>50</v>
      </c>
      <c r="B60" s="276" t="s">
        <v>317</v>
      </c>
      <c r="C60" s="277">
        <v>129</v>
      </c>
      <c r="D60" s="278">
        <v>128.79999999999998</v>
      </c>
      <c r="E60" s="278">
        <v>126.34999999999997</v>
      </c>
      <c r="F60" s="278">
        <v>123.69999999999999</v>
      </c>
      <c r="G60" s="278">
        <v>121.24999999999997</v>
      </c>
      <c r="H60" s="278">
        <v>131.44999999999996</v>
      </c>
      <c r="I60" s="278">
        <v>133.89999999999995</v>
      </c>
      <c r="J60" s="278">
        <v>136.54999999999995</v>
      </c>
      <c r="K60" s="276">
        <v>131.25</v>
      </c>
      <c r="L60" s="276">
        <v>126.15</v>
      </c>
      <c r="M60" s="276">
        <v>7.8407600000000004</v>
      </c>
    </row>
    <row r="61" spans="1:13">
      <c r="A61" s="267">
        <v>51</v>
      </c>
      <c r="B61" s="276" t="s">
        <v>318</v>
      </c>
      <c r="C61" s="277">
        <v>169.4</v>
      </c>
      <c r="D61" s="278">
        <v>169.76666666666668</v>
      </c>
      <c r="E61" s="278">
        <v>168.38333333333335</v>
      </c>
      <c r="F61" s="278">
        <v>167.36666666666667</v>
      </c>
      <c r="G61" s="278">
        <v>165.98333333333335</v>
      </c>
      <c r="H61" s="278">
        <v>170.78333333333336</v>
      </c>
      <c r="I61" s="278">
        <v>172.16666666666669</v>
      </c>
      <c r="J61" s="278">
        <v>173.18333333333337</v>
      </c>
      <c r="K61" s="276">
        <v>171.15</v>
      </c>
      <c r="L61" s="276">
        <v>168.75</v>
      </c>
      <c r="M61" s="276">
        <v>7.4947999999999997</v>
      </c>
    </row>
    <row r="62" spans="1:13">
      <c r="A62" s="267">
        <v>52</v>
      </c>
      <c r="B62" s="276" t="s">
        <v>233</v>
      </c>
      <c r="C62" s="277">
        <v>401.85</v>
      </c>
      <c r="D62" s="278">
        <v>398.7166666666667</v>
      </c>
      <c r="E62" s="278">
        <v>393.53333333333342</v>
      </c>
      <c r="F62" s="278">
        <v>385.2166666666667</v>
      </c>
      <c r="G62" s="278">
        <v>380.03333333333342</v>
      </c>
      <c r="H62" s="278">
        <v>407.03333333333342</v>
      </c>
      <c r="I62" s="278">
        <v>412.2166666666667</v>
      </c>
      <c r="J62" s="278">
        <v>420.53333333333342</v>
      </c>
      <c r="K62" s="276">
        <v>403.9</v>
      </c>
      <c r="L62" s="276">
        <v>390.4</v>
      </c>
      <c r="M62" s="276">
        <v>117.43029</v>
      </c>
    </row>
    <row r="63" spans="1:13">
      <c r="A63" s="267">
        <v>53</v>
      </c>
      <c r="B63" s="276" t="s">
        <v>61</v>
      </c>
      <c r="C63" s="277">
        <v>65.599999999999994</v>
      </c>
      <c r="D63" s="278">
        <v>65.55</v>
      </c>
      <c r="E63" s="278">
        <v>64.849999999999994</v>
      </c>
      <c r="F63" s="278">
        <v>64.099999999999994</v>
      </c>
      <c r="G63" s="278">
        <v>63.399999999999991</v>
      </c>
      <c r="H63" s="278">
        <v>66.3</v>
      </c>
      <c r="I63" s="278">
        <v>67.000000000000014</v>
      </c>
      <c r="J63" s="278">
        <v>67.75</v>
      </c>
      <c r="K63" s="276">
        <v>66.25</v>
      </c>
      <c r="L63" s="276">
        <v>64.8</v>
      </c>
      <c r="M63" s="276">
        <v>317.35001999999997</v>
      </c>
    </row>
    <row r="64" spans="1:13">
      <c r="A64" s="267">
        <v>54</v>
      </c>
      <c r="B64" s="276" t="s">
        <v>62</v>
      </c>
      <c r="C64" s="277">
        <v>50.55</v>
      </c>
      <c r="D64" s="278">
        <v>50.266666666666673</v>
      </c>
      <c r="E64" s="278">
        <v>49.783333333333346</v>
      </c>
      <c r="F64" s="278">
        <v>49.016666666666673</v>
      </c>
      <c r="G64" s="278">
        <v>48.533333333333346</v>
      </c>
      <c r="H64" s="278">
        <v>51.033333333333346</v>
      </c>
      <c r="I64" s="278">
        <v>51.51666666666668</v>
      </c>
      <c r="J64" s="278">
        <v>52.283333333333346</v>
      </c>
      <c r="K64" s="276">
        <v>50.75</v>
      </c>
      <c r="L64" s="276">
        <v>49.5</v>
      </c>
      <c r="M64" s="276">
        <v>37.427639999999997</v>
      </c>
    </row>
    <row r="65" spans="1:13">
      <c r="A65" s="267">
        <v>55</v>
      </c>
      <c r="B65" s="276" t="s">
        <v>312</v>
      </c>
      <c r="C65" s="277">
        <v>1653.15</v>
      </c>
      <c r="D65" s="278">
        <v>1642.2166666666665</v>
      </c>
      <c r="E65" s="278">
        <v>1620.9333333333329</v>
      </c>
      <c r="F65" s="278">
        <v>1588.7166666666665</v>
      </c>
      <c r="G65" s="278">
        <v>1567.4333333333329</v>
      </c>
      <c r="H65" s="278">
        <v>1674.4333333333329</v>
      </c>
      <c r="I65" s="278">
        <v>1695.7166666666662</v>
      </c>
      <c r="J65" s="278">
        <v>1727.9333333333329</v>
      </c>
      <c r="K65" s="276">
        <v>1663.5</v>
      </c>
      <c r="L65" s="276">
        <v>1610</v>
      </c>
      <c r="M65" s="276">
        <v>0.45401999999999998</v>
      </c>
    </row>
    <row r="66" spans="1:13">
      <c r="A66" s="267">
        <v>56</v>
      </c>
      <c r="B66" s="276" t="s">
        <v>63</v>
      </c>
      <c r="C66" s="277">
        <v>1608.2</v>
      </c>
      <c r="D66" s="278">
        <v>1601</v>
      </c>
      <c r="E66" s="278">
        <v>1587.2</v>
      </c>
      <c r="F66" s="278">
        <v>1566.2</v>
      </c>
      <c r="G66" s="278">
        <v>1552.4</v>
      </c>
      <c r="H66" s="278">
        <v>1622</v>
      </c>
      <c r="I66" s="278">
        <v>1635.8000000000002</v>
      </c>
      <c r="J66" s="278">
        <v>1656.8</v>
      </c>
      <c r="K66" s="276">
        <v>1614.8</v>
      </c>
      <c r="L66" s="276">
        <v>1580</v>
      </c>
      <c r="M66" s="276">
        <v>7.4536800000000003</v>
      </c>
    </row>
    <row r="67" spans="1:13">
      <c r="A67" s="267">
        <v>57</v>
      </c>
      <c r="B67" s="276" t="s">
        <v>320</v>
      </c>
      <c r="C67" s="277">
        <v>5516.15</v>
      </c>
      <c r="D67" s="278">
        <v>5532.0666666666666</v>
      </c>
      <c r="E67" s="278">
        <v>5464.083333333333</v>
      </c>
      <c r="F67" s="278">
        <v>5412.0166666666664</v>
      </c>
      <c r="G67" s="278">
        <v>5344.0333333333328</v>
      </c>
      <c r="H67" s="278">
        <v>5584.1333333333332</v>
      </c>
      <c r="I67" s="278">
        <v>5652.1166666666668</v>
      </c>
      <c r="J67" s="278">
        <v>5704.1833333333334</v>
      </c>
      <c r="K67" s="276">
        <v>5600.05</v>
      </c>
      <c r="L67" s="276">
        <v>5480</v>
      </c>
      <c r="M67" s="276">
        <v>0.29093999999999998</v>
      </c>
    </row>
    <row r="68" spans="1:13">
      <c r="A68" s="267">
        <v>58</v>
      </c>
      <c r="B68" s="276" t="s">
        <v>234</v>
      </c>
      <c r="C68" s="277">
        <v>1296</v>
      </c>
      <c r="D68" s="278">
        <v>1296.5833333333333</v>
      </c>
      <c r="E68" s="278">
        <v>1280.3166666666666</v>
      </c>
      <c r="F68" s="278">
        <v>1264.6333333333334</v>
      </c>
      <c r="G68" s="278">
        <v>1248.3666666666668</v>
      </c>
      <c r="H68" s="278">
        <v>1312.2666666666664</v>
      </c>
      <c r="I68" s="278">
        <v>1328.5333333333333</v>
      </c>
      <c r="J68" s="278">
        <v>1344.2166666666662</v>
      </c>
      <c r="K68" s="276">
        <v>1312.85</v>
      </c>
      <c r="L68" s="276">
        <v>1280.9000000000001</v>
      </c>
      <c r="M68" s="276">
        <v>0.41031000000000001</v>
      </c>
    </row>
    <row r="69" spans="1:13">
      <c r="A69" s="267">
        <v>59</v>
      </c>
      <c r="B69" s="276" t="s">
        <v>321</v>
      </c>
      <c r="C69" s="277">
        <v>345.05</v>
      </c>
      <c r="D69" s="278">
        <v>345.93333333333339</v>
      </c>
      <c r="E69" s="278">
        <v>336.26666666666677</v>
      </c>
      <c r="F69" s="278">
        <v>327.48333333333335</v>
      </c>
      <c r="G69" s="278">
        <v>317.81666666666672</v>
      </c>
      <c r="H69" s="278">
        <v>354.71666666666681</v>
      </c>
      <c r="I69" s="278">
        <v>364.38333333333344</v>
      </c>
      <c r="J69" s="278">
        <v>373.16666666666686</v>
      </c>
      <c r="K69" s="276">
        <v>355.6</v>
      </c>
      <c r="L69" s="276">
        <v>337.15</v>
      </c>
      <c r="M69" s="276">
        <v>6.2593199999999998</v>
      </c>
    </row>
    <row r="70" spans="1:13">
      <c r="A70" s="267">
        <v>60</v>
      </c>
      <c r="B70" s="276" t="s">
        <v>65</v>
      </c>
      <c r="C70" s="277">
        <v>131.5</v>
      </c>
      <c r="D70" s="278">
        <v>131.25</v>
      </c>
      <c r="E70" s="278">
        <v>129.25</v>
      </c>
      <c r="F70" s="278">
        <v>127</v>
      </c>
      <c r="G70" s="278">
        <v>125</v>
      </c>
      <c r="H70" s="278">
        <v>133.5</v>
      </c>
      <c r="I70" s="278">
        <v>135.5</v>
      </c>
      <c r="J70" s="278">
        <v>137.75</v>
      </c>
      <c r="K70" s="276">
        <v>133.25</v>
      </c>
      <c r="L70" s="276">
        <v>129</v>
      </c>
      <c r="M70" s="276">
        <v>214.53841</v>
      </c>
    </row>
    <row r="71" spans="1:13">
      <c r="A71" s="267">
        <v>61</v>
      </c>
      <c r="B71" s="276" t="s">
        <v>313</v>
      </c>
      <c r="C71" s="277">
        <v>992.7</v>
      </c>
      <c r="D71" s="278">
        <v>994.06666666666661</v>
      </c>
      <c r="E71" s="278">
        <v>983.73333333333323</v>
      </c>
      <c r="F71" s="278">
        <v>974.76666666666665</v>
      </c>
      <c r="G71" s="278">
        <v>964.43333333333328</v>
      </c>
      <c r="H71" s="278">
        <v>1003.0333333333332</v>
      </c>
      <c r="I71" s="278">
        <v>1013.3666666666667</v>
      </c>
      <c r="J71" s="278">
        <v>1022.3333333333331</v>
      </c>
      <c r="K71" s="276">
        <v>1004.4</v>
      </c>
      <c r="L71" s="276">
        <v>985.1</v>
      </c>
      <c r="M71" s="276">
        <v>4.6135900000000003</v>
      </c>
    </row>
    <row r="72" spans="1:13">
      <c r="A72" s="267">
        <v>62</v>
      </c>
      <c r="B72" s="276" t="s">
        <v>66</v>
      </c>
      <c r="C72" s="277">
        <v>791.4</v>
      </c>
      <c r="D72" s="278">
        <v>787.08333333333337</v>
      </c>
      <c r="E72" s="278">
        <v>775.4666666666667</v>
      </c>
      <c r="F72" s="278">
        <v>759.5333333333333</v>
      </c>
      <c r="G72" s="278">
        <v>747.91666666666663</v>
      </c>
      <c r="H72" s="278">
        <v>803.01666666666677</v>
      </c>
      <c r="I72" s="278">
        <v>814.63333333333333</v>
      </c>
      <c r="J72" s="278">
        <v>830.56666666666683</v>
      </c>
      <c r="K72" s="276">
        <v>798.7</v>
      </c>
      <c r="L72" s="276">
        <v>771.15</v>
      </c>
      <c r="M72" s="276">
        <v>8.6599199999999996</v>
      </c>
    </row>
    <row r="73" spans="1:13">
      <c r="A73" s="267">
        <v>63</v>
      </c>
      <c r="B73" s="276" t="s">
        <v>67</v>
      </c>
      <c r="C73" s="277">
        <v>556.54999999999995</v>
      </c>
      <c r="D73" s="278">
        <v>551.16666666666663</v>
      </c>
      <c r="E73" s="278">
        <v>543.63333333333321</v>
      </c>
      <c r="F73" s="278">
        <v>530.71666666666658</v>
      </c>
      <c r="G73" s="278">
        <v>523.18333333333317</v>
      </c>
      <c r="H73" s="278">
        <v>564.08333333333326</v>
      </c>
      <c r="I73" s="278">
        <v>571.61666666666679</v>
      </c>
      <c r="J73" s="278">
        <v>584.5333333333333</v>
      </c>
      <c r="K73" s="276">
        <v>558.70000000000005</v>
      </c>
      <c r="L73" s="276">
        <v>538.25</v>
      </c>
      <c r="M73" s="276">
        <v>18.97354</v>
      </c>
    </row>
    <row r="74" spans="1:13">
      <c r="A74" s="267">
        <v>64</v>
      </c>
      <c r="B74" s="276" t="s">
        <v>1045</v>
      </c>
      <c r="C74" s="277">
        <v>9482.2000000000007</v>
      </c>
      <c r="D74" s="278">
        <v>9553.6666666666661</v>
      </c>
      <c r="E74" s="278">
        <v>9358.5333333333328</v>
      </c>
      <c r="F74" s="278">
        <v>9234.8666666666668</v>
      </c>
      <c r="G74" s="278">
        <v>9039.7333333333336</v>
      </c>
      <c r="H74" s="278">
        <v>9677.3333333333321</v>
      </c>
      <c r="I74" s="278">
        <v>9872.4666666666672</v>
      </c>
      <c r="J74" s="278">
        <v>9996.1333333333314</v>
      </c>
      <c r="K74" s="276">
        <v>9748.7999999999993</v>
      </c>
      <c r="L74" s="276">
        <v>9430</v>
      </c>
      <c r="M74" s="276">
        <v>4.6609999999999999E-2</v>
      </c>
    </row>
    <row r="75" spans="1:13">
      <c r="A75" s="267">
        <v>65</v>
      </c>
      <c r="B75" s="276" t="s">
        <v>69</v>
      </c>
      <c r="C75" s="277">
        <v>514</v>
      </c>
      <c r="D75" s="278">
        <v>514</v>
      </c>
      <c r="E75" s="278">
        <v>511.1</v>
      </c>
      <c r="F75" s="278">
        <v>508.20000000000005</v>
      </c>
      <c r="G75" s="278">
        <v>505.30000000000007</v>
      </c>
      <c r="H75" s="278">
        <v>516.9</v>
      </c>
      <c r="I75" s="278">
        <v>519.80000000000007</v>
      </c>
      <c r="J75" s="278">
        <v>522.69999999999993</v>
      </c>
      <c r="K75" s="276">
        <v>516.9</v>
      </c>
      <c r="L75" s="276">
        <v>511.1</v>
      </c>
      <c r="M75" s="276">
        <v>104.92428</v>
      </c>
    </row>
    <row r="76" spans="1:13" s="16" customFormat="1">
      <c r="A76" s="267">
        <v>66</v>
      </c>
      <c r="B76" s="276" t="s">
        <v>70</v>
      </c>
      <c r="C76" s="277">
        <v>40.15</v>
      </c>
      <c r="D76" s="278">
        <v>40.133333333333333</v>
      </c>
      <c r="E76" s="278">
        <v>39.616666666666667</v>
      </c>
      <c r="F76" s="278">
        <v>39.083333333333336</v>
      </c>
      <c r="G76" s="278">
        <v>38.56666666666667</v>
      </c>
      <c r="H76" s="278">
        <v>40.666666666666664</v>
      </c>
      <c r="I76" s="278">
        <v>41.18333333333333</v>
      </c>
      <c r="J76" s="278">
        <v>41.716666666666661</v>
      </c>
      <c r="K76" s="276">
        <v>40.65</v>
      </c>
      <c r="L76" s="276">
        <v>39.6</v>
      </c>
      <c r="M76" s="276">
        <v>681.78443000000004</v>
      </c>
    </row>
    <row r="77" spans="1:13" s="16" customFormat="1">
      <c r="A77" s="267">
        <v>67</v>
      </c>
      <c r="B77" s="276" t="s">
        <v>71</v>
      </c>
      <c r="C77" s="277">
        <v>467.65</v>
      </c>
      <c r="D77" s="278">
        <v>466.75</v>
      </c>
      <c r="E77" s="278">
        <v>461.75</v>
      </c>
      <c r="F77" s="278">
        <v>455.85</v>
      </c>
      <c r="G77" s="278">
        <v>450.85</v>
      </c>
      <c r="H77" s="278">
        <v>472.65</v>
      </c>
      <c r="I77" s="278">
        <v>477.65</v>
      </c>
      <c r="J77" s="278">
        <v>483.54999999999995</v>
      </c>
      <c r="K77" s="276">
        <v>471.75</v>
      </c>
      <c r="L77" s="276">
        <v>460.85</v>
      </c>
      <c r="M77" s="276">
        <v>25.589590000000001</v>
      </c>
    </row>
    <row r="78" spans="1:13" s="16" customFormat="1">
      <c r="A78" s="267">
        <v>68</v>
      </c>
      <c r="B78" s="276" t="s">
        <v>322</v>
      </c>
      <c r="C78" s="277">
        <v>730.9</v>
      </c>
      <c r="D78" s="278">
        <v>733.16666666666663</v>
      </c>
      <c r="E78" s="278">
        <v>723.33333333333326</v>
      </c>
      <c r="F78" s="278">
        <v>715.76666666666665</v>
      </c>
      <c r="G78" s="278">
        <v>705.93333333333328</v>
      </c>
      <c r="H78" s="278">
        <v>740.73333333333323</v>
      </c>
      <c r="I78" s="278">
        <v>750.56666666666649</v>
      </c>
      <c r="J78" s="278">
        <v>758.13333333333321</v>
      </c>
      <c r="K78" s="276">
        <v>743</v>
      </c>
      <c r="L78" s="276">
        <v>725.6</v>
      </c>
      <c r="M78" s="276">
        <v>1.72458</v>
      </c>
    </row>
    <row r="79" spans="1:13" s="16" customFormat="1">
      <c r="A79" s="267">
        <v>69</v>
      </c>
      <c r="B79" s="276" t="s">
        <v>324</v>
      </c>
      <c r="C79" s="277">
        <v>201.05</v>
      </c>
      <c r="D79" s="278">
        <v>200.20000000000002</v>
      </c>
      <c r="E79" s="278">
        <v>198.10000000000002</v>
      </c>
      <c r="F79" s="278">
        <v>195.15</v>
      </c>
      <c r="G79" s="278">
        <v>193.05</v>
      </c>
      <c r="H79" s="278">
        <v>203.15000000000003</v>
      </c>
      <c r="I79" s="278">
        <v>205.25</v>
      </c>
      <c r="J79" s="278">
        <v>208.20000000000005</v>
      </c>
      <c r="K79" s="276">
        <v>202.3</v>
      </c>
      <c r="L79" s="276">
        <v>197.25</v>
      </c>
      <c r="M79" s="276">
        <v>5.8919499999999996</v>
      </c>
    </row>
    <row r="80" spans="1:13" s="16" customFormat="1">
      <c r="A80" s="267">
        <v>70</v>
      </c>
      <c r="B80" s="276" t="s">
        <v>325</v>
      </c>
      <c r="C80" s="277">
        <v>4034.45</v>
      </c>
      <c r="D80" s="278">
        <v>4034.4</v>
      </c>
      <c r="E80" s="278">
        <v>4005.05</v>
      </c>
      <c r="F80" s="278">
        <v>3975.65</v>
      </c>
      <c r="G80" s="278">
        <v>3946.3</v>
      </c>
      <c r="H80" s="278">
        <v>4063.8</v>
      </c>
      <c r="I80" s="278">
        <v>4093.1499999999996</v>
      </c>
      <c r="J80" s="278">
        <v>4122.55</v>
      </c>
      <c r="K80" s="276">
        <v>4063.75</v>
      </c>
      <c r="L80" s="276">
        <v>4005</v>
      </c>
      <c r="M80" s="276">
        <v>6.5600000000000006E-2</v>
      </c>
    </row>
    <row r="81" spans="1:13" s="16" customFormat="1">
      <c r="A81" s="267">
        <v>71</v>
      </c>
      <c r="B81" s="276" t="s">
        <v>326</v>
      </c>
      <c r="C81" s="277">
        <v>817.25</v>
      </c>
      <c r="D81" s="278">
        <v>813.69999999999993</v>
      </c>
      <c r="E81" s="278">
        <v>798.59999999999991</v>
      </c>
      <c r="F81" s="278">
        <v>779.94999999999993</v>
      </c>
      <c r="G81" s="278">
        <v>764.84999999999991</v>
      </c>
      <c r="H81" s="278">
        <v>832.34999999999991</v>
      </c>
      <c r="I81" s="278">
        <v>847.45</v>
      </c>
      <c r="J81" s="278">
        <v>866.09999999999991</v>
      </c>
      <c r="K81" s="276">
        <v>828.8</v>
      </c>
      <c r="L81" s="276">
        <v>795.05</v>
      </c>
      <c r="M81" s="276">
        <v>2.7795299999999998</v>
      </c>
    </row>
    <row r="82" spans="1:13" s="16" customFormat="1">
      <c r="A82" s="267">
        <v>72</v>
      </c>
      <c r="B82" s="276" t="s">
        <v>327</v>
      </c>
      <c r="C82" s="277">
        <v>76.8</v>
      </c>
      <c r="D82" s="278">
        <v>77.316666666666663</v>
      </c>
      <c r="E82" s="278">
        <v>76.033333333333331</v>
      </c>
      <c r="F82" s="278">
        <v>75.266666666666666</v>
      </c>
      <c r="G82" s="278">
        <v>73.983333333333334</v>
      </c>
      <c r="H82" s="278">
        <v>78.083333333333329</v>
      </c>
      <c r="I82" s="278">
        <v>79.36666666666666</v>
      </c>
      <c r="J82" s="278">
        <v>80.133333333333326</v>
      </c>
      <c r="K82" s="276">
        <v>78.599999999999994</v>
      </c>
      <c r="L82" s="276">
        <v>76.55</v>
      </c>
      <c r="M82" s="276">
        <v>26.07856</v>
      </c>
    </row>
    <row r="83" spans="1:13" s="16" customFormat="1">
      <c r="A83" s="267">
        <v>73</v>
      </c>
      <c r="B83" s="276" t="s">
        <v>72</v>
      </c>
      <c r="C83" s="277">
        <v>13433.5</v>
      </c>
      <c r="D83" s="278">
        <v>13354.85</v>
      </c>
      <c r="E83" s="278">
        <v>13203.1</v>
      </c>
      <c r="F83" s="278">
        <v>12972.7</v>
      </c>
      <c r="G83" s="278">
        <v>12820.95</v>
      </c>
      <c r="H83" s="278">
        <v>13585.25</v>
      </c>
      <c r="I83" s="278">
        <v>13737</v>
      </c>
      <c r="J83" s="278">
        <v>13967.4</v>
      </c>
      <c r="K83" s="276">
        <v>13506.6</v>
      </c>
      <c r="L83" s="276">
        <v>13124.45</v>
      </c>
      <c r="M83" s="276">
        <v>0.66025</v>
      </c>
    </row>
    <row r="84" spans="1:13" s="16" customFormat="1">
      <c r="A84" s="267">
        <v>74</v>
      </c>
      <c r="B84" s="276" t="s">
        <v>74</v>
      </c>
      <c r="C84" s="277">
        <v>392</v>
      </c>
      <c r="D84" s="278">
        <v>391.91666666666669</v>
      </c>
      <c r="E84" s="278">
        <v>389.08333333333337</v>
      </c>
      <c r="F84" s="278">
        <v>386.16666666666669</v>
      </c>
      <c r="G84" s="278">
        <v>383.33333333333337</v>
      </c>
      <c r="H84" s="278">
        <v>394.83333333333337</v>
      </c>
      <c r="I84" s="278">
        <v>397.66666666666674</v>
      </c>
      <c r="J84" s="278">
        <v>400.58333333333337</v>
      </c>
      <c r="K84" s="276">
        <v>394.75</v>
      </c>
      <c r="L84" s="276">
        <v>389</v>
      </c>
      <c r="M84" s="276">
        <v>45.320680000000003</v>
      </c>
    </row>
    <row r="85" spans="1:13" s="16" customFormat="1">
      <c r="A85" s="267">
        <v>75</v>
      </c>
      <c r="B85" s="276" t="s">
        <v>328</v>
      </c>
      <c r="C85" s="277">
        <v>257.10000000000002</v>
      </c>
      <c r="D85" s="278">
        <v>254.95000000000002</v>
      </c>
      <c r="E85" s="278">
        <v>251.15000000000003</v>
      </c>
      <c r="F85" s="278">
        <v>245.20000000000002</v>
      </c>
      <c r="G85" s="278">
        <v>241.40000000000003</v>
      </c>
      <c r="H85" s="278">
        <v>260.90000000000003</v>
      </c>
      <c r="I85" s="278">
        <v>264.70000000000005</v>
      </c>
      <c r="J85" s="278">
        <v>270.65000000000003</v>
      </c>
      <c r="K85" s="276">
        <v>258.75</v>
      </c>
      <c r="L85" s="276">
        <v>249</v>
      </c>
      <c r="M85" s="276">
        <v>3.13537</v>
      </c>
    </row>
    <row r="86" spans="1:13" s="16" customFormat="1">
      <c r="A86" s="267">
        <v>76</v>
      </c>
      <c r="B86" s="276" t="s">
        <v>75</v>
      </c>
      <c r="C86" s="277">
        <v>3551.1</v>
      </c>
      <c r="D86" s="278">
        <v>3551.6833333333329</v>
      </c>
      <c r="E86" s="278">
        <v>3539.4166666666661</v>
      </c>
      <c r="F86" s="278">
        <v>3527.7333333333331</v>
      </c>
      <c r="G86" s="278">
        <v>3515.4666666666662</v>
      </c>
      <c r="H86" s="278">
        <v>3563.3666666666659</v>
      </c>
      <c r="I86" s="278">
        <v>3575.6333333333332</v>
      </c>
      <c r="J86" s="278">
        <v>3587.3166666666657</v>
      </c>
      <c r="K86" s="276">
        <v>3563.95</v>
      </c>
      <c r="L86" s="276">
        <v>3540</v>
      </c>
      <c r="M86" s="276">
        <v>7.2527799999999996</v>
      </c>
    </row>
    <row r="87" spans="1:13" s="16" customFormat="1">
      <c r="A87" s="267">
        <v>77</v>
      </c>
      <c r="B87" s="276" t="s">
        <v>314</v>
      </c>
      <c r="C87" s="277">
        <v>640.45000000000005</v>
      </c>
      <c r="D87" s="278">
        <v>641.1</v>
      </c>
      <c r="E87" s="278">
        <v>634.5</v>
      </c>
      <c r="F87" s="278">
        <v>628.54999999999995</v>
      </c>
      <c r="G87" s="278">
        <v>621.94999999999993</v>
      </c>
      <c r="H87" s="278">
        <v>647.05000000000007</v>
      </c>
      <c r="I87" s="278">
        <v>653.6500000000002</v>
      </c>
      <c r="J87" s="278">
        <v>659.60000000000014</v>
      </c>
      <c r="K87" s="276">
        <v>647.70000000000005</v>
      </c>
      <c r="L87" s="276">
        <v>635.15</v>
      </c>
      <c r="M87" s="276">
        <v>4.3319299999999998</v>
      </c>
    </row>
    <row r="88" spans="1:13" s="16" customFormat="1">
      <c r="A88" s="267">
        <v>78</v>
      </c>
      <c r="B88" s="276" t="s">
        <v>323</v>
      </c>
      <c r="C88" s="277">
        <v>267.89999999999998</v>
      </c>
      <c r="D88" s="278">
        <v>263.95</v>
      </c>
      <c r="E88" s="278">
        <v>252.95</v>
      </c>
      <c r="F88" s="278">
        <v>238</v>
      </c>
      <c r="G88" s="278">
        <v>227</v>
      </c>
      <c r="H88" s="278">
        <v>278.89999999999998</v>
      </c>
      <c r="I88" s="278">
        <v>289.89999999999998</v>
      </c>
      <c r="J88" s="278">
        <v>304.84999999999997</v>
      </c>
      <c r="K88" s="276">
        <v>274.95</v>
      </c>
      <c r="L88" s="276">
        <v>249</v>
      </c>
      <c r="M88" s="276">
        <v>35.44097</v>
      </c>
    </row>
    <row r="89" spans="1:13" s="16" customFormat="1">
      <c r="A89" s="267">
        <v>79</v>
      </c>
      <c r="B89" s="276" t="s">
        <v>76</v>
      </c>
      <c r="C89" s="277">
        <v>485.85</v>
      </c>
      <c r="D89" s="278">
        <v>485.2</v>
      </c>
      <c r="E89" s="278">
        <v>480.9</v>
      </c>
      <c r="F89" s="278">
        <v>475.95</v>
      </c>
      <c r="G89" s="278">
        <v>471.65</v>
      </c>
      <c r="H89" s="278">
        <v>490.15</v>
      </c>
      <c r="I89" s="278">
        <v>494.45000000000005</v>
      </c>
      <c r="J89" s="278">
        <v>499.4</v>
      </c>
      <c r="K89" s="276">
        <v>489.5</v>
      </c>
      <c r="L89" s="276">
        <v>480.25</v>
      </c>
      <c r="M89" s="276">
        <v>22.111460000000001</v>
      </c>
    </row>
    <row r="90" spans="1:13" s="16" customFormat="1">
      <c r="A90" s="267">
        <v>80</v>
      </c>
      <c r="B90" s="276" t="s">
        <v>77</v>
      </c>
      <c r="C90" s="277">
        <v>135.4</v>
      </c>
      <c r="D90" s="278">
        <v>134.15</v>
      </c>
      <c r="E90" s="278">
        <v>131.55000000000001</v>
      </c>
      <c r="F90" s="278">
        <v>127.70000000000002</v>
      </c>
      <c r="G90" s="278">
        <v>125.10000000000002</v>
      </c>
      <c r="H90" s="278">
        <v>138</v>
      </c>
      <c r="I90" s="278">
        <v>140.59999999999997</v>
      </c>
      <c r="J90" s="278">
        <v>144.44999999999999</v>
      </c>
      <c r="K90" s="276">
        <v>136.75</v>
      </c>
      <c r="L90" s="276">
        <v>130.30000000000001</v>
      </c>
      <c r="M90" s="276">
        <v>333.87047000000001</v>
      </c>
    </row>
    <row r="91" spans="1:13" s="16" customFormat="1">
      <c r="A91" s="267">
        <v>81</v>
      </c>
      <c r="B91" s="276" t="s">
        <v>332</v>
      </c>
      <c r="C91" s="277">
        <v>484.65</v>
      </c>
      <c r="D91" s="278">
        <v>489.23333333333329</v>
      </c>
      <c r="E91" s="278">
        <v>477.81666666666661</v>
      </c>
      <c r="F91" s="278">
        <v>470.98333333333329</v>
      </c>
      <c r="G91" s="278">
        <v>459.56666666666661</v>
      </c>
      <c r="H91" s="278">
        <v>496.06666666666661</v>
      </c>
      <c r="I91" s="278">
        <v>507.48333333333323</v>
      </c>
      <c r="J91" s="278">
        <v>514.31666666666661</v>
      </c>
      <c r="K91" s="276">
        <v>500.65</v>
      </c>
      <c r="L91" s="276">
        <v>482.4</v>
      </c>
      <c r="M91" s="276">
        <v>6.0186900000000003</v>
      </c>
    </row>
    <row r="92" spans="1:13" s="16" customFormat="1">
      <c r="A92" s="267">
        <v>82</v>
      </c>
      <c r="B92" s="276" t="s">
        <v>333</v>
      </c>
      <c r="C92" s="277">
        <v>504.55</v>
      </c>
      <c r="D92" s="278">
        <v>505</v>
      </c>
      <c r="E92" s="278">
        <v>500.9</v>
      </c>
      <c r="F92" s="278">
        <v>497.25</v>
      </c>
      <c r="G92" s="278">
        <v>493.15</v>
      </c>
      <c r="H92" s="278">
        <v>508.65</v>
      </c>
      <c r="I92" s="278">
        <v>512.75</v>
      </c>
      <c r="J92" s="278">
        <v>516.4</v>
      </c>
      <c r="K92" s="276">
        <v>509.1</v>
      </c>
      <c r="L92" s="276">
        <v>501.35</v>
      </c>
      <c r="M92" s="276">
        <v>0.84818000000000005</v>
      </c>
    </row>
    <row r="93" spans="1:13" s="16" customFormat="1">
      <c r="A93" s="267">
        <v>83</v>
      </c>
      <c r="B93" s="276" t="s">
        <v>335</v>
      </c>
      <c r="C93" s="277">
        <v>409.35</v>
      </c>
      <c r="D93" s="278">
        <v>408.38333333333338</v>
      </c>
      <c r="E93" s="278">
        <v>401.06666666666678</v>
      </c>
      <c r="F93" s="278">
        <v>392.78333333333342</v>
      </c>
      <c r="G93" s="278">
        <v>385.46666666666681</v>
      </c>
      <c r="H93" s="278">
        <v>416.66666666666674</v>
      </c>
      <c r="I93" s="278">
        <v>423.98333333333335</v>
      </c>
      <c r="J93" s="278">
        <v>432.26666666666671</v>
      </c>
      <c r="K93" s="276">
        <v>415.7</v>
      </c>
      <c r="L93" s="276">
        <v>400.1</v>
      </c>
      <c r="M93" s="276">
        <v>2.1649099999999999</v>
      </c>
    </row>
    <row r="94" spans="1:13" s="16" customFormat="1">
      <c r="A94" s="267">
        <v>84</v>
      </c>
      <c r="B94" s="276" t="s">
        <v>329</v>
      </c>
      <c r="C94" s="277">
        <v>528.6</v>
      </c>
      <c r="D94" s="278">
        <v>527.08333333333337</v>
      </c>
      <c r="E94" s="278">
        <v>520.41666666666674</v>
      </c>
      <c r="F94" s="278">
        <v>512.23333333333335</v>
      </c>
      <c r="G94" s="278">
        <v>505.56666666666672</v>
      </c>
      <c r="H94" s="278">
        <v>535.26666666666677</v>
      </c>
      <c r="I94" s="278">
        <v>541.93333333333351</v>
      </c>
      <c r="J94" s="278">
        <v>550.11666666666679</v>
      </c>
      <c r="K94" s="276">
        <v>533.75</v>
      </c>
      <c r="L94" s="276">
        <v>518.9</v>
      </c>
      <c r="M94" s="276">
        <v>2.3071999999999999</v>
      </c>
    </row>
    <row r="95" spans="1:13" s="16" customFormat="1">
      <c r="A95" s="267">
        <v>85</v>
      </c>
      <c r="B95" s="276" t="s">
        <v>78</v>
      </c>
      <c r="C95" s="277">
        <v>124.35</v>
      </c>
      <c r="D95" s="278">
        <v>124.01666666666665</v>
      </c>
      <c r="E95" s="278">
        <v>122.93333333333331</v>
      </c>
      <c r="F95" s="278">
        <v>121.51666666666665</v>
      </c>
      <c r="G95" s="278">
        <v>120.43333333333331</v>
      </c>
      <c r="H95" s="278">
        <v>125.43333333333331</v>
      </c>
      <c r="I95" s="278">
        <v>126.51666666666665</v>
      </c>
      <c r="J95" s="278">
        <v>127.93333333333331</v>
      </c>
      <c r="K95" s="276">
        <v>125.1</v>
      </c>
      <c r="L95" s="276">
        <v>122.6</v>
      </c>
      <c r="M95" s="276">
        <v>17.940259999999999</v>
      </c>
    </row>
    <row r="96" spans="1:13" s="16" customFormat="1">
      <c r="A96" s="267">
        <v>86</v>
      </c>
      <c r="B96" s="276" t="s">
        <v>330</v>
      </c>
      <c r="C96" s="277">
        <v>266.45</v>
      </c>
      <c r="D96" s="278">
        <v>267.90000000000003</v>
      </c>
      <c r="E96" s="278">
        <v>264.55000000000007</v>
      </c>
      <c r="F96" s="278">
        <v>262.65000000000003</v>
      </c>
      <c r="G96" s="278">
        <v>259.30000000000007</v>
      </c>
      <c r="H96" s="278">
        <v>269.80000000000007</v>
      </c>
      <c r="I96" s="278">
        <v>273.15000000000009</v>
      </c>
      <c r="J96" s="278">
        <v>275.05000000000007</v>
      </c>
      <c r="K96" s="276">
        <v>271.25</v>
      </c>
      <c r="L96" s="276">
        <v>266</v>
      </c>
      <c r="M96" s="276">
        <v>1.3644000000000001</v>
      </c>
    </row>
    <row r="97" spans="1:13" s="16" customFormat="1">
      <c r="A97" s="267">
        <v>87</v>
      </c>
      <c r="B97" s="276" t="s">
        <v>338</v>
      </c>
      <c r="C97" s="277">
        <v>527.65</v>
      </c>
      <c r="D97" s="278">
        <v>529.18333333333328</v>
      </c>
      <c r="E97" s="278">
        <v>521.51666666666654</v>
      </c>
      <c r="F97" s="278">
        <v>515.38333333333321</v>
      </c>
      <c r="G97" s="278">
        <v>507.71666666666647</v>
      </c>
      <c r="H97" s="278">
        <v>535.31666666666661</v>
      </c>
      <c r="I97" s="278">
        <v>542.98333333333335</v>
      </c>
      <c r="J97" s="278">
        <v>549.11666666666667</v>
      </c>
      <c r="K97" s="276">
        <v>536.85</v>
      </c>
      <c r="L97" s="276">
        <v>523.04999999999995</v>
      </c>
      <c r="M97" s="276">
        <v>8.1874900000000004</v>
      </c>
    </row>
    <row r="98" spans="1:13" s="16" customFormat="1">
      <c r="A98" s="267">
        <v>88</v>
      </c>
      <c r="B98" s="276" t="s">
        <v>336</v>
      </c>
      <c r="C98" s="277">
        <v>1154.4000000000001</v>
      </c>
      <c r="D98" s="278">
        <v>1146.4333333333334</v>
      </c>
      <c r="E98" s="278">
        <v>1133.3666666666668</v>
      </c>
      <c r="F98" s="278">
        <v>1112.3333333333335</v>
      </c>
      <c r="G98" s="278">
        <v>1099.2666666666669</v>
      </c>
      <c r="H98" s="278">
        <v>1167.4666666666667</v>
      </c>
      <c r="I98" s="278">
        <v>1180.5333333333333</v>
      </c>
      <c r="J98" s="278">
        <v>1201.5666666666666</v>
      </c>
      <c r="K98" s="276">
        <v>1159.5</v>
      </c>
      <c r="L98" s="276">
        <v>1125.4000000000001</v>
      </c>
      <c r="M98" s="276">
        <v>2.3445999999999998</v>
      </c>
    </row>
    <row r="99" spans="1:13" s="16" customFormat="1">
      <c r="A99" s="267">
        <v>89</v>
      </c>
      <c r="B99" s="276" t="s">
        <v>337</v>
      </c>
      <c r="C99" s="277">
        <v>14.1</v>
      </c>
      <c r="D99" s="278">
        <v>14.033333333333333</v>
      </c>
      <c r="E99" s="278">
        <v>13.916666666666666</v>
      </c>
      <c r="F99" s="278">
        <v>13.733333333333333</v>
      </c>
      <c r="G99" s="278">
        <v>13.616666666666665</v>
      </c>
      <c r="H99" s="278">
        <v>14.216666666666667</v>
      </c>
      <c r="I99" s="278">
        <v>14.333333333333334</v>
      </c>
      <c r="J99" s="278">
        <v>14.516666666666667</v>
      </c>
      <c r="K99" s="276">
        <v>14.15</v>
      </c>
      <c r="L99" s="276">
        <v>13.85</v>
      </c>
      <c r="M99" s="276">
        <v>46.507869999999997</v>
      </c>
    </row>
    <row r="100" spans="1:13" s="16" customFormat="1">
      <c r="A100" s="267">
        <v>90</v>
      </c>
      <c r="B100" s="276" t="s">
        <v>339</v>
      </c>
      <c r="C100" s="277">
        <v>241.9</v>
      </c>
      <c r="D100" s="278">
        <v>241.81666666666669</v>
      </c>
      <c r="E100" s="278">
        <v>237.18333333333339</v>
      </c>
      <c r="F100" s="278">
        <v>232.4666666666667</v>
      </c>
      <c r="G100" s="278">
        <v>227.8333333333334</v>
      </c>
      <c r="H100" s="278">
        <v>246.53333333333339</v>
      </c>
      <c r="I100" s="278">
        <v>251.16666666666666</v>
      </c>
      <c r="J100" s="278">
        <v>255.88333333333338</v>
      </c>
      <c r="K100" s="276">
        <v>246.45</v>
      </c>
      <c r="L100" s="276">
        <v>237.1</v>
      </c>
      <c r="M100" s="276">
        <v>3.3450600000000001</v>
      </c>
    </row>
    <row r="101" spans="1:13">
      <c r="A101" s="267">
        <v>91</v>
      </c>
      <c r="B101" s="276" t="s">
        <v>80</v>
      </c>
      <c r="C101" s="277">
        <v>426.4</v>
      </c>
      <c r="D101" s="278">
        <v>422.8</v>
      </c>
      <c r="E101" s="278">
        <v>414.70000000000005</v>
      </c>
      <c r="F101" s="278">
        <v>403.00000000000006</v>
      </c>
      <c r="G101" s="278">
        <v>394.90000000000009</v>
      </c>
      <c r="H101" s="278">
        <v>434.5</v>
      </c>
      <c r="I101" s="278">
        <v>442.6</v>
      </c>
      <c r="J101" s="278">
        <v>454.29999999999995</v>
      </c>
      <c r="K101" s="276">
        <v>430.9</v>
      </c>
      <c r="L101" s="276">
        <v>411.1</v>
      </c>
      <c r="M101" s="276">
        <v>24.216419999999999</v>
      </c>
    </row>
    <row r="102" spans="1:13">
      <c r="A102" s="267">
        <v>92</v>
      </c>
      <c r="B102" s="276" t="s">
        <v>340</v>
      </c>
      <c r="C102" s="277">
        <v>3546.7</v>
      </c>
      <c r="D102" s="278">
        <v>3521.85</v>
      </c>
      <c r="E102" s="278">
        <v>3444.7</v>
      </c>
      <c r="F102" s="278">
        <v>3342.7</v>
      </c>
      <c r="G102" s="278">
        <v>3265.5499999999997</v>
      </c>
      <c r="H102" s="278">
        <v>3623.85</v>
      </c>
      <c r="I102" s="278">
        <v>3701.0000000000005</v>
      </c>
      <c r="J102" s="278">
        <v>3803</v>
      </c>
      <c r="K102" s="276">
        <v>3599</v>
      </c>
      <c r="L102" s="276">
        <v>3419.85</v>
      </c>
      <c r="M102" s="276">
        <v>0.17277000000000001</v>
      </c>
    </row>
    <row r="103" spans="1:13">
      <c r="A103" s="267">
        <v>93</v>
      </c>
      <c r="B103" s="276" t="s">
        <v>81</v>
      </c>
      <c r="C103" s="277">
        <v>630</v>
      </c>
      <c r="D103" s="278">
        <v>626.73333333333335</v>
      </c>
      <c r="E103" s="278">
        <v>621.06666666666672</v>
      </c>
      <c r="F103" s="278">
        <v>612.13333333333333</v>
      </c>
      <c r="G103" s="278">
        <v>606.4666666666667</v>
      </c>
      <c r="H103" s="278">
        <v>635.66666666666674</v>
      </c>
      <c r="I103" s="278">
        <v>641.33333333333326</v>
      </c>
      <c r="J103" s="278">
        <v>650.26666666666677</v>
      </c>
      <c r="K103" s="276">
        <v>632.4</v>
      </c>
      <c r="L103" s="276">
        <v>617.79999999999995</v>
      </c>
      <c r="M103" s="276">
        <v>4.1666699999999999</v>
      </c>
    </row>
    <row r="104" spans="1:13">
      <c r="A104" s="267">
        <v>94</v>
      </c>
      <c r="B104" s="276" t="s">
        <v>334</v>
      </c>
      <c r="C104" s="277">
        <v>311.85000000000002</v>
      </c>
      <c r="D104" s="278">
        <v>313.18333333333334</v>
      </c>
      <c r="E104" s="278">
        <v>308.66666666666669</v>
      </c>
      <c r="F104" s="278">
        <v>305.48333333333335</v>
      </c>
      <c r="G104" s="278">
        <v>300.9666666666667</v>
      </c>
      <c r="H104" s="278">
        <v>316.36666666666667</v>
      </c>
      <c r="I104" s="278">
        <v>320.88333333333333</v>
      </c>
      <c r="J104" s="278">
        <v>324.06666666666666</v>
      </c>
      <c r="K104" s="276">
        <v>317.7</v>
      </c>
      <c r="L104" s="276">
        <v>310</v>
      </c>
      <c r="M104" s="276">
        <v>0.57343</v>
      </c>
    </row>
    <row r="105" spans="1:13">
      <c r="A105" s="267">
        <v>95</v>
      </c>
      <c r="B105" s="276" t="s">
        <v>342</v>
      </c>
      <c r="C105" s="277">
        <v>240.05</v>
      </c>
      <c r="D105" s="278">
        <v>239.38333333333335</v>
      </c>
      <c r="E105" s="278">
        <v>232.8666666666667</v>
      </c>
      <c r="F105" s="278">
        <v>225.68333333333334</v>
      </c>
      <c r="G105" s="278">
        <v>219.16666666666669</v>
      </c>
      <c r="H105" s="278">
        <v>246.56666666666672</v>
      </c>
      <c r="I105" s="278">
        <v>253.08333333333337</v>
      </c>
      <c r="J105" s="278">
        <v>260.26666666666677</v>
      </c>
      <c r="K105" s="276">
        <v>245.9</v>
      </c>
      <c r="L105" s="276">
        <v>232.2</v>
      </c>
      <c r="M105" s="276">
        <v>22.511299999999999</v>
      </c>
    </row>
    <row r="106" spans="1:13">
      <c r="A106" s="267">
        <v>96</v>
      </c>
      <c r="B106" s="276" t="s">
        <v>343</v>
      </c>
      <c r="C106" s="277">
        <v>110.2</v>
      </c>
      <c r="D106" s="278">
        <v>109.55</v>
      </c>
      <c r="E106" s="278">
        <v>107.5</v>
      </c>
      <c r="F106" s="278">
        <v>104.8</v>
      </c>
      <c r="G106" s="278">
        <v>102.75</v>
      </c>
      <c r="H106" s="278">
        <v>112.25</v>
      </c>
      <c r="I106" s="278">
        <v>114.29999999999998</v>
      </c>
      <c r="J106" s="278">
        <v>117</v>
      </c>
      <c r="K106" s="276">
        <v>111.6</v>
      </c>
      <c r="L106" s="276">
        <v>106.85</v>
      </c>
      <c r="M106" s="276">
        <v>15.72387</v>
      </c>
    </row>
    <row r="107" spans="1:13">
      <c r="A107" s="267">
        <v>97</v>
      </c>
      <c r="B107" s="276" t="s">
        <v>82</v>
      </c>
      <c r="C107" s="277">
        <v>437.25</v>
      </c>
      <c r="D107" s="278">
        <v>435.41666666666669</v>
      </c>
      <c r="E107" s="278">
        <v>431.83333333333337</v>
      </c>
      <c r="F107" s="278">
        <v>426.41666666666669</v>
      </c>
      <c r="G107" s="278">
        <v>422.83333333333337</v>
      </c>
      <c r="H107" s="278">
        <v>440.83333333333337</v>
      </c>
      <c r="I107" s="278">
        <v>444.41666666666674</v>
      </c>
      <c r="J107" s="278">
        <v>449.83333333333337</v>
      </c>
      <c r="K107" s="276">
        <v>439</v>
      </c>
      <c r="L107" s="276">
        <v>430</v>
      </c>
      <c r="M107" s="276">
        <v>55.028950000000002</v>
      </c>
    </row>
    <row r="108" spans="1:13">
      <c r="A108" s="267">
        <v>98</v>
      </c>
      <c r="B108" s="284" t="s">
        <v>344</v>
      </c>
      <c r="C108" s="277">
        <v>592.95000000000005</v>
      </c>
      <c r="D108" s="278">
        <v>586.5</v>
      </c>
      <c r="E108" s="278">
        <v>579</v>
      </c>
      <c r="F108" s="278">
        <v>565.04999999999995</v>
      </c>
      <c r="G108" s="278">
        <v>557.54999999999995</v>
      </c>
      <c r="H108" s="278">
        <v>600.45000000000005</v>
      </c>
      <c r="I108" s="278">
        <v>607.95000000000005</v>
      </c>
      <c r="J108" s="278">
        <v>621.90000000000009</v>
      </c>
      <c r="K108" s="276">
        <v>594</v>
      </c>
      <c r="L108" s="276">
        <v>572.54999999999995</v>
      </c>
      <c r="M108" s="276">
        <v>2.9921600000000002</v>
      </c>
    </row>
    <row r="109" spans="1:13">
      <c r="A109" s="267">
        <v>99</v>
      </c>
      <c r="B109" s="276" t="s">
        <v>83</v>
      </c>
      <c r="C109" s="277">
        <v>827.25</v>
      </c>
      <c r="D109" s="278">
        <v>832.1</v>
      </c>
      <c r="E109" s="278">
        <v>820.45</v>
      </c>
      <c r="F109" s="278">
        <v>813.65</v>
      </c>
      <c r="G109" s="278">
        <v>802</v>
      </c>
      <c r="H109" s="278">
        <v>838.90000000000009</v>
      </c>
      <c r="I109" s="278">
        <v>850.55</v>
      </c>
      <c r="J109" s="278">
        <v>857.35000000000014</v>
      </c>
      <c r="K109" s="276">
        <v>843.75</v>
      </c>
      <c r="L109" s="276">
        <v>825.3</v>
      </c>
      <c r="M109" s="276">
        <v>45.592129999999997</v>
      </c>
    </row>
    <row r="110" spans="1:13">
      <c r="A110" s="267">
        <v>100</v>
      </c>
      <c r="B110" s="276" t="s">
        <v>84</v>
      </c>
      <c r="C110" s="277">
        <v>135.15</v>
      </c>
      <c r="D110" s="278">
        <v>135.43333333333331</v>
      </c>
      <c r="E110" s="278">
        <v>134.11666666666662</v>
      </c>
      <c r="F110" s="278">
        <v>133.08333333333331</v>
      </c>
      <c r="G110" s="278">
        <v>131.76666666666662</v>
      </c>
      <c r="H110" s="278">
        <v>136.46666666666661</v>
      </c>
      <c r="I110" s="278">
        <v>137.78333333333327</v>
      </c>
      <c r="J110" s="278">
        <v>138.81666666666661</v>
      </c>
      <c r="K110" s="276">
        <v>136.75</v>
      </c>
      <c r="L110" s="276">
        <v>134.4</v>
      </c>
      <c r="M110" s="276">
        <v>123.71841999999999</v>
      </c>
    </row>
    <row r="111" spans="1:13">
      <c r="A111" s="267">
        <v>101</v>
      </c>
      <c r="B111" s="276" t="s">
        <v>345</v>
      </c>
      <c r="C111" s="277">
        <v>386.5</v>
      </c>
      <c r="D111" s="278">
        <v>386.95</v>
      </c>
      <c r="E111" s="278">
        <v>381.45</v>
      </c>
      <c r="F111" s="278">
        <v>376.4</v>
      </c>
      <c r="G111" s="278">
        <v>370.9</v>
      </c>
      <c r="H111" s="278">
        <v>392</v>
      </c>
      <c r="I111" s="278">
        <v>397.5</v>
      </c>
      <c r="J111" s="278">
        <v>402.55</v>
      </c>
      <c r="K111" s="276">
        <v>392.45</v>
      </c>
      <c r="L111" s="276">
        <v>381.9</v>
      </c>
      <c r="M111" s="276">
        <v>9.9199900000000003</v>
      </c>
    </row>
    <row r="112" spans="1:13">
      <c r="A112" s="267">
        <v>102</v>
      </c>
      <c r="B112" s="276" t="s">
        <v>3633</v>
      </c>
      <c r="C112" s="277">
        <v>2882.55</v>
      </c>
      <c r="D112" s="278">
        <v>2866.5499999999997</v>
      </c>
      <c r="E112" s="278">
        <v>2827.0999999999995</v>
      </c>
      <c r="F112" s="278">
        <v>2771.6499999999996</v>
      </c>
      <c r="G112" s="278">
        <v>2732.1999999999994</v>
      </c>
      <c r="H112" s="278">
        <v>2921.9999999999995</v>
      </c>
      <c r="I112" s="278">
        <v>2961.4499999999994</v>
      </c>
      <c r="J112" s="278">
        <v>3016.8999999999996</v>
      </c>
      <c r="K112" s="276">
        <v>2906</v>
      </c>
      <c r="L112" s="276">
        <v>2811.1</v>
      </c>
      <c r="M112" s="276">
        <v>6.3271699999999997</v>
      </c>
    </row>
    <row r="113" spans="1:13">
      <c r="A113" s="267">
        <v>103</v>
      </c>
      <c r="B113" s="276" t="s">
        <v>85</v>
      </c>
      <c r="C113" s="277">
        <v>1598.95</v>
      </c>
      <c r="D113" s="278">
        <v>1588.4833333333333</v>
      </c>
      <c r="E113" s="278">
        <v>1574.4666666666667</v>
      </c>
      <c r="F113" s="278">
        <v>1549.9833333333333</v>
      </c>
      <c r="G113" s="278">
        <v>1535.9666666666667</v>
      </c>
      <c r="H113" s="278">
        <v>1612.9666666666667</v>
      </c>
      <c r="I113" s="278">
        <v>1626.9833333333336</v>
      </c>
      <c r="J113" s="278">
        <v>1651.4666666666667</v>
      </c>
      <c r="K113" s="276">
        <v>1602.5</v>
      </c>
      <c r="L113" s="276">
        <v>1564</v>
      </c>
      <c r="M113" s="276">
        <v>4.5217499999999999</v>
      </c>
    </row>
    <row r="114" spans="1:13">
      <c r="A114" s="267">
        <v>104</v>
      </c>
      <c r="B114" s="276" t="s">
        <v>86</v>
      </c>
      <c r="C114" s="277">
        <v>415.2</v>
      </c>
      <c r="D114" s="278">
        <v>413.45</v>
      </c>
      <c r="E114" s="278">
        <v>409.95</v>
      </c>
      <c r="F114" s="278">
        <v>404.7</v>
      </c>
      <c r="G114" s="278">
        <v>401.2</v>
      </c>
      <c r="H114" s="278">
        <v>418.7</v>
      </c>
      <c r="I114" s="278">
        <v>422.2</v>
      </c>
      <c r="J114" s="278">
        <v>427.45</v>
      </c>
      <c r="K114" s="276">
        <v>416.95</v>
      </c>
      <c r="L114" s="276">
        <v>408.2</v>
      </c>
      <c r="M114" s="276">
        <v>27.578510000000001</v>
      </c>
    </row>
    <row r="115" spans="1:13">
      <c r="A115" s="267">
        <v>105</v>
      </c>
      <c r="B115" s="276" t="s">
        <v>236</v>
      </c>
      <c r="C115" s="277">
        <v>821.55</v>
      </c>
      <c r="D115" s="278">
        <v>820.91666666666663</v>
      </c>
      <c r="E115" s="278">
        <v>813.63333333333321</v>
      </c>
      <c r="F115" s="278">
        <v>805.71666666666658</v>
      </c>
      <c r="G115" s="278">
        <v>798.43333333333317</v>
      </c>
      <c r="H115" s="278">
        <v>828.83333333333326</v>
      </c>
      <c r="I115" s="278">
        <v>836.11666666666679</v>
      </c>
      <c r="J115" s="278">
        <v>844.0333333333333</v>
      </c>
      <c r="K115" s="276">
        <v>828.2</v>
      </c>
      <c r="L115" s="276">
        <v>813</v>
      </c>
      <c r="M115" s="276">
        <v>6.1216400000000002</v>
      </c>
    </row>
    <row r="116" spans="1:13">
      <c r="A116" s="267">
        <v>106</v>
      </c>
      <c r="B116" s="276" t="s">
        <v>346</v>
      </c>
      <c r="C116" s="277">
        <v>768.85</v>
      </c>
      <c r="D116" s="278">
        <v>755.2833333333333</v>
      </c>
      <c r="E116" s="278">
        <v>738.56666666666661</v>
      </c>
      <c r="F116" s="278">
        <v>708.2833333333333</v>
      </c>
      <c r="G116" s="278">
        <v>691.56666666666661</v>
      </c>
      <c r="H116" s="278">
        <v>785.56666666666661</v>
      </c>
      <c r="I116" s="278">
        <v>802.2833333333333</v>
      </c>
      <c r="J116" s="278">
        <v>832.56666666666661</v>
      </c>
      <c r="K116" s="276">
        <v>772</v>
      </c>
      <c r="L116" s="276">
        <v>725</v>
      </c>
      <c r="M116" s="276">
        <v>0.83575999999999995</v>
      </c>
    </row>
    <row r="117" spans="1:13">
      <c r="A117" s="267">
        <v>107</v>
      </c>
      <c r="B117" s="276" t="s">
        <v>331</v>
      </c>
      <c r="C117" s="277">
        <v>1934.4</v>
      </c>
      <c r="D117" s="278">
        <v>1933.7166666666669</v>
      </c>
      <c r="E117" s="278">
        <v>1922.7333333333338</v>
      </c>
      <c r="F117" s="278">
        <v>1911.0666666666668</v>
      </c>
      <c r="G117" s="278">
        <v>1900.0833333333337</v>
      </c>
      <c r="H117" s="278">
        <v>1945.3833333333339</v>
      </c>
      <c r="I117" s="278">
        <v>1956.366666666667</v>
      </c>
      <c r="J117" s="278">
        <v>1968.033333333334</v>
      </c>
      <c r="K117" s="276">
        <v>1944.7</v>
      </c>
      <c r="L117" s="276">
        <v>1922.05</v>
      </c>
      <c r="M117" s="276">
        <v>0.12640000000000001</v>
      </c>
    </row>
    <row r="118" spans="1:13">
      <c r="A118" s="267">
        <v>108</v>
      </c>
      <c r="B118" s="276" t="s">
        <v>237</v>
      </c>
      <c r="C118" s="277">
        <v>377.35</v>
      </c>
      <c r="D118" s="278">
        <v>374.76666666666665</v>
      </c>
      <c r="E118" s="278">
        <v>369.63333333333333</v>
      </c>
      <c r="F118" s="278">
        <v>361.91666666666669</v>
      </c>
      <c r="G118" s="278">
        <v>356.78333333333336</v>
      </c>
      <c r="H118" s="278">
        <v>382.48333333333329</v>
      </c>
      <c r="I118" s="278">
        <v>387.61666666666662</v>
      </c>
      <c r="J118" s="278">
        <v>395.33333333333326</v>
      </c>
      <c r="K118" s="276">
        <v>379.9</v>
      </c>
      <c r="L118" s="276">
        <v>367.05</v>
      </c>
      <c r="M118" s="276">
        <v>8.2428899999999992</v>
      </c>
    </row>
    <row r="119" spans="1:13">
      <c r="A119" s="267">
        <v>109</v>
      </c>
      <c r="B119" s="276" t="s">
        <v>2995</v>
      </c>
      <c r="C119" s="277">
        <v>225.1</v>
      </c>
      <c r="D119" s="278">
        <v>224.75</v>
      </c>
      <c r="E119" s="278">
        <v>220.6</v>
      </c>
      <c r="F119" s="278">
        <v>216.1</v>
      </c>
      <c r="G119" s="278">
        <v>211.95</v>
      </c>
      <c r="H119" s="278">
        <v>229.25</v>
      </c>
      <c r="I119" s="278">
        <v>233.39999999999998</v>
      </c>
      <c r="J119" s="278">
        <v>237.9</v>
      </c>
      <c r="K119" s="276">
        <v>228.9</v>
      </c>
      <c r="L119" s="276">
        <v>220.25</v>
      </c>
      <c r="M119" s="276">
        <v>3.4802300000000002</v>
      </c>
    </row>
    <row r="120" spans="1:13">
      <c r="A120" s="267">
        <v>110</v>
      </c>
      <c r="B120" s="276" t="s">
        <v>235</v>
      </c>
      <c r="C120" s="277">
        <v>182.65</v>
      </c>
      <c r="D120" s="278">
        <v>180.4</v>
      </c>
      <c r="E120" s="278">
        <v>177.35000000000002</v>
      </c>
      <c r="F120" s="278">
        <v>172.05</v>
      </c>
      <c r="G120" s="278">
        <v>169.00000000000003</v>
      </c>
      <c r="H120" s="278">
        <v>185.70000000000002</v>
      </c>
      <c r="I120" s="278">
        <v>188.75000000000003</v>
      </c>
      <c r="J120" s="278">
        <v>194.05</v>
      </c>
      <c r="K120" s="276">
        <v>183.45</v>
      </c>
      <c r="L120" s="276">
        <v>175.1</v>
      </c>
      <c r="M120" s="276">
        <v>50.812899999999999</v>
      </c>
    </row>
    <row r="121" spans="1:13">
      <c r="A121" s="267">
        <v>111</v>
      </c>
      <c r="B121" s="276" t="s">
        <v>87</v>
      </c>
      <c r="C121" s="277">
        <v>616</v>
      </c>
      <c r="D121" s="278">
        <v>614.58333333333337</v>
      </c>
      <c r="E121" s="278">
        <v>604.7166666666667</v>
      </c>
      <c r="F121" s="278">
        <v>593.43333333333328</v>
      </c>
      <c r="G121" s="278">
        <v>583.56666666666661</v>
      </c>
      <c r="H121" s="278">
        <v>625.86666666666679</v>
      </c>
      <c r="I121" s="278">
        <v>635.73333333333335</v>
      </c>
      <c r="J121" s="278">
        <v>647.01666666666688</v>
      </c>
      <c r="K121" s="276">
        <v>624.45000000000005</v>
      </c>
      <c r="L121" s="276">
        <v>603.29999999999995</v>
      </c>
      <c r="M121" s="276">
        <v>25.638829999999999</v>
      </c>
    </row>
    <row r="122" spans="1:13">
      <c r="A122" s="267">
        <v>112</v>
      </c>
      <c r="B122" s="276" t="s">
        <v>347</v>
      </c>
      <c r="C122" s="277">
        <v>548.70000000000005</v>
      </c>
      <c r="D122" s="278">
        <v>540.9</v>
      </c>
      <c r="E122" s="278">
        <v>527.79999999999995</v>
      </c>
      <c r="F122" s="278">
        <v>506.9</v>
      </c>
      <c r="G122" s="278">
        <v>493.79999999999995</v>
      </c>
      <c r="H122" s="278">
        <v>561.79999999999995</v>
      </c>
      <c r="I122" s="278">
        <v>574.90000000000009</v>
      </c>
      <c r="J122" s="278">
        <v>595.79999999999995</v>
      </c>
      <c r="K122" s="276">
        <v>554</v>
      </c>
      <c r="L122" s="276">
        <v>520</v>
      </c>
      <c r="M122" s="276">
        <v>7.2799899999999997</v>
      </c>
    </row>
    <row r="123" spans="1:13">
      <c r="A123" s="267">
        <v>113</v>
      </c>
      <c r="B123" s="276" t="s">
        <v>88</v>
      </c>
      <c r="C123" s="277">
        <v>538.9</v>
      </c>
      <c r="D123" s="278">
        <v>538.93333333333328</v>
      </c>
      <c r="E123" s="278">
        <v>535.46666666666658</v>
      </c>
      <c r="F123" s="278">
        <v>532.0333333333333</v>
      </c>
      <c r="G123" s="278">
        <v>528.56666666666661</v>
      </c>
      <c r="H123" s="278">
        <v>542.36666666666656</v>
      </c>
      <c r="I123" s="278">
        <v>545.83333333333326</v>
      </c>
      <c r="J123" s="278">
        <v>549.26666666666654</v>
      </c>
      <c r="K123" s="276">
        <v>542.4</v>
      </c>
      <c r="L123" s="276">
        <v>535.5</v>
      </c>
      <c r="M123" s="276">
        <v>21.266660000000002</v>
      </c>
    </row>
    <row r="124" spans="1:13">
      <c r="A124" s="267">
        <v>114</v>
      </c>
      <c r="B124" s="276" t="s">
        <v>238</v>
      </c>
      <c r="C124" s="277">
        <v>1118.5</v>
      </c>
      <c r="D124" s="278">
        <v>1120.5333333333333</v>
      </c>
      <c r="E124" s="278">
        <v>1108.0666666666666</v>
      </c>
      <c r="F124" s="278">
        <v>1097.6333333333332</v>
      </c>
      <c r="G124" s="278">
        <v>1085.1666666666665</v>
      </c>
      <c r="H124" s="278">
        <v>1130.9666666666667</v>
      </c>
      <c r="I124" s="278">
        <v>1143.4333333333334</v>
      </c>
      <c r="J124" s="278">
        <v>1153.8666666666668</v>
      </c>
      <c r="K124" s="276">
        <v>1133</v>
      </c>
      <c r="L124" s="276">
        <v>1110.0999999999999</v>
      </c>
      <c r="M124" s="276">
        <v>1.30836</v>
      </c>
    </row>
    <row r="125" spans="1:13">
      <c r="A125" s="267">
        <v>115</v>
      </c>
      <c r="B125" s="276" t="s">
        <v>348</v>
      </c>
      <c r="C125" s="277">
        <v>84.35</v>
      </c>
      <c r="D125" s="278">
        <v>84.516666666666666</v>
      </c>
      <c r="E125" s="278">
        <v>82.783333333333331</v>
      </c>
      <c r="F125" s="278">
        <v>81.216666666666669</v>
      </c>
      <c r="G125" s="278">
        <v>79.483333333333334</v>
      </c>
      <c r="H125" s="278">
        <v>86.083333333333329</v>
      </c>
      <c r="I125" s="278">
        <v>87.816666666666649</v>
      </c>
      <c r="J125" s="278">
        <v>89.383333333333326</v>
      </c>
      <c r="K125" s="276">
        <v>86.25</v>
      </c>
      <c r="L125" s="276">
        <v>82.95</v>
      </c>
      <c r="M125" s="276">
        <v>4.2741199999999999</v>
      </c>
    </row>
    <row r="126" spans="1:13">
      <c r="A126" s="267">
        <v>116</v>
      </c>
      <c r="B126" s="276" t="s">
        <v>355</v>
      </c>
      <c r="C126" s="277">
        <v>392.3</v>
      </c>
      <c r="D126" s="278">
        <v>394.08333333333331</v>
      </c>
      <c r="E126" s="278">
        <v>388.31666666666661</v>
      </c>
      <c r="F126" s="278">
        <v>384.33333333333331</v>
      </c>
      <c r="G126" s="278">
        <v>378.56666666666661</v>
      </c>
      <c r="H126" s="278">
        <v>398.06666666666661</v>
      </c>
      <c r="I126" s="278">
        <v>403.83333333333337</v>
      </c>
      <c r="J126" s="278">
        <v>407.81666666666661</v>
      </c>
      <c r="K126" s="276">
        <v>399.85</v>
      </c>
      <c r="L126" s="276">
        <v>390.1</v>
      </c>
      <c r="M126" s="276">
        <v>1.7795000000000001</v>
      </c>
    </row>
    <row r="127" spans="1:13">
      <c r="A127" s="267">
        <v>117</v>
      </c>
      <c r="B127" s="276" t="s">
        <v>356</v>
      </c>
      <c r="C127" s="277">
        <v>140.15</v>
      </c>
      <c r="D127" s="278">
        <v>140.46666666666667</v>
      </c>
      <c r="E127" s="278">
        <v>138.98333333333335</v>
      </c>
      <c r="F127" s="278">
        <v>137.81666666666669</v>
      </c>
      <c r="G127" s="278">
        <v>136.33333333333337</v>
      </c>
      <c r="H127" s="278">
        <v>141.63333333333333</v>
      </c>
      <c r="I127" s="278">
        <v>143.11666666666662</v>
      </c>
      <c r="J127" s="278">
        <v>144.2833333333333</v>
      </c>
      <c r="K127" s="276">
        <v>141.94999999999999</v>
      </c>
      <c r="L127" s="276">
        <v>139.30000000000001</v>
      </c>
      <c r="M127" s="276">
        <v>3.4072800000000001</v>
      </c>
    </row>
    <row r="128" spans="1:13">
      <c r="A128" s="267">
        <v>118</v>
      </c>
      <c r="B128" s="276" t="s">
        <v>349</v>
      </c>
      <c r="C128" s="277">
        <v>124.8</v>
      </c>
      <c r="D128" s="278">
        <v>123.60000000000001</v>
      </c>
      <c r="E128" s="278">
        <v>121.20000000000002</v>
      </c>
      <c r="F128" s="278">
        <v>117.60000000000001</v>
      </c>
      <c r="G128" s="278">
        <v>115.20000000000002</v>
      </c>
      <c r="H128" s="278">
        <v>127.20000000000002</v>
      </c>
      <c r="I128" s="278">
        <v>129.60000000000002</v>
      </c>
      <c r="J128" s="278">
        <v>133.20000000000002</v>
      </c>
      <c r="K128" s="276">
        <v>126</v>
      </c>
      <c r="L128" s="276">
        <v>120</v>
      </c>
      <c r="M128" s="276">
        <v>24.15344</v>
      </c>
    </row>
    <row r="129" spans="1:13">
      <c r="A129" s="267">
        <v>119</v>
      </c>
      <c r="B129" s="276" t="s">
        <v>350</v>
      </c>
      <c r="C129" s="277">
        <v>392.9</v>
      </c>
      <c r="D129" s="278">
        <v>392.2</v>
      </c>
      <c r="E129" s="278">
        <v>386.5</v>
      </c>
      <c r="F129" s="278">
        <v>380.1</v>
      </c>
      <c r="G129" s="278">
        <v>374.40000000000003</v>
      </c>
      <c r="H129" s="278">
        <v>398.59999999999997</v>
      </c>
      <c r="I129" s="278">
        <v>404.2999999999999</v>
      </c>
      <c r="J129" s="278">
        <v>410.69999999999993</v>
      </c>
      <c r="K129" s="276">
        <v>397.9</v>
      </c>
      <c r="L129" s="276">
        <v>385.8</v>
      </c>
      <c r="M129" s="276">
        <v>0.41582999999999998</v>
      </c>
    </row>
    <row r="130" spans="1:13">
      <c r="A130" s="267">
        <v>120</v>
      </c>
      <c r="B130" s="276" t="s">
        <v>351</v>
      </c>
      <c r="C130" s="277">
        <v>1013.7</v>
      </c>
      <c r="D130" s="278">
        <v>1023.9666666666666</v>
      </c>
      <c r="E130" s="278">
        <v>993.93333333333317</v>
      </c>
      <c r="F130" s="278">
        <v>974.16666666666663</v>
      </c>
      <c r="G130" s="278">
        <v>944.13333333333321</v>
      </c>
      <c r="H130" s="278">
        <v>1043.7333333333331</v>
      </c>
      <c r="I130" s="278">
        <v>1073.7666666666667</v>
      </c>
      <c r="J130" s="278">
        <v>1093.5333333333331</v>
      </c>
      <c r="K130" s="276">
        <v>1054</v>
      </c>
      <c r="L130" s="276">
        <v>1004.2</v>
      </c>
      <c r="M130" s="276">
        <v>13.322150000000001</v>
      </c>
    </row>
    <row r="131" spans="1:13">
      <c r="A131" s="267">
        <v>121</v>
      </c>
      <c r="B131" s="276" t="s">
        <v>352</v>
      </c>
      <c r="C131" s="277">
        <v>157.69999999999999</v>
      </c>
      <c r="D131" s="278">
        <v>158</v>
      </c>
      <c r="E131" s="278">
        <v>156.1</v>
      </c>
      <c r="F131" s="278">
        <v>154.5</v>
      </c>
      <c r="G131" s="278">
        <v>152.6</v>
      </c>
      <c r="H131" s="278">
        <v>159.6</v>
      </c>
      <c r="I131" s="278">
        <v>161.49999999999997</v>
      </c>
      <c r="J131" s="278">
        <v>163.1</v>
      </c>
      <c r="K131" s="276">
        <v>159.9</v>
      </c>
      <c r="L131" s="276">
        <v>156.4</v>
      </c>
      <c r="M131" s="276">
        <v>15.53776</v>
      </c>
    </row>
    <row r="132" spans="1:13">
      <c r="A132" s="267">
        <v>122</v>
      </c>
      <c r="B132" s="276" t="s">
        <v>1220</v>
      </c>
      <c r="C132" s="277">
        <v>784.8</v>
      </c>
      <c r="D132" s="278">
        <v>781.93333333333328</v>
      </c>
      <c r="E132" s="278">
        <v>776.71666666666658</v>
      </c>
      <c r="F132" s="278">
        <v>768.63333333333333</v>
      </c>
      <c r="G132" s="278">
        <v>763.41666666666663</v>
      </c>
      <c r="H132" s="278">
        <v>790.01666666666654</v>
      </c>
      <c r="I132" s="278">
        <v>795.23333333333323</v>
      </c>
      <c r="J132" s="278">
        <v>803.31666666666649</v>
      </c>
      <c r="K132" s="276">
        <v>787.15</v>
      </c>
      <c r="L132" s="276">
        <v>773.85</v>
      </c>
      <c r="M132" s="276">
        <v>0.71394000000000002</v>
      </c>
    </row>
    <row r="133" spans="1:13">
      <c r="A133" s="267">
        <v>123</v>
      </c>
      <c r="B133" s="276" t="s">
        <v>90</v>
      </c>
      <c r="C133" s="277">
        <v>12.85</v>
      </c>
      <c r="D133" s="278">
        <v>12.9</v>
      </c>
      <c r="E133" s="278">
        <v>12.75</v>
      </c>
      <c r="F133" s="278">
        <v>12.65</v>
      </c>
      <c r="G133" s="278">
        <v>12.5</v>
      </c>
      <c r="H133" s="278">
        <v>13</v>
      </c>
      <c r="I133" s="278">
        <v>13.150000000000002</v>
      </c>
      <c r="J133" s="278">
        <v>13.25</v>
      </c>
      <c r="K133" s="276">
        <v>13.05</v>
      </c>
      <c r="L133" s="276">
        <v>12.8</v>
      </c>
      <c r="M133" s="276">
        <v>92.185100000000006</v>
      </c>
    </row>
    <row r="134" spans="1:13">
      <c r="A134" s="267">
        <v>124</v>
      </c>
      <c r="B134" s="276" t="s">
        <v>91</v>
      </c>
      <c r="C134" s="277">
        <v>3842.1</v>
      </c>
      <c r="D134" s="278">
        <v>3842.2166666666672</v>
      </c>
      <c r="E134" s="278">
        <v>3803.9333333333343</v>
      </c>
      <c r="F134" s="278">
        <v>3765.7666666666673</v>
      </c>
      <c r="G134" s="278">
        <v>3727.4833333333345</v>
      </c>
      <c r="H134" s="278">
        <v>3880.3833333333341</v>
      </c>
      <c r="I134" s="278">
        <v>3918.666666666667</v>
      </c>
      <c r="J134" s="278">
        <v>3956.8333333333339</v>
      </c>
      <c r="K134" s="276">
        <v>3880.5</v>
      </c>
      <c r="L134" s="276">
        <v>3804.05</v>
      </c>
      <c r="M134" s="276">
        <v>6.2112499999999997</v>
      </c>
    </row>
    <row r="135" spans="1:13">
      <c r="A135" s="267">
        <v>125</v>
      </c>
      <c r="B135" s="276" t="s">
        <v>357</v>
      </c>
      <c r="C135" s="277">
        <v>14031</v>
      </c>
      <c r="D135" s="278">
        <v>13853.416666666666</v>
      </c>
      <c r="E135" s="278">
        <v>13580.833333333332</v>
      </c>
      <c r="F135" s="278">
        <v>13130.666666666666</v>
      </c>
      <c r="G135" s="278">
        <v>12858.083333333332</v>
      </c>
      <c r="H135" s="278">
        <v>14303.583333333332</v>
      </c>
      <c r="I135" s="278">
        <v>14576.166666666664</v>
      </c>
      <c r="J135" s="278">
        <v>15026.333333333332</v>
      </c>
      <c r="K135" s="276">
        <v>14126</v>
      </c>
      <c r="L135" s="276">
        <v>13403.25</v>
      </c>
      <c r="M135" s="276">
        <v>0.57128000000000001</v>
      </c>
    </row>
    <row r="136" spans="1:13">
      <c r="A136" s="267">
        <v>126</v>
      </c>
      <c r="B136" s="276" t="s">
        <v>93</v>
      </c>
      <c r="C136" s="277">
        <v>241.75</v>
      </c>
      <c r="D136" s="278">
        <v>242.73333333333335</v>
      </c>
      <c r="E136" s="278">
        <v>238.51666666666671</v>
      </c>
      <c r="F136" s="278">
        <v>235.28333333333336</v>
      </c>
      <c r="G136" s="278">
        <v>231.06666666666672</v>
      </c>
      <c r="H136" s="278">
        <v>245.9666666666667</v>
      </c>
      <c r="I136" s="278">
        <v>250.18333333333334</v>
      </c>
      <c r="J136" s="278">
        <v>253.41666666666669</v>
      </c>
      <c r="K136" s="276">
        <v>246.95</v>
      </c>
      <c r="L136" s="276">
        <v>239.5</v>
      </c>
      <c r="M136" s="276">
        <v>171.30906999999999</v>
      </c>
    </row>
    <row r="137" spans="1:13">
      <c r="A137" s="267">
        <v>127</v>
      </c>
      <c r="B137" s="276" t="s">
        <v>231</v>
      </c>
      <c r="C137" s="277">
        <v>2991.15</v>
      </c>
      <c r="D137" s="278">
        <v>2955.0833333333335</v>
      </c>
      <c r="E137" s="278">
        <v>2846.166666666667</v>
      </c>
      <c r="F137" s="278">
        <v>2701.1833333333334</v>
      </c>
      <c r="G137" s="278">
        <v>2592.2666666666669</v>
      </c>
      <c r="H137" s="278">
        <v>3100.0666666666671</v>
      </c>
      <c r="I137" s="278">
        <v>3208.983333333334</v>
      </c>
      <c r="J137" s="278">
        <v>3353.9666666666672</v>
      </c>
      <c r="K137" s="276">
        <v>3064</v>
      </c>
      <c r="L137" s="276">
        <v>2810.1</v>
      </c>
      <c r="M137" s="276">
        <v>8.0889199999999999</v>
      </c>
    </row>
    <row r="138" spans="1:13">
      <c r="A138" s="267">
        <v>128</v>
      </c>
      <c r="B138" s="276" t="s">
        <v>94</v>
      </c>
      <c r="C138" s="277">
        <v>5286.9</v>
      </c>
      <c r="D138" s="278">
        <v>5283.6166666666659</v>
      </c>
      <c r="E138" s="278">
        <v>5230.2333333333318</v>
      </c>
      <c r="F138" s="278">
        <v>5173.5666666666657</v>
      </c>
      <c r="G138" s="278">
        <v>5120.1833333333316</v>
      </c>
      <c r="H138" s="278">
        <v>5340.2833333333319</v>
      </c>
      <c r="I138" s="278">
        <v>5393.6666666666652</v>
      </c>
      <c r="J138" s="278">
        <v>5450.3333333333321</v>
      </c>
      <c r="K138" s="276">
        <v>5337</v>
      </c>
      <c r="L138" s="276">
        <v>5226.95</v>
      </c>
      <c r="M138" s="276">
        <v>9.5418400000000005</v>
      </c>
    </row>
    <row r="139" spans="1:13">
      <c r="A139" s="267">
        <v>129</v>
      </c>
      <c r="B139" s="276" t="s">
        <v>1263</v>
      </c>
      <c r="C139" s="277">
        <v>905.6</v>
      </c>
      <c r="D139" s="278">
        <v>900.68333333333339</v>
      </c>
      <c r="E139" s="278">
        <v>869.96666666666681</v>
      </c>
      <c r="F139" s="278">
        <v>834.33333333333337</v>
      </c>
      <c r="G139" s="278">
        <v>803.61666666666679</v>
      </c>
      <c r="H139" s="278">
        <v>936.31666666666683</v>
      </c>
      <c r="I139" s="278">
        <v>967.03333333333353</v>
      </c>
      <c r="J139" s="278">
        <v>1002.6666666666669</v>
      </c>
      <c r="K139" s="276">
        <v>931.4</v>
      </c>
      <c r="L139" s="276">
        <v>865.05</v>
      </c>
      <c r="M139" s="276">
        <v>2.5021200000000001</v>
      </c>
    </row>
    <row r="140" spans="1:13">
      <c r="A140" s="267">
        <v>130</v>
      </c>
      <c r="B140" s="276" t="s">
        <v>239</v>
      </c>
      <c r="C140" s="277">
        <v>70.849999999999994</v>
      </c>
      <c r="D140" s="278">
        <v>70.566666666666663</v>
      </c>
      <c r="E140" s="278">
        <v>69.583333333333329</v>
      </c>
      <c r="F140" s="278">
        <v>68.316666666666663</v>
      </c>
      <c r="G140" s="278">
        <v>67.333333333333329</v>
      </c>
      <c r="H140" s="278">
        <v>71.833333333333329</v>
      </c>
      <c r="I140" s="278">
        <v>72.816666666666677</v>
      </c>
      <c r="J140" s="278">
        <v>74.083333333333329</v>
      </c>
      <c r="K140" s="276">
        <v>71.55</v>
      </c>
      <c r="L140" s="276">
        <v>69.3</v>
      </c>
      <c r="M140" s="276">
        <v>15.96597</v>
      </c>
    </row>
    <row r="141" spans="1:13">
      <c r="A141" s="267">
        <v>131</v>
      </c>
      <c r="B141" s="276" t="s">
        <v>95</v>
      </c>
      <c r="C141" s="277">
        <v>2674.9</v>
      </c>
      <c r="D141" s="278">
        <v>2658.6333333333332</v>
      </c>
      <c r="E141" s="278">
        <v>2632.2666666666664</v>
      </c>
      <c r="F141" s="278">
        <v>2589.6333333333332</v>
      </c>
      <c r="G141" s="278">
        <v>2563.2666666666664</v>
      </c>
      <c r="H141" s="278">
        <v>2701.2666666666664</v>
      </c>
      <c r="I141" s="278">
        <v>2727.6333333333332</v>
      </c>
      <c r="J141" s="278">
        <v>2770.2666666666664</v>
      </c>
      <c r="K141" s="276">
        <v>2685</v>
      </c>
      <c r="L141" s="276">
        <v>2616</v>
      </c>
      <c r="M141" s="276">
        <v>14.943619999999999</v>
      </c>
    </row>
    <row r="142" spans="1:13">
      <c r="A142" s="267">
        <v>132</v>
      </c>
      <c r="B142" s="276" t="s">
        <v>359</v>
      </c>
      <c r="C142" s="277">
        <v>344.8</v>
      </c>
      <c r="D142" s="278">
        <v>342.90000000000003</v>
      </c>
      <c r="E142" s="278">
        <v>338.50000000000006</v>
      </c>
      <c r="F142" s="278">
        <v>332.20000000000005</v>
      </c>
      <c r="G142" s="278">
        <v>327.80000000000007</v>
      </c>
      <c r="H142" s="278">
        <v>349.20000000000005</v>
      </c>
      <c r="I142" s="278">
        <v>353.6</v>
      </c>
      <c r="J142" s="278">
        <v>359.90000000000003</v>
      </c>
      <c r="K142" s="276">
        <v>347.3</v>
      </c>
      <c r="L142" s="276">
        <v>336.6</v>
      </c>
      <c r="M142" s="276">
        <v>3.1350699999999998</v>
      </c>
    </row>
    <row r="143" spans="1:13">
      <c r="A143" s="267">
        <v>133</v>
      </c>
      <c r="B143" s="276" t="s">
        <v>360</v>
      </c>
      <c r="C143" s="277">
        <v>95.35</v>
      </c>
      <c r="D143" s="278">
        <v>94.716666666666654</v>
      </c>
      <c r="E143" s="278">
        <v>93.783333333333303</v>
      </c>
      <c r="F143" s="278">
        <v>92.216666666666654</v>
      </c>
      <c r="G143" s="278">
        <v>91.283333333333303</v>
      </c>
      <c r="H143" s="278">
        <v>96.283333333333303</v>
      </c>
      <c r="I143" s="278">
        <v>97.216666666666669</v>
      </c>
      <c r="J143" s="278">
        <v>98.783333333333303</v>
      </c>
      <c r="K143" s="276">
        <v>95.65</v>
      </c>
      <c r="L143" s="276">
        <v>93.15</v>
      </c>
      <c r="M143" s="276">
        <v>7.3045</v>
      </c>
    </row>
    <row r="144" spans="1:13">
      <c r="A144" s="267">
        <v>134</v>
      </c>
      <c r="B144" s="276" t="s">
        <v>361</v>
      </c>
      <c r="C144" s="277">
        <v>158.80000000000001</v>
      </c>
      <c r="D144" s="278">
        <v>158.88333333333333</v>
      </c>
      <c r="E144" s="278">
        <v>157.31666666666666</v>
      </c>
      <c r="F144" s="278">
        <v>155.83333333333334</v>
      </c>
      <c r="G144" s="278">
        <v>154.26666666666668</v>
      </c>
      <c r="H144" s="278">
        <v>160.36666666666665</v>
      </c>
      <c r="I144" s="278">
        <v>161.93333333333331</v>
      </c>
      <c r="J144" s="278">
        <v>163.41666666666663</v>
      </c>
      <c r="K144" s="276">
        <v>160.44999999999999</v>
      </c>
      <c r="L144" s="276">
        <v>157.4</v>
      </c>
      <c r="M144" s="276">
        <v>2.4281700000000002</v>
      </c>
    </row>
    <row r="145" spans="1:13">
      <c r="A145" s="267">
        <v>135</v>
      </c>
      <c r="B145" s="276" t="s">
        <v>240</v>
      </c>
      <c r="C145" s="277">
        <v>427.25</v>
      </c>
      <c r="D145" s="278">
        <v>426.38333333333338</v>
      </c>
      <c r="E145" s="278">
        <v>423.96666666666675</v>
      </c>
      <c r="F145" s="278">
        <v>420.68333333333339</v>
      </c>
      <c r="G145" s="278">
        <v>418.26666666666677</v>
      </c>
      <c r="H145" s="278">
        <v>429.66666666666674</v>
      </c>
      <c r="I145" s="278">
        <v>432.08333333333337</v>
      </c>
      <c r="J145" s="278">
        <v>435.36666666666673</v>
      </c>
      <c r="K145" s="276">
        <v>428.8</v>
      </c>
      <c r="L145" s="276">
        <v>423.1</v>
      </c>
      <c r="M145" s="276">
        <v>6.7055400000000001</v>
      </c>
    </row>
    <row r="146" spans="1:13">
      <c r="A146" s="267">
        <v>136</v>
      </c>
      <c r="B146" s="276" t="s">
        <v>241</v>
      </c>
      <c r="C146" s="277">
        <v>1417.75</v>
      </c>
      <c r="D146" s="278">
        <v>1408.6166666666668</v>
      </c>
      <c r="E146" s="278">
        <v>1380.4333333333336</v>
      </c>
      <c r="F146" s="278">
        <v>1343.1166666666668</v>
      </c>
      <c r="G146" s="278">
        <v>1314.9333333333336</v>
      </c>
      <c r="H146" s="278">
        <v>1445.9333333333336</v>
      </c>
      <c r="I146" s="278">
        <v>1474.116666666667</v>
      </c>
      <c r="J146" s="278">
        <v>1511.4333333333336</v>
      </c>
      <c r="K146" s="276">
        <v>1436.8</v>
      </c>
      <c r="L146" s="276">
        <v>1371.3</v>
      </c>
      <c r="M146" s="276">
        <v>3.12534</v>
      </c>
    </row>
    <row r="147" spans="1:13">
      <c r="A147" s="267">
        <v>137</v>
      </c>
      <c r="B147" s="276" t="s">
        <v>242</v>
      </c>
      <c r="C147" s="277">
        <v>77.849999999999994</v>
      </c>
      <c r="D147" s="278">
        <v>78.233333333333334</v>
      </c>
      <c r="E147" s="278">
        <v>77.116666666666674</v>
      </c>
      <c r="F147" s="278">
        <v>76.38333333333334</v>
      </c>
      <c r="G147" s="278">
        <v>75.26666666666668</v>
      </c>
      <c r="H147" s="278">
        <v>78.966666666666669</v>
      </c>
      <c r="I147" s="278">
        <v>80.083333333333314</v>
      </c>
      <c r="J147" s="278">
        <v>80.816666666666663</v>
      </c>
      <c r="K147" s="276">
        <v>79.349999999999994</v>
      </c>
      <c r="L147" s="276">
        <v>77.5</v>
      </c>
      <c r="M147" s="276">
        <v>27.594059999999999</v>
      </c>
    </row>
    <row r="148" spans="1:13">
      <c r="A148" s="267">
        <v>138</v>
      </c>
      <c r="B148" s="276" t="s">
        <v>96</v>
      </c>
      <c r="C148" s="277">
        <v>68.5</v>
      </c>
      <c r="D148" s="278">
        <v>68.2</v>
      </c>
      <c r="E148" s="278">
        <v>66.900000000000006</v>
      </c>
      <c r="F148" s="278">
        <v>65.3</v>
      </c>
      <c r="G148" s="278">
        <v>64</v>
      </c>
      <c r="H148" s="278">
        <v>69.800000000000011</v>
      </c>
      <c r="I148" s="278">
        <v>71.099999999999994</v>
      </c>
      <c r="J148" s="278">
        <v>72.700000000000017</v>
      </c>
      <c r="K148" s="276">
        <v>69.5</v>
      </c>
      <c r="L148" s="276">
        <v>66.599999999999994</v>
      </c>
      <c r="M148" s="276">
        <v>20.234359999999999</v>
      </c>
    </row>
    <row r="149" spans="1:13">
      <c r="A149" s="267">
        <v>139</v>
      </c>
      <c r="B149" s="276" t="s">
        <v>362</v>
      </c>
      <c r="C149" s="277">
        <v>588.25</v>
      </c>
      <c r="D149" s="278">
        <v>586.08333333333337</v>
      </c>
      <c r="E149" s="278">
        <v>572.16666666666674</v>
      </c>
      <c r="F149" s="278">
        <v>556.08333333333337</v>
      </c>
      <c r="G149" s="278">
        <v>542.16666666666674</v>
      </c>
      <c r="H149" s="278">
        <v>602.16666666666674</v>
      </c>
      <c r="I149" s="278">
        <v>616.08333333333348</v>
      </c>
      <c r="J149" s="278">
        <v>632.16666666666674</v>
      </c>
      <c r="K149" s="276">
        <v>600</v>
      </c>
      <c r="L149" s="276">
        <v>570</v>
      </c>
      <c r="M149" s="276">
        <v>0.87241999999999997</v>
      </c>
    </row>
    <row r="150" spans="1:13">
      <c r="A150" s="267">
        <v>140</v>
      </c>
      <c r="B150" s="276" t="s">
        <v>1297</v>
      </c>
      <c r="C150" s="277">
        <v>1870.1</v>
      </c>
      <c r="D150" s="278">
        <v>1882.4833333333333</v>
      </c>
      <c r="E150" s="278">
        <v>1847.6166666666668</v>
      </c>
      <c r="F150" s="278">
        <v>1825.1333333333334</v>
      </c>
      <c r="G150" s="278">
        <v>1790.2666666666669</v>
      </c>
      <c r="H150" s="278">
        <v>1904.9666666666667</v>
      </c>
      <c r="I150" s="278">
        <v>1939.833333333333</v>
      </c>
      <c r="J150" s="278">
        <v>1962.3166666666666</v>
      </c>
      <c r="K150" s="276">
        <v>1917.35</v>
      </c>
      <c r="L150" s="276">
        <v>1860</v>
      </c>
      <c r="M150" s="276">
        <v>7.5130000000000002E-2</v>
      </c>
    </row>
    <row r="151" spans="1:13">
      <c r="A151" s="267">
        <v>141</v>
      </c>
      <c r="B151" s="276" t="s">
        <v>97</v>
      </c>
      <c r="C151" s="277">
        <v>1313.2</v>
      </c>
      <c r="D151" s="278">
        <v>1309.5999999999999</v>
      </c>
      <c r="E151" s="278">
        <v>1299.1999999999998</v>
      </c>
      <c r="F151" s="278">
        <v>1285.1999999999998</v>
      </c>
      <c r="G151" s="278">
        <v>1274.7999999999997</v>
      </c>
      <c r="H151" s="278">
        <v>1323.6</v>
      </c>
      <c r="I151" s="278">
        <v>1334</v>
      </c>
      <c r="J151" s="278">
        <v>1348</v>
      </c>
      <c r="K151" s="276">
        <v>1320</v>
      </c>
      <c r="L151" s="276">
        <v>1295.5999999999999</v>
      </c>
      <c r="M151" s="276">
        <v>18.33381</v>
      </c>
    </row>
    <row r="152" spans="1:13">
      <c r="A152" s="267">
        <v>143</v>
      </c>
      <c r="B152" s="276" t="s">
        <v>98</v>
      </c>
      <c r="C152" s="277">
        <v>196.1</v>
      </c>
      <c r="D152" s="278">
        <v>195.08333333333334</v>
      </c>
      <c r="E152" s="278">
        <v>193.01666666666668</v>
      </c>
      <c r="F152" s="278">
        <v>189.93333333333334</v>
      </c>
      <c r="G152" s="278">
        <v>187.86666666666667</v>
      </c>
      <c r="H152" s="278">
        <v>198.16666666666669</v>
      </c>
      <c r="I152" s="278">
        <v>200.23333333333335</v>
      </c>
      <c r="J152" s="278">
        <v>203.31666666666669</v>
      </c>
      <c r="K152" s="276">
        <v>197.15</v>
      </c>
      <c r="L152" s="276">
        <v>192</v>
      </c>
      <c r="M152" s="276">
        <v>48.589280000000002</v>
      </c>
    </row>
    <row r="153" spans="1:13">
      <c r="A153" s="267">
        <v>144</v>
      </c>
      <c r="B153" s="276" t="s">
        <v>243</v>
      </c>
      <c r="C153" s="277">
        <v>8.4499999999999993</v>
      </c>
      <c r="D153" s="278">
        <v>8.4666666666666668</v>
      </c>
      <c r="E153" s="278">
        <v>8.3333333333333339</v>
      </c>
      <c r="F153" s="278">
        <v>8.2166666666666668</v>
      </c>
      <c r="G153" s="278">
        <v>8.0833333333333339</v>
      </c>
      <c r="H153" s="278">
        <v>8.5833333333333339</v>
      </c>
      <c r="I153" s="278">
        <v>8.7166666666666668</v>
      </c>
      <c r="J153" s="278">
        <v>8.8333333333333339</v>
      </c>
      <c r="K153" s="276">
        <v>8.6</v>
      </c>
      <c r="L153" s="276">
        <v>8.35</v>
      </c>
      <c r="M153" s="276">
        <v>55.826070000000001</v>
      </c>
    </row>
    <row r="154" spans="1:13">
      <c r="A154" s="267">
        <v>145</v>
      </c>
      <c r="B154" s="276" t="s">
        <v>364</v>
      </c>
      <c r="C154" s="277">
        <v>333.7</v>
      </c>
      <c r="D154" s="278">
        <v>332.8</v>
      </c>
      <c r="E154" s="278">
        <v>331.15000000000003</v>
      </c>
      <c r="F154" s="278">
        <v>328.6</v>
      </c>
      <c r="G154" s="278">
        <v>326.95000000000005</v>
      </c>
      <c r="H154" s="278">
        <v>335.35</v>
      </c>
      <c r="I154" s="278">
        <v>337</v>
      </c>
      <c r="J154" s="278">
        <v>339.55</v>
      </c>
      <c r="K154" s="276">
        <v>334.45</v>
      </c>
      <c r="L154" s="276">
        <v>330.25</v>
      </c>
      <c r="M154" s="276">
        <v>0.86943000000000004</v>
      </c>
    </row>
    <row r="155" spans="1:13">
      <c r="A155" s="267">
        <v>146</v>
      </c>
      <c r="B155" s="276" t="s">
        <v>99</v>
      </c>
      <c r="C155" s="277">
        <v>72.3</v>
      </c>
      <c r="D155" s="278">
        <v>71.350000000000009</v>
      </c>
      <c r="E155" s="278">
        <v>70.200000000000017</v>
      </c>
      <c r="F155" s="278">
        <v>68.100000000000009</v>
      </c>
      <c r="G155" s="278">
        <v>66.950000000000017</v>
      </c>
      <c r="H155" s="278">
        <v>73.450000000000017</v>
      </c>
      <c r="I155" s="278">
        <v>74.600000000000023</v>
      </c>
      <c r="J155" s="278">
        <v>76.700000000000017</v>
      </c>
      <c r="K155" s="276">
        <v>72.5</v>
      </c>
      <c r="L155" s="276">
        <v>69.25</v>
      </c>
      <c r="M155" s="276">
        <v>418.38389999999998</v>
      </c>
    </row>
    <row r="156" spans="1:13">
      <c r="A156" s="267">
        <v>147</v>
      </c>
      <c r="B156" s="276" t="s">
        <v>367</v>
      </c>
      <c r="C156" s="277">
        <v>362.45</v>
      </c>
      <c r="D156" s="278">
        <v>360.33333333333331</v>
      </c>
      <c r="E156" s="278">
        <v>350.96666666666664</v>
      </c>
      <c r="F156" s="278">
        <v>339.48333333333335</v>
      </c>
      <c r="G156" s="278">
        <v>330.11666666666667</v>
      </c>
      <c r="H156" s="278">
        <v>371.81666666666661</v>
      </c>
      <c r="I156" s="278">
        <v>381.18333333333328</v>
      </c>
      <c r="J156" s="278">
        <v>392.66666666666657</v>
      </c>
      <c r="K156" s="276">
        <v>369.7</v>
      </c>
      <c r="L156" s="276">
        <v>348.85</v>
      </c>
      <c r="M156" s="276">
        <v>8.3030000000000008</v>
      </c>
    </row>
    <row r="157" spans="1:13">
      <c r="A157" s="267">
        <v>148</v>
      </c>
      <c r="B157" s="276" t="s">
        <v>366</v>
      </c>
      <c r="C157" s="277">
        <v>2537.1999999999998</v>
      </c>
      <c r="D157" s="278">
        <v>2536.0333333333333</v>
      </c>
      <c r="E157" s="278">
        <v>2518.1666666666665</v>
      </c>
      <c r="F157" s="278">
        <v>2499.1333333333332</v>
      </c>
      <c r="G157" s="278">
        <v>2481.2666666666664</v>
      </c>
      <c r="H157" s="278">
        <v>2555.0666666666666</v>
      </c>
      <c r="I157" s="278">
        <v>2572.9333333333334</v>
      </c>
      <c r="J157" s="278">
        <v>2591.9666666666667</v>
      </c>
      <c r="K157" s="276">
        <v>2553.9</v>
      </c>
      <c r="L157" s="276">
        <v>2517</v>
      </c>
      <c r="M157" s="276">
        <v>0.31653999999999999</v>
      </c>
    </row>
    <row r="158" spans="1:13">
      <c r="A158" s="267">
        <v>149</v>
      </c>
      <c r="B158" s="276" t="s">
        <v>368</v>
      </c>
      <c r="C158" s="277">
        <v>653.54999999999995</v>
      </c>
      <c r="D158" s="278">
        <v>650.86666666666667</v>
      </c>
      <c r="E158" s="278">
        <v>645.73333333333335</v>
      </c>
      <c r="F158" s="278">
        <v>637.91666666666663</v>
      </c>
      <c r="G158" s="278">
        <v>632.7833333333333</v>
      </c>
      <c r="H158" s="278">
        <v>658.68333333333339</v>
      </c>
      <c r="I158" s="278">
        <v>663.81666666666683</v>
      </c>
      <c r="J158" s="278">
        <v>671.63333333333344</v>
      </c>
      <c r="K158" s="276">
        <v>656</v>
      </c>
      <c r="L158" s="276">
        <v>643.04999999999995</v>
      </c>
      <c r="M158" s="276">
        <v>0.33326</v>
      </c>
    </row>
    <row r="159" spans="1:13">
      <c r="A159" s="267">
        <v>150</v>
      </c>
      <c r="B159" s="276" t="s">
        <v>2940</v>
      </c>
      <c r="C159" s="277">
        <v>630.65</v>
      </c>
      <c r="D159" s="278">
        <v>620.81666666666672</v>
      </c>
      <c r="E159" s="278">
        <v>600.13333333333344</v>
      </c>
      <c r="F159" s="278">
        <v>569.61666666666667</v>
      </c>
      <c r="G159" s="278">
        <v>548.93333333333339</v>
      </c>
      <c r="H159" s="278">
        <v>651.33333333333348</v>
      </c>
      <c r="I159" s="278">
        <v>672.01666666666665</v>
      </c>
      <c r="J159" s="278">
        <v>702.53333333333353</v>
      </c>
      <c r="K159" s="276">
        <v>641.5</v>
      </c>
      <c r="L159" s="276">
        <v>590.29999999999995</v>
      </c>
      <c r="M159" s="276">
        <v>5.4550799999999997</v>
      </c>
    </row>
    <row r="160" spans="1:13">
      <c r="A160" s="267">
        <v>151</v>
      </c>
      <c r="B160" s="276" t="s">
        <v>370</v>
      </c>
      <c r="C160" s="277">
        <v>155.9</v>
      </c>
      <c r="D160" s="278">
        <v>156.6</v>
      </c>
      <c r="E160" s="278">
        <v>153.29999999999998</v>
      </c>
      <c r="F160" s="278">
        <v>150.69999999999999</v>
      </c>
      <c r="G160" s="278">
        <v>147.39999999999998</v>
      </c>
      <c r="H160" s="278">
        <v>159.19999999999999</v>
      </c>
      <c r="I160" s="278">
        <v>162.5</v>
      </c>
      <c r="J160" s="278">
        <v>165.1</v>
      </c>
      <c r="K160" s="276">
        <v>159.9</v>
      </c>
      <c r="L160" s="276">
        <v>154</v>
      </c>
      <c r="M160" s="276">
        <v>39.601129999999998</v>
      </c>
    </row>
    <row r="161" spans="1:13">
      <c r="A161" s="267">
        <v>152</v>
      </c>
      <c r="B161" s="276" t="s">
        <v>244</v>
      </c>
      <c r="C161" s="277">
        <v>77.400000000000006</v>
      </c>
      <c r="D161" s="278">
        <v>77.266666666666666</v>
      </c>
      <c r="E161" s="278">
        <v>76.133333333333326</v>
      </c>
      <c r="F161" s="278">
        <v>74.86666666666666</v>
      </c>
      <c r="G161" s="278">
        <v>73.73333333333332</v>
      </c>
      <c r="H161" s="278">
        <v>78.533333333333331</v>
      </c>
      <c r="I161" s="278">
        <v>79.666666666666686</v>
      </c>
      <c r="J161" s="278">
        <v>80.933333333333337</v>
      </c>
      <c r="K161" s="276">
        <v>78.400000000000006</v>
      </c>
      <c r="L161" s="276">
        <v>76</v>
      </c>
      <c r="M161" s="276">
        <v>16.76296</v>
      </c>
    </row>
    <row r="162" spans="1:13">
      <c r="A162" s="267">
        <v>153</v>
      </c>
      <c r="B162" s="276" t="s">
        <v>369</v>
      </c>
      <c r="C162" s="277">
        <v>100.7</v>
      </c>
      <c r="D162" s="278">
        <v>101.10000000000001</v>
      </c>
      <c r="E162" s="278">
        <v>98.600000000000023</v>
      </c>
      <c r="F162" s="278">
        <v>96.500000000000014</v>
      </c>
      <c r="G162" s="278">
        <v>94.000000000000028</v>
      </c>
      <c r="H162" s="278">
        <v>103.20000000000002</v>
      </c>
      <c r="I162" s="278">
        <v>105.69999999999999</v>
      </c>
      <c r="J162" s="278">
        <v>107.80000000000001</v>
      </c>
      <c r="K162" s="276">
        <v>103.6</v>
      </c>
      <c r="L162" s="276">
        <v>99</v>
      </c>
      <c r="M162" s="276">
        <v>27.112290000000002</v>
      </c>
    </row>
    <row r="163" spans="1:13">
      <c r="A163" s="267">
        <v>154</v>
      </c>
      <c r="B163" s="276" t="s">
        <v>100</v>
      </c>
      <c r="C163" s="277">
        <v>129.30000000000001</v>
      </c>
      <c r="D163" s="278">
        <v>128.26666666666668</v>
      </c>
      <c r="E163" s="278">
        <v>126.78333333333336</v>
      </c>
      <c r="F163" s="278">
        <v>124.26666666666668</v>
      </c>
      <c r="G163" s="278">
        <v>122.78333333333336</v>
      </c>
      <c r="H163" s="278">
        <v>130.78333333333336</v>
      </c>
      <c r="I163" s="278">
        <v>132.26666666666665</v>
      </c>
      <c r="J163" s="278">
        <v>134.78333333333336</v>
      </c>
      <c r="K163" s="276">
        <v>129.75</v>
      </c>
      <c r="L163" s="276">
        <v>125.75</v>
      </c>
      <c r="M163" s="276">
        <v>248.58762999999999</v>
      </c>
    </row>
    <row r="164" spans="1:13">
      <c r="A164" s="267">
        <v>155</v>
      </c>
      <c r="B164" s="276" t="s">
        <v>375</v>
      </c>
      <c r="C164" s="277">
        <v>2194.1999999999998</v>
      </c>
      <c r="D164" s="278">
        <v>2174.0666666666666</v>
      </c>
      <c r="E164" s="278">
        <v>2129.1333333333332</v>
      </c>
      <c r="F164" s="278">
        <v>2064.0666666666666</v>
      </c>
      <c r="G164" s="278">
        <v>2019.1333333333332</v>
      </c>
      <c r="H164" s="278">
        <v>2239.1333333333332</v>
      </c>
      <c r="I164" s="278">
        <v>2284.0666666666666</v>
      </c>
      <c r="J164" s="278">
        <v>2349.1333333333332</v>
      </c>
      <c r="K164" s="276">
        <v>2219</v>
      </c>
      <c r="L164" s="276">
        <v>2109</v>
      </c>
      <c r="M164" s="276">
        <v>0.89315999999999995</v>
      </c>
    </row>
    <row r="165" spans="1:13">
      <c r="A165" s="267">
        <v>156</v>
      </c>
      <c r="B165" s="276" t="s">
        <v>376</v>
      </c>
      <c r="C165" s="277">
        <v>2314.35</v>
      </c>
      <c r="D165" s="278">
        <v>2319.4833333333336</v>
      </c>
      <c r="E165" s="278">
        <v>2288.9666666666672</v>
      </c>
      <c r="F165" s="278">
        <v>2263.5833333333335</v>
      </c>
      <c r="G165" s="278">
        <v>2233.0666666666671</v>
      </c>
      <c r="H165" s="278">
        <v>2344.8666666666672</v>
      </c>
      <c r="I165" s="278">
        <v>2375.3833333333337</v>
      </c>
      <c r="J165" s="278">
        <v>2400.7666666666673</v>
      </c>
      <c r="K165" s="276">
        <v>2350</v>
      </c>
      <c r="L165" s="276">
        <v>2294.1</v>
      </c>
      <c r="M165" s="276">
        <v>0.14595</v>
      </c>
    </row>
    <row r="166" spans="1:13">
      <c r="A166" s="267">
        <v>157</v>
      </c>
      <c r="B166" s="276" t="s">
        <v>372</v>
      </c>
      <c r="C166" s="277">
        <v>287.64999999999998</v>
      </c>
      <c r="D166" s="278">
        <v>291.38333333333333</v>
      </c>
      <c r="E166" s="278">
        <v>282.76666666666665</v>
      </c>
      <c r="F166" s="278">
        <v>277.88333333333333</v>
      </c>
      <c r="G166" s="278">
        <v>269.26666666666665</v>
      </c>
      <c r="H166" s="278">
        <v>296.26666666666665</v>
      </c>
      <c r="I166" s="278">
        <v>304.88333333333333</v>
      </c>
      <c r="J166" s="278">
        <v>309.76666666666665</v>
      </c>
      <c r="K166" s="276">
        <v>300</v>
      </c>
      <c r="L166" s="276">
        <v>286.5</v>
      </c>
      <c r="M166" s="276">
        <v>2.1192799999999998</v>
      </c>
    </row>
    <row r="167" spans="1:13">
      <c r="A167" s="267">
        <v>158</v>
      </c>
      <c r="B167" s="276" t="s">
        <v>382</v>
      </c>
      <c r="C167" s="277">
        <v>282</v>
      </c>
      <c r="D167" s="278">
        <v>279</v>
      </c>
      <c r="E167" s="278">
        <v>274.39999999999998</v>
      </c>
      <c r="F167" s="278">
        <v>266.79999999999995</v>
      </c>
      <c r="G167" s="278">
        <v>262.19999999999993</v>
      </c>
      <c r="H167" s="278">
        <v>286.60000000000002</v>
      </c>
      <c r="I167" s="278">
        <v>291.20000000000005</v>
      </c>
      <c r="J167" s="278">
        <v>298.80000000000007</v>
      </c>
      <c r="K167" s="276">
        <v>283.60000000000002</v>
      </c>
      <c r="L167" s="276">
        <v>271.39999999999998</v>
      </c>
      <c r="M167" s="276">
        <v>2.8456399999999999</v>
      </c>
    </row>
    <row r="168" spans="1:13">
      <c r="A168" s="267">
        <v>159</v>
      </c>
      <c r="B168" s="276" t="s">
        <v>373</v>
      </c>
      <c r="C168" s="277">
        <v>133</v>
      </c>
      <c r="D168" s="278">
        <v>133.20000000000002</v>
      </c>
      <c r="E168" s="278">
        <v>130.40000000000003</v>
      </c>
      <c r="F168" s="278">
        <v>127.80000000000001</v>
      </c>
      <c r="G168" s="278">
        <v>125.00000000000003</v>
      </c>
      <c r="H168" s="278">
        <v>135.80000000000004</v>
      </c>
      <c r="I168" s="278">
        <v>138.60000000000005</v>
      </c>
      <c r="J168" s="278">
        <v>141.20000000000005</v>
      </c>
      <c r="K168" s="276">
        <v>136</v>
      </c>
      <c r="L168" s="276">
        <v>130.6</v>
      </c>
      <c r="M168" s="276">
        <v>6.1191399999999998</v>
      </c>
    </row>
    <row r="169" spans="1:13">
      <c r="A169" s="267">
        <v>160</v>
      </c>
      <c r="B169" s="276" t="s">
        <v>374</v>
      </c>
      <c r="C169" s="277">
        <v>212.65</v>
      </c>
      <c r="D169" s="278">
        <v>211.4666666666667</v>
      </c>
      <c r="E169" s="278">
        <v>208.23333333333341</v>
      </c>
      <c r="F169" s="278">
        <v>203.81666666666672</v>
      </c>
      <c r="G169" s="278">
        <v>200.58333333333343</v>
      </c>
      <c r="H169" s="278">
        <v>215.88333333333338</v>
      </c>
      <c r="I169" s="278">
        <v>219.11666666666667</v>
      </c>
      <c r="J169" s="278">
        <v>223.53333333333336</v>
      </c>
      <c r="K169" s="276">
        <v>214.7</v>
      </c>
      <c r="L169" s="276">
        <v>207.05</v>
      </c>
      <c r="M169" s="276">
        <v>2.6080000000000001</v>
      </c>
    </row>
    <row r="170" spans="1:13">
      <c r="A170" s="267">
        <v>161</v>
      </c>
      <c r="B170" s="276" t="s">
        <v>245</v>
      </c>
      <c r="C170" s="277">
        <v>141.4</v>
      </c>
      <c r="D170" s="278">
        <v>141.61666666666667</v>
      </c>
      <c r="E170" s="278">
        <v>140.33333333333334</v>
      </c>
      <c r="F170" s="278">
        <v>139.26666666666668</v>
      </c>
      <c r="G170" s="278">
        <v>137.98333333333335</v>
      </c>
      <c r="H170" s="278">
        <v>142.68333333333334</v>
      </c>
      <c r="I170" s="278">
        <v>143.96666666666664</v>
      </c>
      <c r="J170" s="278">
        <v>145.03333333333333</v>
      </c>
      <c r="K170" s="276">
        <v>142.9</v>
      </c>
      <c r="L170" s="276">
        <v>140.55000000000001</v>
      </c>
      <c r="M170" s="276">
        <v>3.1233399999999998</v>
      </c>
    </row>
    <row r="171" spans="1:13">
      <c r="A171" s="267">
        <v>162</v>
      </c>
      <c r="B171" s="276" t="s">
        <v>378</v>
      </c>
      <c r="C171" s="277">
        <v>5922.45</v>
      </c>
      <c r="D171" s="278">
        <v>5863.8166666666666</v>
      </c>
      <c r="E171" s="278">
        <v>5760.6333333333332</v>
      </c>
      <c r="F171" s="278">
        <v>5598.8166666666666</v>
      </c>
      <c r="G171" s="278">
        <v>5495.6333333333332</v>
      </c>
      <c r="H171" s="278">
        <v>6025.6333333333332</v>
      </c>
      <c r="I171" s="278">
        <v>6128.8166666666657</v>
      </c>
      <c r="J171" s="278">
        <v>6290.6333333333332</v>
      </c>
      <c r="K171" s="276">
        <v>5967</v>
      </c>
      <c r="L171" s="276">
        <v>5702</v>
      </c>
      <c r="M171" s="276">
        <v>0.15271000000000001</v>
      </c>
    </row>
    <row r="172" spans="1:13">
      <c r="A172" s="267">
        <v>163</v>
      </c>
      <c r="B172" s="276" t="s">
        <v>379</v>
      </c>
      <c r="C172" s="277">
        <v>1593.2</v>
      </c>
      <c r="D172" s="278">
        <v>1598.0999999999997</v>
      </c>
      <c r="E172" s="278">
        <v>1580.1999999999994</v>
      </c>
      <c r="F172" s="278">
        <v>1567.1999999999996</v>
      </c>
      <c r="G172" s="278">
        <v>1549.2999999999993</v>
      </c>
      <c r="H172" s="278">
        <v>1611.0999999999995</v>
      </c>
      <c r="I172" s="278">
        <v>1628.9999999999995</v>
      </c>
      <c r="J172" s="278">
        <v>1641.9999999999995</v>
      </c>
      <c r="K172" s="276">
        <v>1616</v>
      </c>
      <c r="L172" s="276">
        <v>1585.1</v>
      </c>
      <c r="M172" s="276">
        <v>0.22878999999999999</v>
      </c>
    </row>
    <row r="173" spans="1:13">
      <c r="A173" s="267">
        <v>164</v>
      </c>
      <c r="B173" s="276" t="s">
        <v>101</v>
      </c>
      <c r="C173" s="277">
        <v>517.70000000000005</v>
      </c>
      <c r="D173" s="278">
        <v>515.9</v>
      </c>
      <c r="E173" s="278">
        <v>511.79999999999995</v>
      </c>
      <c r="F173" s="278">
        <v>505.9</v>
      </c>
      <c r="G173" s="278">
        <v>501.79999999999995</v>
      </c>
      <c r="H173" s="278">
        <v>521.79999999999995</v>
      </c>
      <c r="I173" s="278">
        <v>525.90000000000009</v>
      </c>
      <c r="J173" s="278">
        <v>531.79999999999995</v>
      </c>
      <c r="K173" s="276">
        <v>520</v>
      </c>
      <c r="L173" s="276">
        <v>510</v>
      </c>
      <c r="M173" s="276">
        <v>20.56118</v>
      </c>
    </row>
    <row r="174" spans="1:13">
      <c r="A174" s="267">
        <v>165</v>
      </c>
      <c r="B174" s="276" t="s">
        <v>387</v>
      </c>
      <c r="C174" s="277">
        <v>61.25</v>
      </c>
      <c r="D174" s="278">
        <v>60.383333333333333</v>
      </c>
      <c r="E174" s="278">
        <v>58.766666666666666</v>
      </c>
      <c r="F174" s="278">
        <v>56.283333333333331</v>
      </c>
      <c r="G174" s="278">
        <v>54.666666666666664</v>
      </c>
      <c r="H174" s="278">
        <v>62.866666666666667</v>
      </c>
      <c r="I174" s="278">
        <v>64.48333333333332</v>
      </c>
      <c r="J174" s="278">
        <v>66.966666666666669</v>
      </c>
      <c r="K174" s="276">
        <v>62</v>
      </c>
      <c r="L174" s="276">
        <v>57.9</v>
      </c>
      <c r="M174" s="276">
        <v>88.961079999999995</v>
      </c>
    </row>
    <row r="175" spans="1:13">
      <c r="A175" s="267">
        <v>166</v>
      </c>
      <c r="B175" s="276" t="s">
        <v>1396</v>
      </c>
      <c r="C175" s="277">
        <v>3768.35</v>
      </c>
      <c r="D175" s="278">
        <v>3754.8333333333335</v>
      </c>
      <c r="E175" s="278">
        <v>3721.7166666666672</v>
      </c>
      <c r="F175" s="278">
        <v>3675.0833333333335</v>
      </c>
      <c r="G175" s="278">
        <v>3641.9666666666672</v>
      </c>
      <c r="H175" s="278">
        <v>3801.4666666666672</v>
      </c>
      <c r="I175" s="278">
        <v>3834.583333333333</v>
      </c>
      <c r="J175" s="278">
        <v>3881.2166666666672</v>
      </c>
      <c r="K175" s="276">
        <v>3787.95</v>
      </c>
      <c r="L175" s="276">
        <v>3708.2</v>
      </c>
      <c r="M175" s="276">
        <v>0.39932000000000001</v>
      </c>
    </row>
    <row r="176" spans="1:13">
      <c r="A176" s="267">
        <v>167</v>
      </c>
      <c r="B176" s="276" t="s">
        <v>103</v>
      </c>
      <c r="C176" s="277">
        <v>27.2</v>
      </c>
      <c r="D176" s="278">
        <v>27.049999999999997</v>
      </c>
      <c r="E176" s="278">
        <v>26.699999999999996</v>
      </c>
      <c r="F176" s="278">
        <v>26.2</v>
      </c>
      <c r="G176" s="278">
        <v>25.849999999999998</v>
      </c>
      <c r="H176" s="278">
        <v>27.549999999999994</v>
      </c>
      <c r="I176" s="278">
        <v>27.899999999999995</v>
      </c>
      <c r="J176" s="278">
        <v>28.399999999999991</v>
      </c>
      <c r="K176" s="276">
        <v>27.4</v>
      </c>
      <c r="L176" s="276">
        <v>26.55</v>
      </c>
      <c r="M176" s="276">
        <v>214.27955</v>
      </c>
    </row>
    <row r="177" spans="1:13">
      <c r="A177" s="267">
        <v>168</v>
      </c>
      <c r="B177" s="276" t="s">
        <v>388</v>
      </c>
      <c r="C177" s="277">
        <v>227.9</v>
      </c>
      <c r="D177" s="278">
        <v>229.0333333333333</v>
      </c>
      <c r="E177" s="278">
        <v>225.06666666666661</v>
      </c>
      <c r="F177" s="278">
        <v>222.23333333333329</v>
      </c>
      <c r="G177" s="278">
        <v>218.26666666666659</v>
      </c>
      <c r="H177" s="278">
        <v>231.86666666666662</v>
      </c>
      <c r="I177" s="278">
        <v>235.83333333333331</v>
      </c>
      <c r="J177" s="278">
        <v>238.66666666666663</v>
      </c>
      <c r="K177" s="276">
        <v>233</v>
      </c>
      <c r="L177" s="276">
        <v>226.2</v>
      </c>
      <c r="M177" s="276">
        <v>15.422499999999999</v>
      </c>
    </row>
    <row r="178" spans="1:13">
      <c r="A178" s="267">
        <v>169</v>
      </c>
      <c r="B178" s="276" t="s">
        <v>380</v>
      </c>
      <c r="C178" s="277">
        <v>980.6</v>
      </c>
      <c r="D178" s="278">
        <v>985.36666666666667</v>
      </c>
      <c r="E178" s="278">
        <v>973.73333333333335</v>
      </c>
      <c r="F178" s="278">
        <v>966.86666666666667</v>
      </c>
      <c r="G178" s="278">
        <v>955.23333333333335</v>
      </c>
      <c r="H178" s="278">
        <v>992.23333333333335</v>
      </c>
      <c r="I178" s="278">
        <v>1003.8666666666668</v>
      </c>
      <c r="J178" s="278">
        <v>1010.7333333333333</v>
      </c>
      <c r="K178" s="276">
        <v>997</v>
      </c>
      <c r="L178" s="276">
        <v>978.5</v>
      </c>
      <c r="M178" s="276">
        <v>0.55676000000000003</v>
      </c>
    </row>
    <row r="179" spans="1:13">
      <c r="A179" s="267">
        <v>170</v>
      </c>
      <c r="B179" s="276" t="s">
        <v>246</v>
      </c>
      <c r="C179" s="277">
        <v>540.25</v>
      </c>
      <c r="D179" s="278">
        <v>537.4</v>
      </c>
      <c r="E179" s="278">
        <v>532.9</v>
      </c>
      <c r="F179" s="278">
        <v>525.54999999999995</v>
      </c>
      <c r="G179" s="278">
        <v>521.04999999999995</v>
      </c>
      <c r="H179" s="278">
        <v>544.75</v>
      </c>
      <c r="I179" s="278">
        <v>549.25</v>
      </c>
      <c r="J179" s="278">
        <v>556.6</v>
      </c>
      <c r="K179" s="276">
        <v>541.9</v>
      </c>
      <c r="L179" s="276">
        <v>530.04999999999995</v>
      </c>
      <c r="M179" s="276">
        <v>0.70704999999999996</v>
      </c>
    </row>
    <row r="180" spans="1:13">
      <c r="A180" s="267">
        <v>171</v>
      </c>
      <c r="B180" s="276" t="s">
        <v>104</v>
      </c>
      <c r="C180" s="277">
        <v>760.3</v>
      </c>
      <c r="D180" s="278">
        <v>757.11666666666667</v>
      </c>
      <c r="E180" s="278">
        <v>750.48333333333335</v>
      </c>
      <c r="F180" s="278">
        <v>740.66666666666663</v>
      </c>
      <c r="G180" s="278">
        <v>734.0333333333333</v>
      </c>
      <c r="H180" s="278">
        <v>766.93333333333339</v>
      </c>
      <c r="I180" s="278">
        <v>773.56666666666683</v>
      </c>
      <c r="J180" s="278">
        <v>783.38333333333344</v>
      </c>
      <c r="K180" s="276">
        <v>763.75</v>
      </c>
      <c r="L180" s="276">
        <v>747.3</v>
      </c>
      <c r="M180" s="276">
        <v>10.30289</v>
      </c>
    </row>
    <row r="181" spans="1:13">
      <c r="A181" s="267">
        <v>172</v>
      </c>
      <c r="B181" s="276" t="s">
        <v>247</v>
      </c>
      <c r="C181" s="277">
        <v>422.5</v>
      </c>
      <c r="D181" s="278">
        <v>423.5</v>
      </c>
      <c r="E181" s="278">
        <v>420</v>
      </c>
      <c r="F181" s="278">
        <v>417.5</v>
      </c>
      <c r="G181" s="278">
        <v>414</v>
      </c>
      <c r="H181" s="278">
        <v>426</v>
      </c>
      <c r="I181" s="278">
        <v>429.5</v>
      </c>
      <c r="J181" s="278">
        <v>432</v>
      </c>
      <c r="K181" s="276">
        <v>427</v>
      </c>
      <c r="L181" s="276">
        <v>421</v>
      </c>
      <c r="M181" s="276">
        <v>1.76447</v>
      </c>
    </row>
    <row r="182" spans="1:13">
      <c r="A182" s="267">
        <v>173</v>
      </c>
      <c r="B182" s="276" t="s">
        <v>248</v>
      </c>
      <c r="C182" s="277">
        <v>1406.6</v>
      </c>
      <c r="D182" s="278">
        <v>1411.9333333333334</v>
      </c>
      <c r="E182" s="278">
        <v>1394.6666666666667</v>
      </c>
      <c r="F182" s="278">
        <v>1382.7333333333333</v>
      </c>
      <c r="G182" s="278">
        <v>1365.4666666666667</v>
      </c>
      <c r="H182" s="278">
        <v>1423.8666666666668</v>
      </c>
      <c r="I182" s="278">
        <v>1441.1333333333332</v>
      </c>
      <c r="J182" s="278">
        <v>1453.0666666666668</v>
      </c>
      <c r="K182" s="276">
        <v>1429.2</v>
      </c>
      <c r="L182" s="276">
        <v>1400</v>
      </c>
      <c r="M182" s="276">
        <v>7.7943300000000004</v>
      </c>
    </row>
    <row r="183" spans="1:13">
      <c r="A183" s="267">
        <v>174</v>
      </c>
      <c r="B183" s="276" t="s">
        <v>389</v>
      </c>
      <c r="C183" s="277">
        <v>95</v>
      </c>
      <c r="D183" s="278">
        <v>95.583333333333329</v>
      </c>
      <c r="E183" s="278">
        <v>93.916666666666657</v>
      </c>
      <c r="F183" s="278">
        <v>92.833333333333329</v>
      </c>
      <c r="G183" s="278">
        <v>91.166666666666657</v>
      </c>
      <c r="H183" s="278">
        <v>96.666666666666657</v>
      </c>
      <c r="I183" s="278">
        <v>98.333333333333314</v>
      </c>
      <c r="J183" s="278">
        <v>99.416666666666657</v>
      </c>
      <c r="K183" s="276">
        <v>97.25</v>
      </c>
      <c r="L183" s="276">
        <v>94.5</v>
      </c>
      <c r="M183" s="276">
        <v>7.1897599999999997</v>
      </c>
    </row>
    <row r="184" spans="1:13">
      <c r="A184" s="267">
        <v>175</v>
      </c>
      <c r="B184" s="276" t="s">
        <v>381</v>
      </c>
      <c r="C184" s="277">
        <v>357</v>
      </c>
      <c r="D184" s="278">
        <v>357.31666666666666</v>
      </c>
      <c r="E184" s="278">
        <v>354.68333333333334</v>
      </c>
      <c r="F184" s="278">
        <v>352.36666666666667</v>
      </c>
      <c r="G184" s="278">
        <v>349.73333333333335</v>
      </c>
      <c r="H184" s="278">
        <v>359.63333333333333</v>
      </c>
      <c r="I184" s="278">
        <v>362.26666666666665</v>
      </c>
      <c r="J184" s="278">
        <v>364.58333333333331</v>
      </c>
      <c r="K184" s="276">
        <v>359.95</v>
      </c>
      <c r="L184" s="276">
        <v>355</v>
      </c>
      <c r="M184" s="276">
        <v>11.22906</v>
      </c>
    </row>
    <row r="185" spans="1:13">
      <c r="A185" s="267">
        <v>176</v>
      </c>
      <c r="B185" s="276" t="s">
        <v>249</v>
      </c>
      <c r="C185" s="277">
        <v>312.7</v>
      </c>
      <c r="D185" s="278">
        <v>312.83333333333331</v>
      </c>
      <c r="E185" s="278">
        <v>308.86666666666662</v>
      </c>
      <c r="F185" s="278">
        <v>305.0333333333333</v>
      </c>
      <c r="G185" s="278">
        <v>301.06666666666661</v>
      </c>
      <c r="H185" s="278">
        <v>316.66666666666663</v>
      </c>
      <c r="I185" s="278">
        <v>320.63333333333333</v>
      </c>
      <c r="J185" s="278">
        <v>324.46666666666664</v>
      </c>
      <c r="K185" s="276">
        <v>316.8</v>
      </c>
      <c r="L185" s="276">
        <v>309</v>
      </c>
      <c r="M185" s="276">
        <v>13.714600000000001</v>
      </c>
    </row>
    <row r="186" spans="1:13">
      <c r="A186" s="267">
        <v>177</v>
      </c>
      <c r="B186" s="276" t="s">
        <v>105</v>
      </c>
      <c r="C186" s="277">
        <v>961.3</v>
      </c>
      <c r="D186" s="278">
        <v>960.06666666666661</v>
      </c>
      <c r="E186" s="278">
        <v>948.18333333333317</v>
      </c>
      <c r="F186" s="278">
        <v>935.06666666666661</v>
      </c>
      <c r="G186" s="278">
        <v>923.18333333333317</v>
      </c>
      <c r="H186" s="278">
        <v>973.18333333333317</v>
      </c>
      <c r="I186" s="278">
        <v>985.06666666666661</v>
      </c>
      <c r="J186" s="278">
        <v>998.18333333333317</v>
      </c>
      <c r="K186" s="276">
        <v>971.95</v>
      </c>
      <c r="L186" s="276">
        <v>946.95</v>
      </c>
      <c r="M186" s="276">
        <v>15.118180000000001</v>
      </c>
    </row>
    <row r="187" spans="1:13">
      <c r="A187" s="267">
        <v>178</v>
      </c>
      <c r="B187" s="276" t="s">
        <v>383</v>
      </c>
      <c r="C187" s="277">
        <v>99.1</v>
      </c>
      <c r="D187" s="278">
        <v>97.899999999999991</v>
      </c>
      <c r="E187" s="278">
        <v>94.799999999999983</v>
      </c>
      <c r="F187" s="278">
        <v>90.499999999999986</v>
      </c>
      <c r="G187" s="278">
        <v>87.399999999999977</v>
      </c>
      <c r="H187" s="278">
        <v>102.19999999999999</v>
      </c>
      <c r="I187" s="278">
        <v>105.29999999999998</v>
      </c>
      <c r="J187" s="278">
        <v>109.6</v>
      </c>
      <c r="K187" s="276">
        <v>101</v>
      </c>
      <c r="L187" s="276">
        <v>93.6</v>
      </c>
      <c r="M187" s="276">
        <v>71.404929999999993</v>
      </c>
    </row>
    <row r="188" spans="1:13">
      <c r="A188" s="267">
        <v>179</v>
      </c>
      <c r="B188" s="276" t="s">
        <v>384</v>
      </c>
      <c r="C188" s="277">
        <v>757.1</v>
      </c>
      <c r="D188" s="278">
        <v>743</v>
      </c>
      <c r="E188" s="278">
        <v>719.1</v>
      </c>
      <c r="F188" s="278">
        <v>681.1</v>
      </c>
      <c r="G188" s="278">
        <v>657.2</v>
      </c>
      <c r="H188" s="278">
        <v>781</v>
      </c>
      <c r="I188" s="278">
        <v>804.90000000000009</v>
      </c>
      <c r="J188" s="278">
        <v>842.9</v>
      </c>
      <c r="K188" s="276">
        <v>766.9</v>
      </c>
      <c r="L188" s="276">
        <v>705</v>
      </c>
      <c r="M188" s="276">
        <v>0.79381000000000002</v>
      </c>
    </row>
    <row r="189" spans="1:13">
      <c r="A189" s="267">
        <v>180</v>
      </c>
      <c r="B189" s="276" t="s">
        <v>1439</v>
      </c>
      <c r="C189" s="277">
        <v>196.25</v>
      </c>
      <c r="D189" s="278">
        <v>197.23333333333335</v>
      </c>
      <c r="E189" s="278">
        <v>194.56666666666669</v>
      </c>
      <c r="F189" s="278">
        <v>192.88333333333335</v>
      </c>
      <c r="G189" s="278">
        <v>190.2166666666667</v>
      </c>
      <c r="H189" s="278">
        <v>198.91666666666669</v>
      </c>
      <c r="I189" s="278">
        <v>201.58333333333331</v>
      </c>
      <c r="J189" s="278">
        <v>203.26666666666668</v>
      </c>
      <c r="K189" s="276">
        <v>199.9</v>
      </c>
      <c r="L189" s="276">
        <v>195.55</v>
      </c>
      <c r="M189" s="276">
        <v>2.0331299999999999</v>
      </c>
    </row>
    <row r="190" spans="1:13">
      <c r="A190" s="267">
        <v>181</v>
      </c>
      <c r="B190" s="276" t="s">
        <v>390</v>
      </c>
      <c r="C190" s="277">
        <v>83</v>
      </c>
      <c r="D190" s="278">
        <v>82.716666666666669</v>
      </c>
      <c r="E190" s="278">
        <v>81.533333333333331</v>
      </c>
      <c r="F190" s="278">
        <v>80.066666666666663</v>
      </c>
      <c r="G190" s="278">
        <v>78.883333333333326</v>
      </c>
      <c r="H190" s="278">
        <v>84.183333333333337</v>
      </c>
      <c r="I190" s="278">
        <v>85.366666666666674</v>
      </c>
      <c r="J190" s="278">
        <v>86.833333333333343</v>
      </c>
      <c r="K190" s="276">
        <v>83.9</v>
      </c>
      <c r="L190" s="276">
        <v>81.25</v>
      </c>
      <c r="M190" s="276">
        <v>37.73583</v>
      </c>
    </row>
    <row r="191" spans="1:13">
      <c r="A191" s="267">
        <v>182</v>
      </c>
      <c r="B191" s="276" t="s">
        <v>250</v>
      </c>
      <c r="C191" s="277">
        <v>217.1</v>
      </c>
      <c r="D191" s="278">
        <v>218.6</v>
      </c>
      <c r="E191" s="278">
        <v>214.39999999999998</v>
      </c>
      <c r="F191" s="278">
        <v>211.7</v>
      </c>
      <c r="G191" s="278">
        <v>207.49999999999997</v>
      </c>
      <c r="H191" s="278">
        <v>221.29999999999998</v>
      </c>
      <c r="I191" s="278">
        <v>225.49999999999997</v>
      </c>
      <c r="J191" s="278">
        <v>228.2</v>
      </c>
      <c r="K191" s="276">
        <v>222.8</v>
      </c>
      <c r="L191" s="276">
        <v>215.9</v>
      </c>
      <c r="M191" s="276">
        <v>13.02051</v>
      </c>
    </row>
    <row r="192" spans="1:13">
      <c r="A192" s="267">
        <v>183</v>
      </c>
      <c r="B192" s="276" t="s">
        <v>385</v>
      </c>
      <c r="C192" s="277">
        <v>346.4</v>
      </c>
      <c r="D192" s="278">
        <v>348.7833333333333</v>
      </c>
      <c r="E192" s="278">
        <v>343.56666666666661</v>
      </c>
      <c r="F192" s="278">
        <v>340.73333333333329</v>
      </c>
      <c r="G192" s="278">
        <v>335.51666666666659</v>
      </c>
      <c r="H192" s="278">
        <v>351.61666666666662</v>
      </c>
      <c r="I192" s="278">
        <v>356.83333333333331</v>
      </c>
      <c r="J192" s="278">
        <v>359.66666666666663</v>
      </c>
      <c r="K192" s="276">
        <v>354</v>
      </c>
      <c r="L192" s="276">
        <v>345.95</v>
      </c>
      <c r="M192" s="276">
        <v>1.74769</v>
      </c>
    </row>
    <row r="193" spans="1:13">
      <c r="A193" s="267">
        <v>184</v>
      </c>
      <c r="B193" s="276" t="s">
        <v>386</v>
      </c>
      <c r="C193" s="277">
        <v>389.55</v>
      </c>
      <c r="D193" s="278">
        <v>386.86666666666662</v>
      </c>
      <c r="E193" s="278">
        <v>382.73333333333323</v>
      </c>
      <c r="F193" s="278">
        <v>375.91666666666663</v>
      </c>
      <c r="G193" s="278">
        <v>371.78333333333325</v>
      </c>
      <c r="H193" s="278">
        <v>393.68333333333322</v>
      </c>
      <c r="I193" s="278">
        <v>397.81666666666655</v>
      </c>
      <c r="J193" s="278">
        <v>404.63333333333321</v>
      </c>
      <c r="K193" s="276">
        <v>391</v>
      </c>
      <c r="L193" s="276">
        <v>380.05</v>
      </c>
      <c r="M193" s="276">
        <v>9.4694699999999994</v>
      </c>
    </row>
    <row r="194" spans="1:13">
      <c r="A194" s="267">
        <v>185</v>
      </c>
      <c r="B194" s="276" t="s">
        <v>391</v>
      </c>
      <c r="C194" s="277">
        <v>728.9</v>
      </c>
      <c r="D194" s="278">
        <v>729.98333333333323</v>
      </c>
      <c r="E194" s="278">
        <v>722.96666666666647</v>
      </c>
      <c r="F194" s="278">
        <v>717.03333333333319</v>
      </c>
      <c r="G194" s="278">
        <v>710.01666666666642</v>
      </c>
      <c r="H194" s="278">
        <v>735.91666666666652</v>
      </c>
      <c r="I194" s="278">
        <v>742.93333333333317</v>
      </c>
      <c r="J194" s="278">
        <v>748.86666666666656</v>
      </c>
      <c r="K194" s="276">
        <v>737</v>
      </c>
      <c r="L194" s="276">
        <v>724.05</v>
      </c>
      <c r="M194" s="276">
        <v>0.12898999999999999</v>
      </c>
    </row>
    <row r="195" spans="1:13">
      <c r="A195" s="267">
        <v>186</v>
      </c>
      <c r="B195" s="276" t="s">
        <v>399</v>
      </c>
      <c r="C195" s="277">
        <v>921.55</v>
      </c>
      <c r="D195" s="278">
        <v>904.33333333333337</v>
      </c>
      <c r="E195" s="278">
        <v>881.7166666666667</v>
      </c>
      <c r="F195" s="278">
        <v>841.88333333333333</v>
      </c>
      <c r="G195" s="278">
        <v>819.26666666666665</v>
      </c>
      <c r="H195" s="278">
        <v>944.16666666666674</v>
      </c>
      <c r="I195" s="278">
        <v>966.7833333333333</v>
      </c>
      <c r="J195" s="278">
        <v>1006.6166666666668</v>
      </c>
      <c r="K195" s="276">
        <v>926.95</v>
      </c>
      <c r="L195" s="276">
        <v>864.5</v>
      </c>
      <c r="M195" s="276">
        <v>14.926500000000001</v>
      </c>
    </row>
    <row r="196" spans="1:13">
      <c r="A196" s="267">
        <v>187</v>
      </c>
      <c r="B196" s="276" t="s">
        <v>392</v>
      </c>
      <c r="C196" s="277">
        <v>32.85</v>
      </c>
      <c r="D196" s="278">
        <v>32.883333333333333</v>
      </c>
      <c r="E196" s="278">
        <v>32.666666666666664</v>
      </c>
      <c r="F196" s="278">
        <v>32.483333333333334</v>
      </c>
      <c r="G196" s="278">
        <v>32.266666666666666</v>
      </c>
      <c r="H196" s="278">
        <v>33.066666666666663</v>
      </c>
      <c r="I196" s="278">
        <v>33.283333333333331</v>
      </c>
      <c r="J196" s="278">
        <v>33.466666666666661</v>
      </c>
      <c r="K196" s="276">
        <v>33.1</v>
      </c>
      <c r="L196" s="276">
        <v>32.700000000000003</v>
      </c>
      <c r="M196" s="276">
        <v>3.7314400000000001</v>
      </c>
    </row>
    <row r="197" spans="1:13">
      <c r="A197" s="267">
        <v>188</v>
      </c>
      <c r="B197" s="276" t="s">
        <v>393</v>
      </c>
      <c r="C197" s="277">
        <v>720.25</v>
      </c>
      <c r="D197" s="278">
        <v>719.98333333333323</v>
      </c>
      <c r="E197" s="278">
        <v>715.26666666666642</v>
      </c>
      <c r="F197" s="278">
        <v>710.28333333333319</v>
      </c>
      <c r="G197" s="278">
        <v>705.56666666666638</v>
      </c>
      <c r="H197" s="278">
        <v>724.96666666666647</v>
      </c>
      <c r="I197" s="278">
        <v>729.68333333333339</v>
      </c>
      <c r="J197" s="278">
        <v>734.66666666666652</v>
      </c>
      <c r="K197" s="276">
        <v>724.7</v>
      </c>
      <c r="L197" s="276">
        <v>715</v>
      </c>
      <c r="M197" s="276">
        <v>0.32583000000000001</v>
      </c>
    </row>
    <row r="198" spans="1:13">
      <c r="A198" s="267">
        <v>189</v>
      </c>
      <c r="B198" s="276" t="s">
        <v>106</v>
      </c>
      <c r="C198" s="277">
        <v>935.7</v>
      </c>
      <c r="D198" s="278">
        <v>928.7166666666667</v>
      </c>
      <c r="E198" s="278">
        <v>918.58333333333337</v>
      </c>
      <c r="F198" s="278">
        <v>901.4666666666667</v>
      </c>
      <c r="G198" s="278">
        <v>891.33333333333337</v>
      </c>
      <c r="H198" s="278">
        <v>945.83333333333337</v>
      </c>
      <c r="I198" s="278">
        <v>955.96666666666658</v>
      </c>
      <c r="J198" s="278">
        <v>973.08333333333337</v>
      </c>
      <c r="K198" s="276">
        <v>938.85</v>
      </c>
      <c r="L198" s="276">
        <v>911.6</v>
      </c>
      <c r="M198" s="276">
        <v>18.71002</v>
      </c>
    </row>
    <row r="199" spans="1:13">
      <c r="A199" s="267">
        <v>190</v>
      </c>
      <c r="B199" s="276" t="s">
        <v>108</v>
      </c>
      <c r="C199" s="277">
        <v>991.35</v>
      </c>
      <c r="D199" s="278">
        <v>984.78333333333342</v>
      </c>
      <c r="E199" s="278">
        <v>973.76666666666688</v>
      </c>
      <c r="F199" s="278">
        <v>956.18333333333351</v>
      </c>
      <c r="G199" s="278">
        <v>945.16666666666697</v>
      </c>
      <c r="H199" s="278">
        <v>1002.3666666666668</v>
      </c>
      <c r="I199" s="278">
        <v>1013.3833333333334</v>
      </c>
      <c r="J199" s="278">
        <v>1030.9666666666667</v>
      </c>
      <c r="K199" s="276">
        <v>995.8</v>
      </c>
      <c r="L199" s="276">
        <v>967.2</v>
      </c>
      <c r="M199" s="276">
        <v>71.502520000000004</v>
      </c>
    </row>
    <row r="200" spans="1:13">
      <c r="A200" s="267">
        <v>191</v>
      </c>
      <c r="B200" s="276" t="s">
        <v>109</v>
      </c>
      <c r="C200" s="277">
        <v>2651.85</v>
      </c>
      <c r="D200" s="278">
        <v>2627.8999999999996</v>
      </c>
      <c r="E200" s="278">
        <v>2596.3499999999995</v>
      </c>
      <c r="F200" s="278">
        <v>2540.85</v>
      </c>
      <c r="G200" s="278">
        <v>2509.2999999999997</v>
      </c>
      <c r="H200" s="278">
        <v>2683.3999999999992</v>
      </c>
      <c r="I200" s="278">
        <v>2714.9499999999994</v>
      </c>
      <c r="J200" s="278">
        <v>2770.4499999999989</v>
      </c>
      <c r="K200" s="276">
        <v>2659.45</v>
      </c>
      <c r="L200" s="276">
        <v>2572.4</v>
      </c>
      <c r="M200" s="276">
        <v>58.707430000000002</v>
      </c>
    </row>
    <row r="201" spans="1:13">
      <c r="A201" s="267">
        <v>192</v>
      </c>
      <c r="B201" s="276" t="s">
        <v>252</v>
      </c>
      <c r="C201" s="277">
        <v>3091.95</v>
      </c>
      <c r="D201" s="278">
        <v>3066.6333333333332</v>
      </c>
      <c r="E201" s="278">
        <v>3013.2666666666664</v>
      </c>
      <c r="F201" s="278">
        <v>2934.583333333333</v>
      </c>
      <c r="G201" s="278">
        <v>2881.2166666666662</v>
      </c>
      <c r="H201" s="278">
        <v>3145.3166666666666</v>
      </c>
      <c r="I201" s="278">
        <v>3198.6833333333334</v>
      </c>
      <c r="J201" s="278">
        <v>3277.3666666666668</v>
      </c>
      <c r="K201" s="276">
        <v>3120</v>
      </c>
      <c r="L201" s="276">
        <v>2987.95</v>
      </c>
      <c r="M201" s="276">
        <v>4.2851299999999997</v>
      </c>
    </row>
    <row r="202" spans="1:13">
      <c r="A202" s="267">
        <v>193</v>
      </c>
      <c r="B202" s="276" t="s">
        <v>110</v>
      </c>
      <c r="C202" s="277">
        <v>1426.7</v>
      </c>
      <c r="D202" s="278">
        <v>1422.1499999999999</v>
      </c>
      <c r="E202" s="278">
        <v>1413.5499999999997</v>
      </c>
      <c r="F202" s="278">
        <v>1400.3999999999999</v>
      </c>
      <c r="G202" s="278">
        <v>1391.7999999999997</v>
      </c>
      <c r="H202" s="278">
        <v>1435.2999999999997</v>
      </c>
      <c r="I202" s="278">
        <v>1443.8999999999996</v>
      </c>
      <c r="J202" s="278">
        <v>1457.0499999999997</v>
      </c>
      <c r="K202" s="276">
        <v>1430.75</v>
      </c>
      <c r="L202" s="276">
        <v>1409</v>
      </c>
      <c r="M202" s="276">
        <v>71.934119999999993</v>
      </c>
    </row>
    <row r="203" spans="1:13">
      <c r="A203" s="267">
        <v>194</v>
      </c>
      <c r="B203" s="276" t="s">
        <v>253</v>
      </c>
      <c r="C203" s="277">
        <v>713.75</v>
      </c>
      <c r="D203" s="278">
        <v>706.33333333333337</v>
      </c>
      <c r="E203" s="278">
        <v>697.66666666666674</v>
      </c>
      <c r="F203" s="278">
        <v>681.58333333333337</v>
      </c>
      <c r="G203" s="278">
        <v>672.91666666666674</v>
      </c>
      <c r="H203" s="278">
        <v>722.41666666666674</v>
      </c>
      <c r="I203" s="278">
        <v>731.08333333333348</v>
      </c>
      <c r="J203" s="278">
        <v>747.16666666666674</v>
      </c>
      <c r="K203" s="276">
        <v>715</v>
      </c>
      <c r="L203" s="276">
        <v>690.25</v>
      </c>
      <c r="M203" s="276">
        <v>69.554940000000002</v>
      </c>
    </row>
    <row r="204" spans="1:13">
      <c r="A204" s="267">
        <v>195</v>
      </c>
      <c r="B204" s="276" t="s">
        <v>251</v>
      </c>
      <c r="C204" s="277">
        <v>949</v>
      </c>
      <c r="D204" s="278">
        <v>948.75</v>
      </c>
      <c r="E204" s="278">
        <v>940.5</v>
      </c>
      <c r="F204" s="278">
        <v>932</v>
      </c>
      <c r="G204" s="278">
        <v>923.75</v>
      </c>
      <c r="H204" s="278">
        <v>957.25</v>
      </c>
      <c r="I204" s="278">
        <v>965.5</v>
      </c>
      <c r="J204" s="278">
        <v>974</v>
      </c>
      <c r="K204" s="276">
        <v>957</v>
      </c>
      <c r="L204" s="276">
        <v>940.25</v>
      </c>
      <c r="M204" s="276">
        <v>4.5274700000000001</v>
      </c>
    </row>
    <row r="205" spans="1:13">
      <c r="A205" s="267">
        <v>196</v>
      </c>
      <c r="B205" s="276" t="s">
        <v>394</v>
      </c>
      <c r="C205" s="277">
        <v>229.8</v>
      </c>
      <c r="D205" s="278">
        <v>230.33333333333334</v>
      </c>
      <c r="E205" s="278">
        <v>226.26666666666668</v>
      </c>
      <c r="F205" s="278">
        <v>222.73333333333335</v>
      </c>
      <c r="G205" s="278">
        <v>218.66666666666669</v>
      </c>
      <c r="H205" s="278">
        <v>233.86666666666667</v>
      </c>
      <c r="I205" s="278">
        <v>237.93333333333334</v>
      </c>
      <c r="J205" s="278">
        <v>241.46666666666667</v>
      </c>
      <c r="K205" s="276">
        <v>234.4</v>
      </c>
      <c r="L205" s="276">
        <v>226.8</v>
      </c>
      <c r="M205" s="276">
        <v>3.53735</v>
      </c>
    </row>
    <row r="206" spans="1:13">
      <c r="A206" s="267">
        <v>197</v>
      </c>
      <c r="B206" s="276" t="s">
        <v>395</v>
      </c>
      <c r="C206" s="277">
        <v>294.55</v>
      </c>
      <c r="D206" s="278">
        <v>295.51666666666665</v>
      </c>
      <c r="E206" s="278">
        <v>293.0333333333333</v>
      </c>
      <c r="F206" s="278">
        <v>291.51666666666665</v>
      </c>
      <c r="G206" s="278">
        <v>289.0333333333333</v>
      </c>
      <c r="H206" s="278">
        <v>297.0333333333333</v>
      </c>
      <c r="I206" s="278">
        <v>299.51666666666665</v>
      </c>
      <c r="J206" s="278">
        <v>301.0333333333333</v>
      </c>
      <c r="K206" s="276">
        <v>298</v>
      </c>
      <c r="L206" s="276">
        <v>294</v>
      </c>
      <c r="M206" s="276">
        <v>0.93213999999999997</v>
      </c>
    </row>
    <row r="207" spans="1:13">
      <c r="A207" s="267">
        <v>198</v>
      </c>
      <c r="B207" s="276" t="s">
        <v>111</v>
      </c>
      <c r="C207" s="277">
        <v>3067.2</v>
      </c>
      <c r="D207" s="278">
        <v>3057.5166666666664</v>
      </c>
      <c r="E207" s="278">
        <v>3040.6833333333329</v>
      </c>
      <c r="F207" s="278">
        <v>3014.1666666666665</v>
      </c>
      <c r="G207" s="278">
        <v>2997.333333333333</v>
      </c>
      <c r="H207" s="278">
        <v>3084.0333333333328</v>
      </c>
      <c r="I207" s="278">
        <v>3100.8666666666668</v>
      </c>
      <c r="J207" s="278">
        <v>3127.3833333333328</v>
      </c>
      <c r="K207" s="276">
        <v>3074.35</v>
      </c>
      <c r="L207" s="276">
        <v>3031</v>
      </c>
      <c r="M207" s="276">
        <v>11.503259999999999</v>
      </c>
    </row>
    <row r="208" spans="1:13">
      <c r="A208" s="267">
        <v>199</v>
      </c>
      <c r="B208" s="276" t="s">
        <v>396</v>
      </c>
      <c r="C208" s="277">
        <v>27.1</v>
      </c>
      <c r="D208" s="278">
        <v>27.083333333333332</v>
      </c>
      <c r="E208" s="278">
        <v>26.516666666666666</v>
      </c>
      <c r="F208" s="278">
        <v>25.933333333333334</v>
      </c>
      <c r="G208" s="278">
        <v>25.366666666666667</v>
      </c>
      <c r="H208" s="278">
        <v>27.666666666666664</v>
      </c>
      <c r="I208" s="278">
        <v>28.233333333333334</v>
      </c>
      <c r="J208" s="278">
        <v>28.816666666666663</v>
      </c>
      <c r="K208" s="276">
        <v>27.65</v>
      </c>
      <c r="L208" s="276">
        <v>26.5</v>
      </c>
      <c r="M208" s="276">
        <v>123.37639</v>
      </c>
    </row>
    <row r="209" spans="1:13">
      <c r="A209" s="267">
        <v>200</v>
      </c>
      <c r="B209" s="276" t="s">
        <v>398</v>
      </c>
      <c r="C209" s="277">
        <v>149.35</v>
      </c>
      <c r="D209" s="278">
        <v>147.08333333333334</v>
      </c>
      <c r="E209" s="278">
        <v>142.16666666666669</v>
      </c>
      <c r="F209" s="278">
        <v>134.98333333333335</v>
      </c>
      <c r="G209" s="278">
        <v>130.06666666666669</v>
      </c>
      <c r="H209" s="278">
        <v>154.26666666666668</v>
      </c>
      <c r="I209" s="278">
        <v>159.18333333333337</v>
      </c>
      <c r="J209" s="278">
        <v>166.36666666666667</v>
      </c>
      <c r="K209" s="276">
        <v>152</v>
      </c>
      <c r="L209" s="276">
        <v>139.9</v>
      </c>
      <c r="M209" s="276">
        <v>6.6405900000000004</v>
      </c>
    </row>
    <row r="210" spans="1:13">
      <c r="A210" s="267">
        <v>201</v>
      </c>
      <c r="B210" s="276" t="s">
        <v>114</v>
      </c>
      <c r="C210" s="277">
        <v>250.3</v>
      </c>
      <c r="D210" s="278">
        <v>250.01666666666665</v>
      </c>
      <c r="E210" s="278">
        <v>247.2833333333333</v>
      </c>
      <c r="F210" s="278">
        <v>244.26666666666665</v>
      </c>
      <c r="G210" s="278">
        <v>241.5333333333333</v>
      </c>
      <c r="H210" s="278">
        <v>253.0333333333333</v>
      </c>
      <c r="I210" s="278">
        <v>255.76666666666665</v>
      </c>
      <c r="J210" s="278">
        <v>258.7833333333333</v>
      </c>
      <c r="K210" s="276">
        <v>252.75</v>
      </c>
      <c r="L210" s="276">
        <v>247</v>
      </c>
      <c r="M210" s="276">
        <v>122.97457</v>
      </c>
    </row>
    <row r="211" spans="1:13">
      <c r="A211" s="267">
        <v>202</v>
      </c>
      <c r="B211" s="276" t="s">
        <v>400</v>
      </c>
      <c r="C211" s="277">
        <v>61.75</v>
      </c>
      <c r="D211" s="278">
        <v>61.800000000000004</v>
      </c>
      <c r="E211" s="278">
        <v>60.350000000000009</v>
      </c>
      <c r="F211" s="278">
        <v>58.95</v>
      </c>
      <c r="G211" s="278">
        <v>57.500000000000007</v>
      </c>
      <c r="H211" s="278">
        <v>63.20000000000001</v>
      </c>
      <c r="I211" s="278">
        <v>64.650000000000006</v>
      </c>
      <c r="J211" s="278">
        <v>66.050000000000011</v>
      </c>
      <c r="K211" s="276">
        <v>63.25</v>
      </c>
      <c r="L211" s="276">
        <v>60.4</v>
      </c>
      <c r="M211" s="276">
        <v>25.30322</v>
      </c>
    </row>
    <row r="212" spans="1:13">
      <c r="A212" s="267">
        <v>203</v>
      </c>
      <c r="B212" s="276" t="s">
        <v>115</v>
      </c>
      <c r="C212" s="277">
        <v>223.1</v>
      </c>
      <c r="D212" s="278">
        <v>222.33333333333334</v>
      </c>
      <c r="E212" s="278">
        <v>221.16666666666669</v>
      </c>
      <c r="F212" s="278">
        <v>219.23333333333335</v>
      </c>
      <c r="G212" s="278">
        <v>218.06666666666669</v>
      </c>
      <c r="H212" s="278">
        <v>224.26666666666668</v>
      </c>
      <c r="I212" s="278">
        <v>225.43333333333337</v>
      </c>
      <c r="J212" s="278">
        <v>227.36666666666667</v>
      </c>
      <c r="K212" s="276">
        <v>223.5</v>
      </c>
      <c r="L212" s="276">
        <v>220.4</v>
      </c>
      <c r="M212" s="276">
        <v>52.691809999999997</v>
      </c>
    </row>
    <row r="213" spans="1:13">
      <c r="A213" s="267">
        <v>204</v>
      </c>
      <c r="B213" s="276" t="s">
        <v>116</v>
      </c>
      <c r="C213" s="277">
        <v>2450.5500000000002</v>
      </c>
      <c r="D213" s="278">
        <v>2437.5</v>
      </c>
      <c r="E213" s="278">
        <v>2418.0500000000002</v>
      </c>
      <c r="F213" s="278">
        <v>2385.5500000000002</v>
      </c>
      <c r="G213" s="278">
        <v>2366.1000000000004</v>
      </c>
      <c r="H213" s="278">
        <v>2470</v>
      </c>
      <c r="I213" s="278">
        <v>2489.4499999999998</v>
      </c>
      <c r="J213" s="278">
        <v>2521.9499999999998</v>
      </c>
      <c r="K213" s="276">
        <v>2456.9499999999998</v>
      </c>
      <c r="L213" s="276">
        <v>2405</v>
      </c>
      <c r="M213" s="276">
        <v>23.563030000000001</v>
      </c>
    </row>
    <row r="214" spans="1:13">
      <c r="A214" s="267">
        <v>205</v>
      </c>
      <c r="B214" s="276" t="s">
        <v>254</v>
      </c>
      <c r="C214" s="277">
        <v>256.89999999999998</v>
      </c>
      <c r="D214" s="278">
        <v>253.01666666666665</v>
      </c>
      <c r="E214" s="278">
        <v>247.0333333333333</v>
      </c>
      <c r="F214" s="278">
        <v>237.16666666666666</v>
      </c>
      <c r="G214" s="278">
        <v>231.18333333333331</v>
      </c>
      <c r="H214" s="278">
        <v>262.88333333333333</v>
      </c>
      <c r="I214" s="278">
        <v>268.86666666666667</v>
      </c>
      <c r="J214" s="278">
        <v>278.73333333333329</v>
      </c>
      <c r="K214" s="276">
        <v>259</v>
      </c>
      <c r="L214" s="276">
        <v>243.15</v>
      </c>
      <c r="M214" s="276">
        <v>38.912529999999997</v>
      </c>
    </row>
    <row r="215" spans="1:13">
      <c r="A215" s="267">
        <v>206</v>
      </c>
      <c r="B215" s="276" t="s">
        <v>401</v>
      </c>
      <c r="C215" s="277">
        <v>37332.400000000001</v>
      </c>
      <c r="D215" s="278">
        <v>37094.133333333331</v>
      </c>
      <c r="E215" s="278">
        <v>36788.266666666663</v>
      </c>
      <c r="F215" s="278">
        <v>36244.133333333331</v>
      </c>
      <c r="G215" s="278">
        <v>35938.266666666663</v>
      </c>
      <c r="H215" s="278">
        <v>37638.266666666663</v>
      </c>
      <c r="I215" s="278">
        <v>37944.133333333331</v>
      </c>
      <c r="J215" s="278">
        <v>38488.266666666663</v>
      </c>
      <c r="K215" s="276">
        <v>37400</v>
      </c>
      <c r="L215" s="276">
        <v>36550</v>
      </c>
      <c r="M215" s="276">
        <v>4.6059999999999997E-2</v>
      </c>
    </row>
    <row r="216" spans="1:13">
      <c r="A216" s="267">
        <v>207</v>
      </c>
      <c r="B216" s="276" t="s">
        <v>397</v>
      </c>
      <c r="C216" s="277">
        <v>46.1</v>
      </c>
      <c r="D216" s="278">
        <v>45.81666666666667</v>
      </c>
      <c r="E216" s="278">
        <v>44.683333333333337</v>
      </c>
      <c r="F216" s="278">
        <v>43.266666666666666</v>
      </c>
      <c r="G216" s="278">
        <v>42.133333333333333</v>
      </c>
      <c r="H216" s="278">
        <v>47.233333333333341</v>
      </c>
      <c r="I216" s="278">
        <v>48.366666666666681</v>
      </c>
      <c r="J216" s="278">
        <v>49.783333333333346</v>
      </c>
      <c r="K216" s="276">
        <v>46.95</v>
      </c>
      <c r="L216" s="276">
        <v>44.4</v>
      </c>
      <c r="M216" s="276">
        <v>50.898589999999999</v>
      </c>
    </row>
    <row r="217" spans="1:13">
      <c r="A217" s="267">
        <v>208</v>
      </c>
      <c r="B217" s="276" t="s">
        <v>255</v>
      </c>
      <c r="C217" s="277">
        <v>42.9</v>
      </c>
      <c r="D217" s="278">
        <v>42.449999999999996</v>
      </c>
      <c r="E217" s="278">
        <v>40.949999999999989</v>
      </c>
      <c r="F217" s="278">
        <v>38.999999999999993</v>
      </c>
      <c r="G217" s="278">
        <v>37.499999999999986</v>
      </c>
      <c r="H217" s="278">
        <v>44.399999999999991</v>
      </c>
      <c r="I217" s="278">
        <v>45.900000000000006</v>
      </c>
      <c r="J217" s="278">
        <v>47.849999999999994</v>
      </c>
      <c r="K217" s="276">
        <v>43.95</v>
      </c>
      <c r="L217" s="276">
        <v>40.5</v>
      </c>
      <c r="M217" s="276">
        <v>88.049289999999999</v>
      </c>
    </row>
    <row r="218" spans="1:13">
      <c r="A218" s="267">
        <v>209</v>
      </c>
      <c r="B218" s="276" t="s">
        <v>415</v>
      </c>
      <c r="C218" s="277">
        <v>78.900000000000006</v>
      </c>
      <c r="D218" s="278">
        <v>79.100000000000009</v>
      </c>
      <c r="E218" s="278">
        <v>77.300000000000011</v>
      </c>
      <c r="F218" s="278">
        <v>75.7</v>
      </c>
      <c r="G218" s="278">
        <v>73.900000000000006</v>
      </c>
      <c r="H218" s="278">
        <v>80.700000000000017</v>
      </c>
      <c r="I218" s="278">
        <v>82.5</v>
      </c>
      <c r="J218" s="278">
        <v>84.100000000000023</v>
      </c>
      <c r="K218" s="276">
        <v>80.900000000000006</v>
      </c>
      <c r="L218" s="276">
        <v>77.5</v>
      </c>
      <c r="M218" s="276">
        <v>60.314410000000002</v>
      </c>
    </row>
    <row r="219" spans="1:13">
      <c r="A219" s="267">
        <v>210</v>
      </c>
      <c r="B219" s="276" t="s">
        <v>117</v>
      </c>
      <c r="C219" s="277">
        <v>219.3</v>
      </c>
      <c r="D219" s="278">
        <v>218.9</v>
      </c>
      <c r="E219" s="278">
        <v>216</v>
      </c>
      <c r="F219" s="278">
        <v>212.7</v>
      </c>
      <c r="G219" s="278">
        <v>209.79999999999998</v>
      </c>
      <c r="H219" s="278">
        <v>222.20000000000002</v>
      </c>
      <c r="I219" s="278">
        <v>225.10000000000005</v>
      </c>
      <c r="J219" s="278">
        <v>228.40000000000003</v>
      </c>
      <c r="K219" s="276">
        <v>221.8</v>
      </c>
      <c r="L219" s="276">
        <v>215.6</v>
      </c>
      <c r="M219" s="276">
        <v>193.86984000000001</v>
      </c>
    </row>
    <row r="220" spans="1:13">
      <c r="A220" s="267">
        <v>211</v>
      </c>
      <c r="B220" s="276" t="s">
        <v>118</v>
      </c>
      <c r="C220" s="277">
        <v>537.25</v>
      </c>
      <c r="D220" s="278">
        <v>533.4</v>
      </c>
      <c r="E220" s="278">
        <v>526.84999999999991</v>
      </c>
      <c r="F220" s="278">
        <v>516.44999999999993</v>
      </c>
      <c r="G220" s="278">
        <v>509.89999999999986</v>
      </c>
      <c r="H220" s="278">
        <v>543.79999999999995</v>
      </c>
      <c r="I220" s="278">
        <v>550.34999999999991</v>
      </c>
      <c r="J220" s="278">
        <v>560.75</v>
      </c>
      <c r="K220" s="276">
        <v>539.95000000000005</v>
      </c>
      <c r="L220" s="276">
        <v>523</v>
      </c>
      <c r="M220" s="276">
        <v>233.11516</v>
      </c>
    </row>
    <row r="221" spans="1:13">
      <c r="A221" s="267">
        <v>213</v>
      </c>
      <c r="B221" s="276" t="s">
        <v>256</v>
      </c>
      <c r="C221" s="277">
        <v>1584.25</v>
      </c>
      <c r="D221" s="278">
        <v>1569.3833333333332</v>
      </c>
      <c r="E221" s="278">
        <v>1546.7666666666664</v>
      </c>
      <c r="F221" s="278">
        <v>1509.2833333333333</v>
      </c>
      <c r="G221" s="278">
        <v>1486.6666666666665</v>
      </c>
      <c r="H221" s="278">
        <v>1606.8666666666663</v>
      </c>
      <c r="I221" s="278">
        <v>1629.4833333333331</v>
      </c>
      <c r="J221" s="278">
        <v>1666.9666666666662</v>
      </c>
      <c r="K221" s="276">
        <v>1592</v>
      </c>
      <c r="L221" s="276">
        <v>1531.9</v>
      </c>
      <c r="M221" s="276">
        <v>7.7602700000000002</v>
      </c>
    </row>
    <row r="222" spans="1:13">
      <c r="A222" s="267">
        <v>214</v>
      </c>
      <c r="B222" s="276" t="s">
        <v>119</v>
      </c>
      <c r="C222" s="277">
        <v>507.5</v>
      </c>
      <c r="D222" s="278">
        <v>508.59999999999997</v>
      </c>
      <c r="E222" s="278">
        <v>502.19999999999993</v>
      </c>
      <c r="F222" s="278">
        <v>496.9</v>
      </c>
      <c r="G222" s="278">
        <v>490.49999999999994</v>
      </c>
      <c r="H222" s="278">
        <v>513.89999999999986</v>
      </c>
      <c r="I222" s="278">
        <v>520.29999999999995</v>
      </c>
      <c r="J222" s="278">
        <v>525.59999999999991</v>
      </c>
      <c r="K222" s="276">
        <v>515</v>
      </c>
      <c r="L222" s="276">
        <v>503.3</v>
      </c>
      <c r="M222" s="276">
        <v>28.751380000000001</v>
      </c>
    </row>
    <row r="223" spans="1:13">
      <c r="A223" s="267">
        <v>215</v>
      </c>
      <c r="B223" s="276" t="s">
        <v>403</v>
      </c>
      <c r="C223" s="277">
        <v>2929.1</v>
      </c>
      <c r="D223" s="278">
        <v>2931.5666666666671</v>
      </c>
      <c r="E223" s="278">
        <v>2909.5833333333339</v>
      </c>
      <c r="F223" s="278">
        <v>2890.0666666666671</v>
      </c>
      <c r="G223" s="278">
        <v>2868.0833333333339</v>
      </c>
      <c r="H223" s="278">
        <v>2951.0833333333339</v>
      </c>
      <c r="I223" s="278">
        <v>2973.0666666666666</v>
      </c>
      <c r="J223" s="278">
        <v>2992.5833333333339</v>
      </c>
      <c r="K223" s="276">
        <v>2953.55</v>
      </c>
      <c r="L223" s="276">
        <v>2912.05</v>
      </c>
      <c r="M223" s="276">
        <v>1.958E-2</v>
      </c>
    </row>
    <row r="224" spans="1:13">
      <c r="A224" s="267">
        <v>216</v>
      </c>
      <c r="B224" s="276" t="s">
        <v>257</v>
      </c>
      <c r="C224" s="277">
        <v>31.75</v>
      </c>
      <c r="D224" s="278">
        <v>31.849999999999998</v>
      </c>
      <c r="E224" s="278">
        <v>31.449999999999996</v>
      </c>
      <c r="F224" s="278">
        <v>31.15</v>
      </c>
      <c r="G224" s="278">
        <v>30.749999999999996</v>
      </c>
      <c r="H224" s="278">
        <v>32.149999999999991</v>
      </c>
      <c r="I224" s="278">
        <v>32.549999999999997</v>
      </c>
      <c r="J224" s="278">
        <v>32.849999999999994</v>
      </c>
      <c r="K224" s="276">
        <v>32.25</v>
      </c>
      <c r="L224" s="276">
        <v>31.55</v>
      </c>
      <c r="M224" s="276">
        <v>78.308440000000004</v>
      </c>
    </row>
    <row r="225" spans="1:13">
      <c r="A225" s="267">
        <v>217</v>
      </c>
      <c r="B225" s="276" t="s">
        <v>120</v>
      </c>
      <c r="C225" s="277">
        <v>11.9</v>
      </c>
      <c r="D225" s="278">
        <v>11.883333333333333</v>
      </c>
      <c r="E225" s="278">
        <v>11.616666666666665</v>
      </c>
      <c r="F225" s="278">
        <v>11.333333333333332</v>
      </c>
      <c r="G225" s="278">
        <v>11.066666666666665</v>
      </c>
      <c r="H225" s="278">
        <v>12.166666666666666</v>
      </c>
      <c r="I225" s="278">
        <v>12.433333333333332</v>
      </c>
      <c r="J225" s="278">
        <v>12.716666666666667</v>
      </c>
      <c r="K225" s="276">
        <v>12.15</v>
      </c>
      <c r="L225" s="276">
        <v>11.6</v>
      </c>
      <c r="M225" s="276">
        <v>3355.9230499999999</v>
      </c>
    </row>
    <row r="226" spans="1:13">
      <c r="A226" s="267">
        <v>218</v>
      </c>
      <c r="B226" s="276" t="s">
        <v>404</v>
      </c>
      <c r="C226" s="277">
        <v>38</v>
      </c>
      <c r="D226" s="278">
        <v>37.68333333333333</v>
      </c>
      <c r="E226" s="278">
        <v>37.016666666666659</v>
      </c>
      <c r="F226" s="278">
        <v>36.033333333333331</v>
      </c>
      <c r="G226" s="278">
        <v>35.36666666666666</v>
      </c>
      <c r="H226" s="278">
        <v>38.666666666666657</v>
      </c>
      <c r="I226" s="278">
        <v>39.333333333333329</v>
      </c>
      <c r="J226" s="278">
        <v>40.316666666666656</v>
      </c>
      <c r="K226" s="276">
        <v>38.35</v>
      </c>
      <c r="L226" s="276">
        <v>36.700000000000003</v>
      </c>
      <c r="M226" s="276">
        <v>86.812439999999995</v>
      </c>
    </row>
    <row r="227" spans="1:13">
      <c r="A227" s="267">
        <v>219</v>
      </c>
      <c r="B227" s="276" t="s">
        <v>121</v>
      </c>
      <c r="C227" s="277">
        <v>39.700000000000003</v>
      </c>
      <c r="D227" s="278">
        <v>39.183333333333337</v>
      </c>
      <c r="E227" s="278">
        <v>38.416666666666671</v>
      </c>
      <c r="F227" s="278">
        <v>37.133333333333333</v>
      </c>
      <c r="G227" s="278">
        <v>36.366666666666667</v>
      </c>
      <c r="H227" s="278">
        <v>40.466666666666676</v>
      </c>
      <c r="I227" s="278">
        <v>41.233333333333341</v>
      </c>
      <c r="J227" s="278">
        <v>42.51666666666668</v>
      </c>
      <c r="K227" s="276">
        <v>39.950000000000003</v>
      </c>
      <c r="L227" s="276">
        <v>37.9</v>
      </c>
      <c r="M227" s="276">
        <v>543.14658999999995</v>
      </c>
    </row>
    <row r="228" spans="1:13">
      <c r="A228" s="267">
        <v>220</v>
      </c>
      <c r="B228" s="276" t="s">
        <v>416</v>
      </c>
      <c r="C228" s="277">
        <v>220.2</v>
      </c>
      <c r="D228" s="278">
        <v>222.93333333333331</v>
      </c>
      <c r="E228" s="278">
        <v>216.96666666666661</v>
      </c>
      <c r="F228" s="278">
        <v>213.73333333333329</v>
      </c>
      <c r="G228" s="278">
        <v>207.76666666666659</v>
      </c>
      <c r="H228" s="278">
        <v>226.16666666666663</v>
      </c>
      <c r="I228" s="278">
        <v>232.13333333333333</v>
      </c>
      <c r="J228" s="278">
        <v>235.36666666666665</v>
      </c>
      <c r="K228" s="276">
        <v>228.9</v>
      </c>
      <c r="L228" s="276">
        <v>219.7</v>
      </c>
      <c r="M228" s="276">
        <v>13.852880000000001</v>
      </c>
    </row>
    <row r="229" spans="1:13">
      <c r="A229" s="267">
        <v>221</v>
      </c>
      <c r="B229" s="276" t="s">
        <v>405</v>
      </c>
      <c r="C229" s="277">
        <v>1205.1500000000001</v>
      </c>
      <c r="D229" s="278">
        <v>1204.7166666666667</v>
      </c>
      <c r="E229" s="278">
        <v>1187.4333333333334</v>
      </c>
      <c r="F229" s="278">
        <v>1169.7166666666667</v>
      </c>
      <c r="G229" s="278">
        <v>1152.4333333333334</v>
      </c>
      <c r="H229" s="278">
        <v>1222.4333333333334</v>
      </c>
      <c r="I229" s="278">
        <v>1239.7166666666667</v>
      </c>
      <c r="J229" s="278">
        <v>1257.4333333333334</v>
      </c>
      <c r="K229" s="276">
        <v>1222</v>
      </c>
      <c r="L229" s="276">
        <v>1187</v>
      </c>
      <c r="M229" s="276">
        <v>0.40967999999999999</v>
      </c>
    </row>
    <row r="230" spans="1:13">
      <c r="A230" s="267">
        <v>222</v>
      </c>
      <c r="B230" s="276" t="s">
        <v>406</v>
      </c>
      <c r="C230" s="277">
        <v>9.4</v>
      </c>
      <c r="D230" s="278">
        <v>9.4</v>
      </c>
      <c r="E230" s="278">
        <v>9.25</v>
      </c>
      <c r="F230" s="278">
        <v>9.1</v>
      </c>
      <c r="G230" s="278">
        <v>8.9499999999999993</v>
      </c>
      <c r="H230" s="278">
        <v>9.5500000000000007</v>
      </c>
      <c r="I230" s="278">
        <v>9.7000000000000028</v>
      </c>
      <c r="J230" s="278">
        <v>9.8500000000000014</v>
      </c>
      <c r="K230" s="276">
        <v>9.5500000000000007</v>
      </c>
      <c r="L230" s="276">
        <v>9.25</v>
      </c>
      <c r="M230" s="276">
        <v>39.068930000000002</v>
      </c>
    </row>
    <row r="231" spans="1:13">
      <c r="A231" s="267">
        <v>223</v>
      </c>
      <c r="B231" s="276" t="s">
        <v>122</v>
      </c>
      <c r="C231" s="277">
        <v>519.04999999999995</v>
      </c>
      <c r="D231" s="278">
        <v>518.98333333333335</v>
      </c>
      <c r="E231" s="278">
        <v>508.26666666666665</v>
      </c>
      <c r="F231" s="278">
        <v>497.48333333333329</v>
      </c>
      <c r="G231" s="278">
        <v>486.76666666666659</v>
      </c>
      <c r="H231" s="278">
        <v>529.76666666666665</v>
      </c>
      <c r="I231" s="278">
        <v>540.48333333333335</v>
      </c>
      <c r="J231" s="278">
        <v>551.26666666666677</v>
      </c>
      <c r="K231" s="276">
        <v>529.70000000000005</v>
      </c>
      <c r="L231" s="276">
        <v>508.2</v>
      </c>
      <c r="M231" s="276">
        <v>108.61519</v>
      </c>
    </row>
    <row r="232" spans="1:13">
      <c r="A232" s="267">
        <v>224</v>
      </c>
      <c r="B232" s="276" t="s">
        <v>407</v>
      </c>
      <c r="C232" s="277">
        <v>114.4</v>
      </c>
      <c r="D232" s="278">
        <v>111.53333333333335</v>
      </c>
      <c r="E232" s="278">
        <v>106.61666666666669</v>
      </c>
      <c r="F232" s="278">
        <v>98.833333333333343</v>
      </c>
      <c r="G232" s="278">
        <v>93.916666666666686</v>
      </c>
      <c r="H232" s="278">
        <v>119.31666666666669</v>
      </c>
      <c r="I232" s="278">
        <v>124.23333333333335</v>
      </c>
      <c r="J232" s="278">
        <v>132.01666666666671</v>
      </c>
      <c r="K232" s="276">
        <v>116.45</v>
      </c>
      <c r="L232" s="276">
        <v>103.75</v>
      </c>
      <c r="M232" s="276">
        <v>4.9455099999999996</v>
      </c>
    </row>
    <row r="233" spans="1:13">
      <c r="A233" s="267">
        <v>225</v>
      </c>
      <c r="B233" s="276" t="s">
        <v>1603</v>
      </c>
      <c r="C233" s="277">
        <v>1060.8</v>
      </c>
      <c r="D233" s="278">
        <v>1058.2833333333335</v>
      </c>
      <c r="E233" s="278">
        <v>1043.5666666666671</v>
      </c>
      <c r="F233" s="278">
        <v>1026.3333333333335</v>
      </c>
      <c r="G233" s="278">
        <v>1011.616666666667</v>
      </c>
      <c r="H233" s="278">
        <v>1075.5166666666671</v>
      </c>
      <c r="I233" s="278">
        <v>1090.2333333333338</v>
      </c>
      <c r="J233" s="278">
        <v>1107.4666666666672</v>
      </c>
      <c r="K233" s="276">
        <v>1073</v>
      </c>
      <c r="L233" s="276">
        <v>1041.05</v>
      </c>
      <c r="M233" s="276">
        <v>0.92991000000000001</v>
      </c>
    </row>
    <row r="234" spans="1:13">
      <c r="A234" s="267">
        <v>226</v>
      </c>
      <c r="B234" s="276" t="s">
        <v>260</v>
      </c>
      <c r="C234" s="277">
        <v>123.15</v>
      </c>
      <c r="D234" s="278">
        <v>124.41666666666667</v>
      </c>
      <c r="E234" s="278">
        <v>121.63333333333334</v>
      </c>
      <c r="F234" s="278">
        <v>120.11666666666667</v>
      </c>
      <c r="G234" s="278">
        <v>117.33333333333334</v>
      </c>
      <c r="H234" s="278">
        <v>125.93333333333334</v>
      </c>
      <c r="I234" s="278">
        <v>128.71666666666667</v>
      </c>
      <c r="J234" s="278">
        <v>130.23333333333335</v>
      </c>
      <c r="K234" s="276">
        <v>127.2</v>
      </c>
      <c r="L234" s="276">
        <v>122.9</v>
      </c>
      <c r="M234" s="276">
        <v>27.274049999999999</v>
      </c>
    </row>
    <row r="235" spans="1:13">
      <c r="A235" s="267">
        <v>227</v>
      </c>
      <c r="B235" s="276" t="s">
        <v>412</v>
      </c>
      <c r="C235" s="277">
        <v>175.4</v>
      </c>
      <c r="D235" s="278">
        <v>175.75</v>
      </c>
      <c r="E235" s="278">
        <v>171.9</v>
      </c>
      <c r="F235" s="278">
        <v>168.4</v>
      </c>
      <c r="G235" s="278">
        <v>164.55</v>
      </c>
      <c r="H235" s="278">
        <v>179.25</v>
      </c>
      <c r="I235" s="278">
        <v>183.10000000000002</v>
      </c>
      <c r="J235" s="278">
        <v>186.6</v>
      </c>
      <c r="K235" s="276">
        <v>179.6</v>
      </c>
      <c r="L235" s="276">
        <v>172.25</v>
      </c>
      <c r="M235" s="276">
        <v>39.142020000000002</v>
      </c>
    </row>
    <row r="236" spans="1:13">
      <c r="A236" s="267">
        <v>228</v>
      </c>
      <c r="B236" s="276" t="s">
        <v>1615</v>
      </c>
      <c r="C236" s="277">
        <v>7189.7</v>
      </c>
      <c r="D236" s="278">
        <v>7156.6333333333341</v>
      </c>
      <c r="E236" s="278">
        <v>7029.2666666666682</v>
      </c>
      <c r="F236" s="278">
        <v>6868.8333333333339</v>
      </c>
      <c r="G236" s="278">
        <v>6741.4666666666681</v>
      </c>
      <c r="H236" s="278">
        <v>7317.0666666666684</v>
      </c>
      <c r="I236" s="278">
        <v>7444.4333333333352</v>
      </c>
      <c r="J236" s="278">
        <v>7604.8666666666686</v>
      </c>
      <c r="K236" s="276">
        <v>7284</v>
      </c>
      <c r="L236" s="276">
        <v>6996.2</v>
      </c>
      <c r="M236" s="276">
        <v>1.2609999999999999</v>
      </c>
    </row>
    <row r="237" spans="1:13">
      <c r="A237" s="267">
        <v>229</v>
      </c>
      <c r="B237" s="276" t="s">
        <v>259</v>
      </c>
      <c r="C237" s="277">
        <v>87.85</v>
      </c>
      <c r="D237" s="278">
        <v>87.783333333333346</v>
      </c>
      <c r="E237" s="278">
        <v>87.066666666666691</v>
      </c>
      <c r="F237" s="278">
        <v>86.283333333333346</v>
      </c>
      <c r="G237" s="278">
        <v>85.566666666666691</v>
      </c>
      <c r="H237" s="278">
        <v>88.566666666666691</v>
      </c>
      <c r="I237" s="278">
        <v>89.28333333333336</v>
      </c>
      <c r="J237" s="278">
        <v>90.066666666666691</v>
      </c>
      <c r="K237" s="276">
        <v>88.5</v>
      </c>
      <c r="L237" s="276">
        <v>87</v>
      </c>
      <c r="M237" s="276">
        <v>17.506519999999998</v>
      </c>
    </row>
    <row r="238" spans="1:13">
      <c r="A238" s="267">
        <v>230</v>
      </c>
      <c r="B238" s="276" t="s">
        <v>123</v>
      </c>
      <c r="C238" s="277">
        <v>1714.75</v>
      </c>
      <c r="D238" s="278">
        <v>1717.0666666666666</v>
      </c>
      <c r="E238" s="278">
        <v>1700.1833333333332</v>
      </c>
      <c r="F238" s="278">
        <v>1685.6166666666666</v>
      </c>
      <c r="G238" s="278">
        <v>1668.7333333333331</v>
      </c>
      <c r="H238" s="278">
        <v>1731.6333333333332</v>
      </c>
      <c r="I238" s="278">
        <v>1748.5166666666664</v>
      </c>
      <c r="J238" s="278">
        <v>1763.0833333333333</v>
      </c>
      <c r="K238" s="276">
        <v>1733.95</v>
      </c>
      <c r="L238" s="276">
        <v>1702.5</v>
      </c>
      <c r="M238" s="276">
        <v>8.6265499999999999</v>
      </c>
    </row>
    <row r="239" spans="1:13">
      <c r="A239" s="267">
        <v>231</v>
      </c>
      <c r="B239" s="276" t="s">
        <v>1622</v>
      </c>
      <c r="C239" s="277">
        <v>319.39999999999998</v>
      </c>
      <c r="D239" s="278">
        <v>316.3</v>
      </c>
      <c r="E239" s="278">
        <v>311.10000000000002</v>
      </c>
      <c r="F239" s="278">
        <v>302.8</v>
      </c>
      <c r="G239" s="278">
        <v>297.60000000000002</v>
      </c>
      <c r="H239" s="278">
        <v>324.60000000000002</v>
      </c>
      <c r="I239" s="278">
        <v>329.79999999999995</v>
      </c>
      <c r="J239" s="278">
        <v>338.1</v>
      </c>
      <c r="K239" s="276">
        <v>321.5</v>
      </c>
      <c r="L239" s="276">
        <v>308</v>
      </c>
      <c r="M239" s="276">
        <v>3.3924300000000001</v>
      </c>
    </row>
    <row r="240" spans="1:13">
      <c r="A240" s="267">
        <v>232</v>
      </c>
      <c r="B240" s="276" t="s">
        <v>418</v>
      </c>
      <c r="C240" s="277">
        <v>337.75</v>
      </c>
      <c r="D240" s="278">
        <v>334.25</v>
      </c>
      <c r="E240" s="278">
        <v>328.5</v>
      </c>
      <c r="F240" s="278">
        <v>319.25</v>
      </c>
      <c r="G240" s="278">
        <v>313.5</v>
      </c>
      <c r="H240" s="278">
        <v>343.5</v>
      </c>
      <c r="I240" s="278">
        <v>349.25</v>
      </c>
      <c r="J240" s="278">
        <v>358.5</v>
      </c>
      <c r="K240" s="276">
        <v>340</v>
      </c>
      <c r="L240" s="276">
        <v>325</v>
      </c>
      <c r="M240" s="276">
        <v>0.80498000000000003</v>
      </c>
    </row>
    <row r="241" spans="1:13">
      <c r="A241" s="267">
        <v>233</v>
      </c>
      <c r="B241" s="276" t="s">
        <v>124</v>
      </c>
      <c r="C241" s="277">
        <v>921.65</v>
      </c>
      <c r="D241" s="278">
        <v>910.66666666666663</v>
      </c>
      <c r="E241" s="278">
        <v>893.98333333333323</v>
      </c>
      <c r="F241" s="278">
        <v>866.31666666666661</v>
      </c>
      <c r="G241" s="278">
        <v>849.63333333333321</v>
      </c>
      <c r="H241" s="278">
        <v>938.33333333333326</v>
      </c>
      <c r="I241" s="278">
        <v>955.01666666666665</v>
      </c>
      <c r="J241" s="278">
        <v>982.68333333333328</v>
      </c>
      <c r="K241" s="276">
        <v>927.35</v>
      </c>
      <c r="L241" s="276">
        <v>883</v>
      </c>
      <c r="M241" s="276">
        <v>119.07501000000001</v>
      </c>
    </row>
    <row r="242" spans="1:13">
      <c r="A242" s="267">
        <v>234</v>
      </c>
      <c r="B242" s="276" t="s">
        <v>419</v>
      </c>
      <c r="C242" s="277">
        <v>85.95</v>
      </c>
      <c r="D242" s="278">
        <v>85.666666666666671</v>
      </c>
      <c r="E242" s="278">
        <v>84.783333333333346</v>
      </c>
      <c r="F242" s="278">
        <v>83.616666666666674</v>
      </c>
      <c r="G242" s="278">
        <v>82.733333333333348</v>
      </c>
      <c r="H242" s="278">
        <v>86.833333333333343</v>
      </c>
      <c r="I242" s="278">
        <v>87.716666666666669</v>
      </c>
      <c r="J242" s="278">
        <v>88.88333333333334</v>
      </c>
      <c r="K242" s="276">
        <v>86.55</v>
      </c>
      <c r="L242" s="276">
        <v>84.5</v>
      </c>
      <c r="M242" s="276">
        <v>7.1184799999999999</v>
      </c>
    </row>
    <row r="243" spans="1:13">
      <c r="A243" s="267">
        <v>235</v>
      </c>
      <c r="B243" s="276" t="s">
        <v>3647</v>
      </c>
      <c r="C243" s="277">
        <v>254.2</v>
      </c>
      <c r="D243" s="278">
        <v>252.73333333333335</v>
      </c>
      <c r="E243" s="278">
        <v>240.66666666666669</v>
      </c>
      <c r="F243" s="278">
        <v>227.13333333333333</v>
      </c>
      <c r="G243" s="278">
        <v>215.06666666666666</v>
      </c>
      <c r="H243" s="278">
        <v>266.26666666666671</v>
      </c>
      <c r="I243" s="278">
        <v>278.33333333333331</v>
      </c>
      <c r="J243" s="278">
        <v>291.86666666666673</v>
      </c>
      <c r="K243" s="276">
        <v>264.8</v>
      </c>
      <c r="L243" s="276">
        <v>239.2</v>
      </c>
      <c r="M243" s="276">
        <v>150.44471999999999</v>
      </c>
    </row>
    <row r="244" spans="1:13">
      <c r="A244" s="267">
        <v>236</v>
      </c>
      <c r="B244" s="276" t="s">
        <v>126</v>
      </c>
      <c r="C244" s="277">
        <v>1293.8</v>
      </c>
      <c r="D244" s="278">
        <v>1289.2833333333335</v>
      </c>
      <c r="E244" s="278">
        <v>1279.5666666666671</v>
      </c>
      <c r="F244" s="278">
        <v>1265.3333333333335</v>
      </c>
      <c r="G244" s="278">
        <v>1255.616666666667</v>
      </c>
      <c r="H244" s="278">
        <v>1303.5166666666671</v>
      </c>
      <c r="I244" s="278">
        <v>1313.2333333333338</v>
      </c>
      <c r="J244" s="278">
        <v>1327.4666666666672</v>
      </c>
      <c r="K244" s="276">
        <v>1299</v>
      </c>
      <c r="L244" s="276">
        <v>1275.05</v>
      </c>
      <c r="M244" s="276">
        <v>81.452799999999996</v>
      </c>
    </row>
    <row r="245" spans="1:13">
      <c r="A245" s="267">
        <v>237</v>
      </c>
      <c r="B245" s="276" t="s">
        <v>1645</v>
      </c>
      <c r="C245" s="277">
        <v>646.1</v>
      </c>
      <c r="D245" s="278">
        <v>645.44999999999993</v>
      </c>
      <c r="E245" s="278">
        <v>640.89999999999986</v>
      </c>
      <c r="F245" s="278">
        <v>635.69999999999993</v>
      </c>
      <c r="G245" s="278">
        <v>631.14999999999986</v>
      </c>
      <c r="H245" s="278">
        <v>650.64999999999986</v>
      </c>
      <c r="I245" s="278">
        <v>655.19999999999982</v>
      </c>
      <c r="J245" s="278">
        <v>660.39999999999986</v>
      </c>
      <c r="K245" s="276">
        <v>650</v>
      </c>
      <c r="L245" s="276">
        <v>640.25</v>
      </c>
      <c r="M245" s="276">
        <v>0.17488000000000001</v>
      </c>
    </row>
    <row r="246" spans="1:13">
      <c r="A246" s="267">
        <v>238</v>
      </c>
      <c r="B246" s="276" t="s">
        <v>420</v>
      </c>
      <c r="C246" s="277">
        <v>315</v>
      </c>
      <c r="D246" s="278">
        <v>310.58333333333331</v>
      </c>
      <c r="E246" s="278">
        <v>301.36666666666662</v>
      </c>
      <c r="F246" s="278">
        <v>287.73333333333329</v>
      </c>
      <c r="G246" s="278">
        <v>278.51666666666659</v>
      </c>
      <c r="H246" s="278">
        <v>324.21666666666664</v>
      </c>
      <c r="I246" s="278">
        <v>333.43333333333334</v>
      </c>
      <c r="J246" s="278">
        <v>347.06666666666666</v>
      </c>
      <c r="K246" s="276">
        <v>319.8</v>
      </c>
      <c r="L246" s="276">
        <v>296.95</v>
      </c>
      <c r="M246" s="276">
        <v>36.890230000000003</v>
      </c>
    </row>
    <row r="247" spans="1:13">
      <c r="A247" s="267">
        <v>239</v>
      </c>
      <c r="B247" s="276" t="s">
        <v>421</v>
      </c>
      <c r="C247" s="277">
        <v>328.75</v>
      </c>
      <c r="D247" s="278">
        <v>324.3</v>
      </c>
      <c r="E247" s="278">
        <v>316.95000000000005</v>
      </c>
      <c r="F247" s="278">
        <v>305.15000000000003</v>
      </c>
      <c r="G247" s="278">
        <v>297.80000000000007</v>
      </c>
      <c r="H247" s="278">
        <v>336.1</v>
      </c>
      <c r="I247" s="278">
        <v>343.45000000000005</v>
      </c>
      <c r="J247" s="278">
        <v>355.25</v>
      </c>
      <c r="K247" s="276">
        <v>331.65</v>
      </c>
      <c r="L247" s="276">
        <v>312.5</v>
      </c>
      <c r="M247" s="276">
        <v>6.3821000000000003</v>
      </c>
    </row>
    <row r="248" spans="1:13">
      <c r="A248" s="267">
        <v>240</v>
      </c>
      <c r="B248" s="276" t="s">
        <v>417</v>
      </c>
      <c r="C248" s="277">
        <v>11.35</v>
      </c>
      <c r="D248" s="278">
        <v>11.266666666666666</v>
      </c>
      <c r="E248" s="278">
        <v>11.083333333333332</v>
      </c>
      <c r="F248" s="278">
        <v>10.816666666666666</v>
      </c>
      <c r="G248" s="278">
        <v>10.633333333333333</v>
      </c>
      <c r="H248" s="278">
        <v>11.533333333333331</v>
      </c>
      <c r="I248" s="278">
        <v>11.716666666666665</v>
      </c>
      <c r="J248" s="278">
        <v>11.983333333333331</v>
      </c>
      <c r="K248" s="276">
        <v>11.45</v>
      </c>
      <c r="L248" s="276">
        <v>11</v>
      </c>
      <c r="M248" s="276">
        <v>39.636960000000002</v>
      </c>
    </row>
    <row r="249" spans="1:13">
      <c r="A249" s="267">
        <v>241</v>
      </c>
      <c r="B249" s="276" t="s">
        <v>127</v>
      </c>
      <c r="C249" s="277">
        <v>93</v>
      </c>
      <c r="D249" s="278">
        <v>92.683333333333337</v>
      </c>
      <c r="E249" s="278">
        <v>92.116666666666674</v>
      </c>
      <c r="F249" s="278">
        <v>91.233333333333334</v>
      </c>
      <c r="G249" s="278">
        <v>90.666666666666671</v>
      </c>
      <c r="H249" s="278">
        <v>93.566666666666677</v>
      </c>
      <c r="I249" s="278">
        <v>94.13333333333334</v>
      </c>
      <c r="J249" s="278">
        <v>95.01666666666668</v>
      </c>
      <c r="K249" s="276">
        <v>93.25</v>
      </c>
      <c r="L249" s="276">
        <v>91.8</v>
      </c>
      <c r="M249" s="276">
        <v>187.15045000000001</v>
      </c>
    </row>
    <row r="250" spans="1:13">
      <c r="A250" s="267">
        <v>242</v>
      </c>
      <c r="B250" s="276" t="s">
        <v>262</v>
      </c>
      <c r="C250" s="277">
        <v>2173.9499999999998</v>
      </c>
      <c r="D250" s="278">
        <v>2171.15</v>
      </c>
      <c r="E250" s="278">
        <v>2154.3000000000002</v>
      </c>
      <c r="F250" s="278">
        <v>2134.65</v>
      </c>
      <c r="G250" s="278">
        <v>2117.8000000000002</v>
      </c>
      <c r="H250" s="278">
        <v>2190.8000000000002</v>
      </c>
      <c r="I250" s="278">
        <v>2207.6499999999996</v>
      </c>
      <c r="J250" s="278">
        <v>2227.3000000000002</v>
      </c>
      <c r="K250" s="276">
        <v>2188</v>
      </c>
      <c r="L250" s="276">
        <v>2151.5</v>
      </c>
      <c r="M250" s="276">
        <v>2.53613</v>
      </c>
    </row>
    <row r="251" spans="1:13">
      <c r="A251" s="267">
        <v>243</v>
      </c>
      <c r="B251" s="276" t="s">
        <v>408</v>
      </c>
      <c r="C251" s="277">
        <v>115.05</v>
      </c>
      <c r="D251" s="278">
        <v>115.64999999999999</v>
      </c>
      <c r="E251" s="278">
        <v>113.39999999999998</v>
      </c>
      <c r="F251" s="278">
        <v>111.74999999999999</v>
      </c>
      <c r="G251" s="278">
        <v>109.49999999999997</v>
      </c>
      <c r="H251" s="278">
        <v>117.29999999999998</v>
      </c>
      <c r="I251" s="278">
        <v>119.55000000000001</v>
      </c>
      <c r="J251" s="278">
        <v>121.19999999999999</v>
      </c>
      <c r="K251" s="276">
        <v>117.9</v>
      </c>
      <c r="L251" s="276">
        <v>114</v>
      </c>
      <c r="M251" s="276">
        <v>6.4547499999999998</v>
      </c>
    </row>
    <row r="252" spans="1:13">
      <c r="A252" s="267">
        <v>244</v>
      </c>
      <c r="B252" s="276" t="s">
        <v>409</v>
      </c>
      <c r="C252" s="277">
        <v>90.3</v>
      </c>
      <c r="D252" s="278">
        <v>89.316666666666663</v>
      </c>
      <c r="E252" s="278">
        <v>88.033333333333331</v>
      </c>
      <c r="F252" s="278">
        <v>85.766666666666666</v>
      </c>
      <c r="G252" s="278">
        <v>84.483333333333334</v>
      </c>
      <c r="H252" s="278">
        <v>91.583333333333329</v>
      </c>
      <c r="I252" s="278">
        <v>92.86666666666666</v>
      </c>
      <c r="J252" s="278">
        <v>95.133333333333326</v>
      </c>
      <c r="K252" s="276">
        <v>90.6</v>
      </c>
      <c r="L252" s="276">
        <v>87.05</v>
      </c>
      <c r="M252" s="276">
        <v>30.088290000000001</v>
      </c>
    </row>
    <row r="253" spans="1:13">
      <c r="A253" s="267">
        <v>245</v>
      </c>
      <c r="B253" s="276" t="s">
        <v>2931</v>
      </c>
      <c r="C253" s="277">
        <v>1456.85</v>
      </c>
      <c r="D253" s="278">
        <v>1450.4333333333334</v>
      </c>
      <c r="E253" s="278">
        <v>1437.8666666666668</v>
      </c>
      <c r="F253" s="278">
        <v>1418.8833333333334</v>
      </c>
      <c r="G253" s="278">
        <v>1406.3166666666668</v>
      </c>
      <c r="H253" s="278">
        <v>1469.4166666666667</v>
      </c>
      <c r="I253" s="278">
        <v>1481.9833333333333</v>
      </c>
      <c r="J253" s="278">
        <v>1500.9666666666667</v>
      </c>
      <c r="K253" s="276">
        <v>1463</v>
      </c>
      <c r="L253" s="276">
        <v>1431.45</v>
      </c>
      <c r="M253" s="276">
        <v>12.38935</v>
      </c>
    </row>
    <row r="254" spans="1:13">
      <c r="A254" s="267">
        <v>246</v>
      </c>
      <c r="B254" s="276" t="s">
        <v>402</v>
      </c>
      <c r="C254" s="277">
        <v>459.05</v>
      </c>
      <c r="D254" s="278">
        <v>459.38333333333338</v>
      </c>
      <c r="E254" s="278">
        <v>455.66666666666674</v>
      </c>
      <c r="F254" s="278">
        <v>452.28333333333336</v>
      </c>
      <c r="G254" s="278">
        <v>448.56666666666672</v>
      </c>
      <c r="H254" s="278">
        <v>462.76666666666677</v>
      </c>
      <c r="I254" s="278">
        <v>466.48333333333335</v>
      </c>
      <c r="J254" s="278">
        <v>469.86666666666679</v>
      </c>
      <c r="K254" s="276">
        <v>463.1</v>
      </c>
      <c r="L254" s="276">
        <v>456</v>
      </c>
      <c r="M254" s="276">
        <v>6.9611599999999996</v>
      </c>
    </row>
    <row r="255" spans="1:13">
      <c r="A255" s="267">
        <v>247</v>
      </c>
      <c r="B255" s="276" t="s">
        <v>128</v>
      </c>
      <c r="C255" s="277">
        <v>211.45</v>
      </c>
      <c r="D255" s="278">
        <v>211.76666666666665</v>
      </c>
      <c r="E255" s="278">
        <v>210.2833333333333</v>
      </c>
      <c r="F255" s="278">
        <v>209.11666666666665</v>
      </c>
      <c r="G255" s="278">
        <v>207.6333333333333</v>
      </c>
      <c r="H255" s="278">
        <v>212.93333333333331</v>
      </c>
      <c r="I255" s="278">
        <v>214.41666666666666</v>
      </c>
      <c r="J255" s="278">
        <v>215.58333333333331</v>
      </c>
      <c r="K255" s="276">
        <v>213.25</v>
      </c>
      <c r="L255" s="276">
        <v>210.6</v>
      </c>
      <c r="M255" s="276">
        <v>180.24082999999999</v>
      </c>
    </row>
    <row r="256" spans="1:13">
      <c r="A256" s="267">
        <v>248</v>
      </c>
      <c r="B256" s="276" t="s">
        <v>413</v>
      </c>
      <c r="C256" s="277">
        <v>329.7</v>
      </c>
      <c r="D256" s="278">
        <v>330.46666666666664</v>
      </c>
      <c r="E256" s="278">
        <v>324.23333333333329</v>
      </c>
      <c r="F256" s="278">
        <v>318.76666666666665</v>
      </c>
      <c r="G256" s="278">
        <v>312.5333333333333</v>
      </c>
      <c r="H256" s="278">
        <v>335.93333333333328</v>
      </c>
      <c r="I256" s="278">
        <v>342.16666666666663</v>
      </c>
      <c r="J256" s="278">
        <v>347.63333333333327</v>
      </c>
      <c r="K256" s="276">
        <v>336.7</v>
      </c>
      <c r="L256" s="276">
        <v>325</v>
      </c>
      <c r="M256" s="276">
        <v>0.82681000000000004</v>
      </c>
    </row>
    <row r="257" spans="1:13">
      <c r="A257" s="267">
        <v>249</v>
      </c>
      <c r="B257" s="276" t="s">
        <v>411</v>
      </c>
      <c r="C257" s="277">
        <v>127.9</v>
      </c>
      <c r="D257" s="278">
        <v>127.98333333333333</v>
      </c>
      <c r="E257" s="278">
        <v>127.11666666666667</v>
      </c>
      <c r="F257" s="278">
        <v>126.33333333333334</v>
      </c>
      <c r="G257" s="278">
        <v>125.46666666666668</v>
      </c>
      <c r="H257" s="278">
        <v>128.76666666666665</v>
      </c>
      <c r="I257" s="278">
        <v>129.63333333333333</v>
      </c>
      <c r="J257" s="278">
        <v>130.41666666666666</v>
      </c>
      <c r="K257" s="276">
        <v>128.85</v>
      </c>
      <c r="L257" s="276">
        <v>127.2</v>
      </c>
      <c r="M257" s="276">
        <v>3.0476299999999998</v>
      </c>
    </row>
    <row r="258" spans="1:13">
      <c r="A258" s="267">
        <v>250</v>
      </c>
      <c r="B258" s="276" t="s">
        <v>431</v>
      </c>
      <c r="C258" s="277">
        <v>24.25</v>
      </c>
      <c r="D258" s="278">
        <v>24.149999999999995</v>
      </c>
      <c r="E258" s="278">
        <v>23.749999999999989</v>
      </c>
      <c r="F258" s="278">
        <v>23.249999999999993</v>
      </c>
      <c r="G258" s="278">
        <v>22.849999999999987</v>
      </c>
      <c r="H258" s="278">
        <v>24.649999999999991</v>
      </c>
      <c r="I258" s="278">
        <v>25.049999999999997</v>
      </c>
      <c r="J258" s="278">
        <v>25.549999999999994</v>
      </c>
      <c r="K258" s="276">
        <v>24.55</v>
      </c>
      <c r="L258" s="276">
        <v>23.65</v>
      </c>
      <c r="M258" s="276">
        <v>22.869910000000001</v>
      </c>
    </row>
    <row r="259" spans="1:13">
      <c r="A259" s="267">
        <v>251</v>
      </c>
      <c r="B259" s="276" t="s">
        <v>428</v>
      </c>
      <c r="C259" s="277">
        <v>46.1</v>
      </c>
      <c r="D259" s="278">
        <v>45.366666666666667</v>
      </c>
      <c r="E259" s="278">
        <v>44.233333333333334</v>
      </c>
      <c r="F259" s="278">
        <v>42.366666666666667</v>
      </c>
      <c r="G259" s="278">
        <v>41.233333333333334</v>
      </c>
      <c r="H259" s="278">
        <v>47.233333333333334</v>
      </c>
      <c r="I259" s="278">
        <v>48.366666666666674</v>
      </c>
      <c r="J259" s="278">
        <v>50.233333333333334</v>
      </c>
      <c r="K259" s="276">
        <v>46.5</v>
      </c>
      <c r="L259" s="276">
        <v>43.5</v>
      </c>
      <c r="M259" s="276">
        <v>12.45739</v>
      </c>
    </row>
    <row r="260" spans="1:13">
      <c r="A260" s="267">
        <v>252</v>
      </c>
      <c r="B260" s="276" t="s">
        <v>429</v>
      </c>
      <c r="C260" s="277">
        <v>94.45</v>
      </c>
      <c r="D260" s="278">
        <v>94.5</v>
      </c>
      <c r="E260" s="278">
        <v>93.2</v>
      </c>
      <c r="F260" s="278">
        <v>91.95</v>
      </c>
      <c r="G260" s="278">
        <v>90.65</v>
      </c>
      <c r="H260" s="278">
        <v>95.75</v>
      </c>
      <c r="I260" s="278">
        <v>97.050000000000011</v>
      </c>
      <c r="J260" s="278">
        <v>98.3</v>
      </c>
      <c r="K260" s="276">
        <v>95.8</v>
      </c>
      <c r="L260" s="276">
        <v>93.25</v>
      </c>
      <c r="M260" s="276">
        <v>10.71106</v>
      </c>
    </row>
    <row r="261" spans="1:13">
      <c r="A261" s="267">
        <v>253</v>
      </c>
      <c r="B261" s="276" t="s">
        <v>432</v>
      </c>
      <c r="C261" s="277">
        <v>61.6</v>
      </c>
      <c r="D261" s="278">
        <v>61.016666666666673</v>
      </c>
      <c r="E261" s="278">
        <v>59.583333333333343</v>
      </c>
      <c r="F261" s="278">
        <v>57.56666666666667</v>
      </c>
      <c r="G261" s="278">
        <v>56.13333333333334</v>
      </c>
      <c r="H261" s="278">
        <v>63.033333333333346</v>
      </c>
      <c r="I261" s="278">
        <v>64.466666666666669</v>
      </c>
      <c r="J261" s="278">
        <v>66.483333333333348</v>
      </c>
      <c r="K261" s="276">
        <v>62.45</v>
      </c>
      <c r="L261" s="276">
        <v>59</v>
      </c>
      <c r="M261" s="276">
        <v>12.84826</v>
      </c>
    </row>
    <row r="262" spans="1:13">
      <c r="A262" s="267">
        <v>254</v>
      </c>
      <c r="B262" s="276" t="s">
        <v>422</v>
      </c>
      <c r="C262" s="277">
        <v>1050.3</v>
      </c>
      <c r="D262" s="278">
        <v>1045.6166666666668</v>
      </c>
      <c r="E262" s="278">
        <v>1032.2333333333336</v>
      </c>
      <c r="F262" s="278">
        <v>1014.1666666666667</v>
      </c>
      <c r="G262" s="278">
        <v>1000.7833333333335</v>
      </c>
      <c r="H262" s="278">
        <v>1063.6833333333336</v>
      </c>
      <c r="I262" s="278">
        <v>1077.0666666666668</v>
      </c>
      <c r="J262" s="278">
        <v>1095.1333333333337</v>
      </c>
      <c r="K262" s="276">
        <v>1059</v>
      </c>
      <c r="L262" s="276">
        <v>1027.55</v>
      </c>
      <c r="M262" s="276">
        <v>2.7214</v>
      </c>
    </row>
    <row r="263" spans="1:13">
      <c r="A263" s="267">
        <v>255</v>
      </c>
      <c r="B263" s="276" t="s">
        <v>436</v>
      </c>
      <c r="C263" s="277">
        <v>2791</v>
      </c>
      <c r="D263" s="278">
        <v>2792.8166666666671</v>
      </c>
      <c r="E263" s="278">
        <v>2746.8333333333339</v>
      </c>
      <c r="F263" s="278">
        <v>2702.666666666667</v>
      </c>
      <c r="G263" s="278">
        <v>2656.6833333333338</v>
      </c>
      <c r="H263" s="278">
        <v>2836.983333333334</v>
      </c>
      <c r="I263" s="278">
        <v>2882.9666666666667</v>
      </c>
      <c r="J263" s="278">
        <v>2927.1333333333341</v>
      </c>
      <c r="K263" s="276">
        <v>2838.8</v>
      </c>
      <c r="L263" s="276">
        <v>2748.65</v>
      </c>
      <c r="M263" s="276">
        <v>0.23762</v>
      </c>
    </row>
    <row r="264" spans="1:13">
      <c r="A264" s="267">
        <v>256</v>
      </c>
      <c r="B264" s="276" t="s">
        <v>433</v>
      </c>
      <c r="C264" s="277">
        <v>81.25</v>
      </c>
      <c r="D264" s="278">
        <v>80.283333333333331</v>
      </c>
      <c r="E264" s="278">
        <v>77.86666666666666</v>
      </c>
      <c r="F264" s="278">
        <v>74.483333333333334</v>
      </c>
      <c r="G264" s="278">
        <v>72.066666666666663</v>
      </c>
      <c r="H264" s="278">
        <v>83.666666666666657</v>
      </c>
      <c r="I264" s="278">
        <v>86.083333333333343</v>
      </c>
      <c r="J264" s="278">
        <v>89.466666666666654</v>
      </c>
      <c r="K264" s="276">
        <v>82.7</v>
      </c>
      <c r="L264" s="276">
        <v>76.900000000000006</v>
      </c>
      <c r="M264" s="276">
        <v>58.881309999999999</v>
      </c>
    </row>
    <row r="265" spans="1:13">
      <c r="A265" s="267">
        <v>257</v>
      </c>
      <c r="B265" s="276" t="s">
        <v>129</v>
      </c>
      <c r="C265" s="277">
        <v>284.64999999999998</v>
      </c>
      <c r="D265" s="278">
        <v>284.91666666666669</v>
      </c>
      <c r="E265" s="278">
        <v>281.83333333333337</v>
      </c>
      <c r="F265" s="278">
        <v>279.01666666666671</v>
      </c>
      <c r="G265" s="278">
        <v>275.93333333333339</v>
      </c>
      <c r="H265" s="278">
        <v>287.73333333333335</v>
      </c>
      <c r="I265" s="278">
        <v>290.81666666666672</v>
      </c>
      <c r="J265" s="278">
        <v>293.63333333333333</v>
      </c>
      <c r="K265" s="276">
        <v>288</v>
      </c>
      <c r="L265" s="276">
        <v>282.10000000000002</v>
      </c>
      <c r="M265" s="276">
        <v>79.928579999999997</v>
      </c>
    </row>
    <row r="266" spans="1:13">
      <c r="A266" s="267">
        <v>258</v>
      </c>
      <c r="B266" s="276" t="s">
        <v>423</v>
      </c>
      <c r="C266" s="277">
        <v>2095.6</v>
      </c>
      <c r="D266" s="278">
        <v>2054.1166666666668</v>
      </c>
      <c r="E266" s="278">
        <v>1991.4833333333336</v>
      </c>
      <c r="F266" s="278">
        <v>1887.3666666666668</v>
      </c>
      <c r="G266" s="278">
        <v>1824.7333333333336</v>
      </c>
      <c r="H266" s="278">
        <v>2158.2333333333336</v>
      </c>
      <c r="I266" s="278">
        <v>2220.8666666666668</v>
      </c>
      <c r="J266" s="278">
        <v>2324.9833333333336</v>
      </c>
      <c r="K266" s="276">
        <v>2116.75</v>
      </c>
      <c r="L266" s="276">
        <v>1950</v>
      </c>
      <c r="M266" s="276">
        <v>1.9512400000000001</v>
      </c>
    </row>
    <row r="267" spans="1:13">
      <c r="A267" s="267">
        <v>259</v>
      </c>
      <c r="B267" s="276" t="s">
        <v>424</v>
      </c>
      <c r="C267" s="277">
        <v>341.9</v>
      </c>
      <c r="D267" s="278">
        <v>342.76666666666665</v>
      </c>
      <c r="E267" s="278">
        <v>340.13333333333333</v>
      </c>
      <c r="F267" s="278">
        <v>338.36666666666667</v>
      </c>
      <c r="G267" s="278">
        <v>335.73333333333335</v>
      </c>
      <c r="H267" s="278">
        <v>344.5333333333333</v>
      </c>
      <c r="I267" s="278">
        <v>347.16666666666663</v>
      </c>
      <c r="J267" s="278">
        <v>348.93333333333328</v>
      </c>
      <c r="K267" s="276">
        <v>345.4</v>
      </c>
      <c r="L267" s="276">
        <v>341</v>
      </c>
      <c r="M267" s="276">
        <v>2.351</v>
      </c>
    </row>
    <row r="268" spans="1:13">
      <c r="A268" s="267">
        <v>260</v>
      </c>
      <c r="B268" s="276" t="s">
        <v>425</v>
      </c>
      <c r="C268" s="277">
        <v>128.69999999999999</v>
      </c>
      <c r="D268" s="278">
        <v>125.73333333333333</v>
      </c>
      <c r="E268" s="278">
        <v>122.01666666666668</v>
      </c>
      <c r="F268" s="278">
        <v>115.33333333333334</v>
      </c>
      <c r="G268" s="278">
        <v>111.61666666666669</v>
      </c>
      <c r="H268" s="278">
        <v>132.41666666666669</v>
      </c>
      <c r="I268" s="278">
        <v>136.13333333333333</v>
      </c>
      <c r="J268" s="278">
        <v>142.81666666666666</v>
      </c>
      <c r="K268" s="276">
        <v>129.44999999999999</v>
      </c>
      <c r="L268" s="276">
        <v>119.05</v>
      </c>
      <c r="M268" s="276">
        <v>58.223399999999998</v>
      </c>
    </row>
    <row r="269" spans="1:13">
      <c r="A269" s="267">
        <v>261</v>
      </c>
      <c r="B269" s="276" t="s">
        <v>426</v>
      </c>
      <c r="C269" s="277">
        <v>77.25</v>
      </c>
      <c r="D269" s="278">
        <v>76.86666666666666</v>
      </c>
      <c r="E269" s="278">
        <v>76.033333333333317</v>
      </c>
      <c r="F269" s="278">
        <v>74.816666666666663</v>
      </c>
      <c r="G269" s="278">
        <v>73.98333333333332</v>
      </c>
      <c r="H269" s="278">
        <v>78.083333333333314</v>
      </c>
      <c r="I269" s="278">
        <v>78.916666666666657</v>
      </c>
      <c r="J269" s="278">
        <v>80.133333333333312</v>
      </c>
      <c r="K269" s="276">
        <v>77.7</v>
      </c>
      <c r="L269" s="276">
        <v>75.650000000000006</v>
      </c>
      <c r="M269" s="276">
        <v>14.51263</v>
      </c>
    </row>
    <row r="270" spans="1:13">
      <c r="A270" s="267">
        <v>262</v>
      </c>
      <c r="B270" s="276" t="s">
        <v>427</v>
      </c>
      <c r="C270" s="277">
        <v>86.85</v>
      </c>
      <c r="D270" s="278">
        <v>86.683333333333337</v>
      </c>
      <c r="E270" s="278">
        <v>85.666666666666671</v>
      </c>
      <c r="F270" s="278">
        <v>84.483333333333334</v>
      </c>
      <c r="G270" s="278">
        <v>83.466666666666669</v>
      </c>
      <c r="H270" s="278">
        <v>87.866666666666674</v>
      </c>
      <c r="I270" s="278">
        <v>88.883333333333326</v>
      </c>
      <c r="J270" s="278">
        <v>90.066666666666677</v>
      </c>
      <c r="K270" s="276">
        <v>87.7</v>
      </c>
      <c r="L270" s="276">
        <v>85.5</v>
      </c>
      <c r="M270" s="276">
        <v>13.40155</v>
      </c>
    </row>
    <row r="271" spans="1:13">
      <c r="A271" s="267">
        <v>263</v>
      </c>
      <c r="B271" s="276" t="s">
        <v>435</v>
      </c>
      <c r="C271" s="277">
        <v>88.95</v>
      </c>
      <c r="D271" s="278">
        <v>87.083333333333329</v>
      </c>
      <c r="E271" s="278">
        <v>83.966666666666654</v>
      </c>
      <c r="F271" s="278">
        <v>78.98333333333332</v>
      </c>
      <c r="G271" s="278">
        <v>75.866666666666646</v>
      </c>
      <c r="H271" s="278">
        <v>92.066666666666663</v>
      </c>
      <c r="I271" s="278">
        <v>95.183333333333337</v>
      </c>
      <c r="J271" s="278">
        <v>100.16666666666667</v>
      </c>
      <c r="K271" s="276">
        <v>90.2</v>
      </c>
      <c r="L271" s="276">
        <v>82.1</v>
      </c>
      <c r="M271" s="276">
        <v>60.627569999999999</v>
      </c>
    </row>
    <row r="272" spans="1:13">
      <c r="A272" s="267">
        <v>264</v>
      </c>
      <c r="B272" s="276" t="s">
        <v>434</v>
      </c>
      <c r="C272" s="277">
        <v>152.05000000000001</v>
      </c>
      <c r="D272" s="278">
        <v>150.53333333333333</v>
      </c>
      <c r="E272" s="278">
        <v>146.66666666666666</v>
      </c>
      <c r="F272" s="278">
        <v>141.28333333333333</v>
      </c>
      <c r="G272" s="278">
        <v>137.41666666666666</v>
      </c>
      <c r="H272" s="278">
        <v>155.91666666666666</v>
      </c>
      <c r="I272" s="278">
        <v>159.78333333333333</v>
      </c>
      <c r="J272" s="278">
        <v>165.16666666666666</v>
      </c>
      <c r="K272" s="276">
        <v>154.4</v>
      </c>
      <c r="L272" s="276">
        <v>145.15</v>
      </c>
      <c r="M272" s="276">
        <v>18.464670000000002</v>
      </c>
    </row>
    <row r="273" spans="1:13">
      <c r="A273" s="267">
        <v>265</v>
      </c>
      <c r="B273" s="276" t="s">
        <v>263</v>
      </c>
      <c r="C273" s="277">
        <v>67.45</v>
      </c>
      <c r="D273" s="278">
        <v>67.5</v>
      </c>
      <c r="E273" s="278">
        <v>66.95</v>
      </c>
      <c r="F273" s="278">
        <v>66.45</v>
      </c>
      <c r="G273" s="278">
        <v>65.900000000000006</v>
      </c>
      <c r="H273" s="278">
        <v>68</v>
      </c>
      <c r="I273" s="278">
        <v>68.550000000000011</v>
      </c>
      <c r="J273" s="278">
        <v>69.05</v>
      </c>
      <c r="K273" s="276">
        <v>68.05</v>
      </c>
      <c r="L273" s="276">
        <v>67</v>
      </c>
      <c r="M273" s="276">
        <v>9.1199899999999996</v>
      </c>
    </row>
    <row r="274" spans="1:13">
      <c r="A274" s="267">
        <v>266</v>
      </c>
      <c r="B274" s="276" t="s">
        <v>130</v>
      </c>
      <c r="C274" s="277">
        <v>395.25</v>
      </c>
      <c r="D274" s="278">
        <v>395.95</v>
      </c>
      <c r="E274" s="278">
        <v>390.9</v>
      </c>
      <c r="F274" s="278">
        <v>386.55</v>
      </c>
      <c r="G274" s="278">
        <v>381.5</v>
      </c>
      <c r="H274" s="278">
        <v>400.29999999999995</v>
      </c>
      <c r="I274" s="278">
        <v>405.35</v>
      </c>
      <c r="J274" s="278">
        <v>409.69999999999993</v>
      </c>
      <c r="K274" s="276">
        <v>401</v>
      </c>
      <c r="L274" s="276">
        <v>391.6</v>
      </c>
      <c r="M274" s="276">
        <v>61.904350000000001</v>
      </c>
    </row>
    <row r="275" spans="1:13">
      <c r="A275" s="267">
        <v>267</v>
      </c>
      <c r="B275" s="276" t="s">
        <v>264</v>
      </c>
      <c r="C275" s="277">
        <v>875.85</v>
      </c>
      <c r="D275" s="278">
        <v>877.69999999999993</v>
      </c>
      <c r="E275" s="278">
        <v>860.39999999999986</v>
      </c>
      <c r="F275" s="278">
        <v>844.94999999999993</v>
      </c>
      <c r="G275" s="278">
        <v>827.64999999999986</v>
      </c>
      <c r="H275" s="278">
        <v>893.14999999999986</v>
      </c>
      <c r="I275" s="278">
        <v>910.44999999999982</v>
      </c>
      <c r="J275" s="278">
        <v>925.89999999999986</v>
      </c>
      <c r="K275" s="276">
        <v>895</v>
      </c>
      <c r="L275" s="276">
        <v>862.25</v>
      </c>
      <c r="M275" s="276">
        <v>4.53322</v>
      </c>
    </row>
    <row r="276" spans="1:13">
      <c r="A276" s="267">
        <v>268</v>
      </c>
      <c r="B276" s="276" t="s">
        <v>131</v>
      </c>
      <c r="C276" s="277">
        <v>2775.65</v>
      </c>
      <c r="D276" s="278">
        <v>2786.7166666666672</v>
      </c>
      <c r="E276" s="278">
        <v>2736.2333333333345</v>
      </c>
      <c r="F276" s="278">
        <v>2696.8166666666675</v>
      </c>
      <c r="G276" s="278">
        <v>2646.3333333333348</v>
      </c>
      <c r="H276" s="278">
        <v>2826.1333333333341</v>
      </c>
      <c r="I276" s="278">
        <v>2876.6166666666668</v>
      </c>
      <c r="J276" s="278">
        <v>2916.0333333333338</v>
      </c>
      <c r="K276" s="276">
        <v>2837.2</v>
      </c>
      <c r="L276" s="276">
        <v>2747.3</v>
      </c>
      <c r="M276" s="276">
        <v>15.214370000000001</v>
      </c>
    </row>
    <row r="277" spans="1:13">
      <c r="A277" s="267">
        <v>269</v>
      </c>
      <c r="B277" s="276" t="s">
        <v>132</v>
      </c>
      <c r="C277" s="277">
        <v>733.35</v>
      </c>
      <c r="D277" s="278">
        <v>713.33333333333337</v>
      </c>
      <c r="E277" s="278">
        <v>671.66666666666674</v>
      </c>
      <c r="F277" s="278">
        <v>609.98333333333335</v>
      </c>
      <c r="G277" s="278">
        <v>568.31666666666672</v>
      </c>
      <c r="H277" s="278">
        <v>775.01666666666677</v>
      </c>
      <c r="I277" s="278">
        <v>816.68333333333351</v>
      </c>
      <c r="J277" s="278">
        <v>878.36666666666679</v>
      </c>
      <c r="K277" s="276">
        <v>755</v>
      </c>
      <c r="L277" s="276">
        <v>651.65</v>
      </c>
      <c r="M277" s="276">
        <v>65.614900000000006</v>
      </c>
    </row>
    <row r="278" spans="1:13">
      <c r="A278" s="267">
        <v>270</v>
      </c>
      <c r="B278" s="276" t="s">
        <v>437</v>
      </c>
      <c r="C278" s="277">
        <v>149.80000000000001</v>
      </c>
      <c r="D278" s="278">
        <v>148.88333333333335</v>
      </c>
      <c r="E278" s="278">
        <v>146.9666666666667</v>
      </c>
      <c r="F278" s="278">
        <v>144.13333333333335</v>
      </c>
      <c r="G278" s="278">
        <v>142.2166666666667</v>
      </c>
      <c r="H278" s="278">
        <v>151.7166666666667</v>
      </c>
      <c r="I278" s="278">
        <v>153.63333333333338</v>
      </c>
      <c r="J278" s="278">
        <v>156.4666666666667</v>
      </c>
      <c r="K278" s="276">
        <v>150.80000000000001</v>
      </c>
      <c r="L278" s="276">
        <v>146.05000000000001</v>
      </c>
      <c r="M278" s="276">
        <v>8.7882700000000007</v>
      </c>
    </row>
    <row r="279" spans="1:13">
      <c r="A279" s="267">
        <v>271</v>
      </c>
      <c r="B279" s="276" t="s">
        <v>443</v>
      </c>
      <c r="C279" s="277">
        <v>709.5</v>
      </c>
      <c r="D279" s="278">
        <v>710.98333333333323</v>
      </c>
      <c r="E279" s="278">
        <v>698.51666666666642</v>
      </c>
      <c r="F279" s="278">
        <v>687.53333333333319</v>
      </c>
      <c r="G279" s="278">
        <v>675.06666666666638</v>
      </c>
      <c r="H279" s="278">
        <v>721.96666666666647</v>
      </c>
      <c r="I279" s="278">
        <v>734.43333333333339</v>
      </c>
      <c r="J279" s="278">
        <v>745.41666666666652</v>
      </c>
      <c r="K279" s="276">
        <v>723.45</v>
      </c>
      <c r="L279" s="276">
        <v>700</v>
      </c>
      <c r="M279" s="276">
        <v>3.48631</v>
      </c>
    </row>
    <row r="280" spans="1:13">
      <c r="A280" s="267">
        <v>272</v>
      </c>
      <c r="B280" s="276" t="s">
        <v>444</v>
      </c>
      <c r="C280" s="277">
        <v>317.55</v>
      </c>
      <c r="D280" s="278">
        <v>318.4666666666667</v>
      </c>
      <c r="E280" s="278">
        <v>316.08333333333337</v>
      </c>
      <c r="F280" s="278">
        <v>314.61666666666667</v>
      </c>
      <c r="G280" s="278">
        <v>312.23333333333335</v>
      </c>
      <c r="H280" s="278">
        <v>319.93333333333339</v>
      </c>
      <c r="I280" s="278">
        <v>322.31666666666672</v>
      </c>
      <c r="J280" s="278">
        <v>323.78333333333342</v>
      </c>
      <c r="K280" s="276">
        <v>320.85000000000002</v>
      </c>
      <c r="L280" s="276">
        <v>317</v>
      </c>
      <c r="M280" s="276">
        <v>2.0112299999999999</v>
      </c>
    </row>
    <row r="281" spans="1:13">
      <c r="A281" s="267">
        <v>273</v>
      </c>
      <c r="B281" s="276" t="s">
        <v>445</v>
      </c>
      <c r="C281" s="277">
        <v>625.45000000000005</v>
      </c>
      <c r="D281" s="278">
        <v>626.18333333333339</v>
      </c>
      <c r="E281" s="278">
        <v>617.36666666666679</v>
      </c>
      <c r="F281" s="278">
        <v>609.28333333333342</v>
      </c>
      <c r="G281" s="278">
        <v>600.46666666666681</v>
      </c>
      <c r="H281" s="278">
        <v>634.26666666666677</v>
      </c>
      <c r="I281" s="278">
        <v>643.08333333333337</v>
      </c>
      <c r="J281" s="278">
        <v>651.16666666666674</v>
      </c>
      <c r="K281" s="276">
        <v>635</v>
      </c>
      <c r="L281" s="276">
        <v>618.1</v>
      </c>
      <c r="M281" s="276">
        <v>2.5413100000000002</v>
      </c>
    </row>
    <row r="282" spans="1:13">
      <c r="A282" s="267">
        <v>274</v>
      </c>
      <c r="B282" s="276" t="s">
        <v>447</v>
      </c>
      <c r="C282" s="277">
        <v>48.2</v>
      </c>
      <c r="D282" s="278">
        <v>47.800000000000004</v>
      </c>
      <c r="E282" s="278">
        <v>47.000000000000007</v>
      </c>
      <c r="F282" s="278">
        <v>45.800000000000004</v>
      </c>
      <c r="G282" s="278">
        <v>45.000000000000007</v>
      </c>
      <c r="H282" s="278">
        <v>49.000000000000007</v>
      </c>
      <c r="I282" s="278">
        <v>49.800000000000004</v>
      </c>
      <c r="J282" s="278">
        <v>51.000000000000007</v>
      </c>
      <c r="K282" s="276">
        <v>48.6</v>
      </c>
      <c r="L282" s="276">
        <v>46.6</v>
      </c>
      <c r="M282" s="276">
        <v>29.33334</v>
      </c>
    </row>
    <row r="283" spans="1:13">
      <c r="A283" s="267">
        <v>275</v>
      </c>
      <c r="B283" s="276" t="s">
        <v>449</v>
      </c>
      <c r="C283" s="277">
        <v>379.15</v>
      </c>
      <c r="D283" s="278">
        <v>377.56666666666666</v>
      </c>
      <c r="E283" s="278">
        <v>373.63333333333333</v>
      </c>
      <c r="F283" s="278">
        <v>368.11666666666667</v>
      </c>
      <c r="G283" s="278">
        <v>364.18333333333334</v>
      </c>
      <c r="H283" s="278">
        <v>383.08333333333331</v>
      </c>
      <c r="I283" s="278">
        <v>387.01666666666659</v>
      </c>
      <c r="J283" s="278">
        <v>392.5333333333333</v>
      </c>
      <c r="K283" s="276">
        <v>381.5</v>
      </c>
      <c r="L283" s="276">
        <v>372.05</v>
      </c>
      <c r="M283" s="276">
        <v>2.8608799999999999</v>
      </c>
    </row>
    <row r="284" spans="1:13">
      <c r="A284" s="267">
        <v>276</v>
      </c>
      <c r="B284" s="276" t="s">
        <v>439</v>
      </c>
      <c r="C284" s="277">
        <v>466.75</v>
      </c>
      <c r="D284" s="278">
        <v>466.66666666666669</v>
      </c>
      <c r="E284" s="278">
        <v>458.08333333333337</v>
      </c>
      <c r="F284" s="278">
        <v>449.41666666666669</v>
      </c>
      <c r="G284" s="278">
        <v>440.83333333333337</v>
      </c>
      <c r="H284" s="278">
        <v>475.33333333333337</v>
      </c>
      <c r="I284" s="278">
        <v>483.91666666666674</v>
      </c>
      <c r="J284" s="278">
        <v>492.58333333333337</v>
      </c>
      <c r="K284" s="276">
        <v>475.25</v>
      </c>
      <c r="L284" s="276">
        <v>458</v>
      </c>
      <c r="M284" s="276">
        <v>1.04281</v>
      </c>
    </row>
    <row r="285" spans="1:13">
      <c r="A285" s="267">
        <v>277</v>
      </c>
      <c r="B285" s="276" t="s">
        <v>440</v>
      </c>
      <c r="C285" s="277">
        <v>338.55</v>
      </c>
      <c r="D285" s="278">
        <v>341.76666666666665</v>
      </c>
      <c r="E285" s="278">
        <v>331.7833333333333</v>
      </c>
      <c r="F285" s="278">
        <v>325.01666666666665</v>
      </c>
      <c r="G285" s="278">
        <v>315.0333333333333</v>
      </c>
      <c r="H285" s="278">
        <v>348.5333333333333</v>
      </c>
      <c r="I285" s="278">
        <v>358.51666666666665</v>
      </c>
      <c r="J285" s="278">
        <v>365.2833333333333</v>
      </c>
      <c r="K285" s="276">
        <v>351.75</v>
      </c>
      <c r="L285" s="276">
        <v>335</v>
      </c>
      <c r="M285" s="276">
        <v>17.818180000000002</v>
      </c>
    </row>
    <row r="286" spans="1:13">
      <c r="A286" s="267">
        <v>278</v>
      </c>
      <c r="B286" s="276" t="s">
        <v>451</v>
      </c>
      <c r="C286" s="277">
        <v>253.9</v>
      </c>
      <c r="D286" s="278">
        <v>249.4666666666667</v>
      </c>
      <c r="E286" s="278">
        <v>241.98333333333341</v>
      </c>
      <c r="F286" s="278">
        <v>230.06666666666672</v>
      </c>
      <c r="G286" s="278">
        <v>222.58333333333343</v>
      </c>
      <c r="H286" s="278">
        <v>261.38333333333338</v>
      </c>
      <c r="I286" s="278">
        <v>268.86666666666667</v>
      </c>
      <c r="J286" s="278">
        <v>280.78333333333336</v>
      </c>
      <c r="K286" s="276">
        <v>256.95</v>
      </c>
      <c r="L286" s="276">
        <v>237.55</v>
      </c>
      <c r="M286" s="276">
        <v>3.3919600000000001</v>
      </c>
    </row>
    <row r="287" spans="1:13">
      <c r="A287" s="267">
        <v>279</v>
      </c>
      <c r="B287" s="276" t="s">
        <v>133</v>
      </c>
      <c r="C287" s="277">
        <v>1959.75</v>
      </c>
      <c r="D287" s="278">
        <v>1953.05</v>
      </c>
      <c r="E287" s="278">
        <v>1941.6999999999998</v>
      </c>
      <c r="F287" s="278">
        <v>1923.6499999999999</v>
      </c>
      <c r="G287" s="278">
        <v>1912.2999999999997</v>
      </c>
      <c r="H287" s="278">
        <v>1971.1</v>
      </c>
      <c r="I287" s="278">
        <v>1982.4499999999998</v>
      </c>
      <c r="J287" s="278">
        <v>2000.5</v>
      </c>
      <c r="K287" s="276">
        <v>1964.4</v>
      </c>
      <c r="L287" s="276">
        <v>1935</v>
      </c>
      <c r="M287" s="276">
        <v>32.632300000000001</v>
      </c>
    </row>
    <row r="288" spans="1:13">
      <c r="A288" s="267">
        <v>280</v>
      </c>
      <c r="B288" s="276" t="s">
        <v>441</v>
      </c>
      <c r="C288" s="277">
        <v>144.1</v>
      </c>
      <c r="D288" s="278">
        <v>144.13333333333335</v>
      </c>
      <c r="E288" s="278">
        <v>141.26666666666671</v>
      </c>
      <c r="F288" s="278">
        <v>138.43333333333337</v>
      </c>
      <c r="G288" s="278">
        <v>135.56666666666672</v>
      </c>
      <c r="H288" s="278">
        <v>146.9666666666667</v>
      </c>
      <c r="I288" s="278">
        <v>149.83333333333331</v>
      </c>
      <c r="J288" s="278">
        <v>152.66666666666669</v>
      </c>
      <c r="K288" s="276">
        <v>147</v>
      </c>
      <c r="L288" s="276">
        <v>141.30000000000001</v>
      </c>
      <c r="M288" s="276">
        <v>13.76388</v>
      </c>
    </row>
    <row r="289" spans="1:13">
      <c r="A289" s="267">
        <v>281</v>
      </c>
      <c r="B289" s="276" t="s">
        <v>438</v>
      </c>
      <c r="C289" s="277">
        <v>874.4</v>
      </c>
      <c r="D289" s="278">
        <v>875.01666666666677</v>
      </c>
      <c r="E289" s="278">
        <v>871.08333333333348</v>
      </c>
      <c r="F289" s="278">
        <v>867.76666666666677</v>
      </c>
      <c r="G289" s="278">
        <v>863.83333333333348</v>
      </c>
      <c r="H289" s="278">
        <v>878.33333333333348</v>
      </c>
      <c r="I289" s="278">
        <v>882.26666666666665</v>
      </c>
      <c r="J289" s="278">
        <v>885.58333333333348</v>
      </c>
      <c r="K289" s="276">
        <v>878.95</v>
      </c>
      <c r="L289" s="276">
        <v>871.7</v>
      </c>
      <c r="M289" s="276">
        <v>0.21654999999999999</v>
      </c>
    </row>
    <row r="290" spans="1:13">
      <c r="A290" s="267">
        <v>282</v>
      </c>
      <c r="B290" s="276" t="s">
        <v>442</v>
      </c>
      <c r="C290" s="277">
        <v>246.3</v>
      </c>
      <c r="D290" s="278">
        <v>248.46666666666667</v>
      </c>
      <c r="E290" s="278">
        <v>243.08333333333334</v>
      </c>
      <c r="F290" s="278">
        <v>239.86666666666667</v>
      </c>
      <c r="G290" s="278">
        <v>234.48333333333335</v>
      </c>
      <c r="H290" s="278">
        <v>251.68333333333334</v>
      </c>
      <c r="I290" s="278">
        <v>257.06666666666666</v>
      </c>
      <c r="J290" s="278">
        <v>260.2833333333333</v>
      </c>
      <c r="K290" s="276">
        <v>253.85</v>
      </c>
      <c r="L290" s="276">
        <v>245.25</v>
      </c>
      <c r="M290" s="276">
        <v>8.7605799999999991</v>
      </c>
    </row>
    <row r="291" spans="1:13">
      <c r="A291" s="267">
        <v>283</v>
      </c>
      <c r="B291" s="276" t="s">
        <v>1830</v>
      </c>
      <c r="C291" s="277">
        <v>648.65</v>
      </c>
      <c r="D291" s="278">
        <v>649.55000000000007</v>
      </c>
      <c r="E291" s="278">
        <v>644.10000000000014</v>
      </c>
      <c r="F291" s="278">
        <v>639.55000000000007</v>
      </c>
      <c r="G291" s="278">
        <v>634.10000000000014</v>
      </c>
      <c r="H291" s="278">
        <v>654.10000000000014</v>
      </c>
      <c r="I291" s="278">
        <v>659.55000000000018</v>
      </c>
      <c r="J291" s="278">
        <v>664.10000000000014</v>
      </c>
      <c r="K291" s="276">
        <v>655</v>
      </c>
      <c r="L291" s="276">
        <v>645</v>
      </c>
      <c r="M291" s="276">
        <v>0.11662</v>
      </c>
    </row>
    <row r="292" spans="1:13">
      <c r="A292" s="267">
        <v>284</v>
      </c>
      <c r="B292" s="276" t="s">
        <v>448</v>
      </c>
      <c r="C292" s="277">
        <v>528.1</v>
      </c>
      <c r="D292" s="278">
        <v>524.73333333333323</v>
      </c>
      <c r="E292" s="278">
        <v>519.46666666666647</v>
      </c>
      <c r="F292" s="278">
        <v>510.83333333333326</v>
      </c>
      <c r="G292" s="278">
        <v>505.56666666666649</v>
      </c>
      <c r="H292" s="278">
        <v>533.36666666666645</v>
      </c>
      <c r="I292" s="278">
        <v>538.6333333333331</v>
      </c>
      <c r="J292" s="278">
        <v>547.26666666666642</v>
      </c>
      <c r="K292" s="276">
        <v>530</v>
      </c>
      <c r="L292" s="276">
        <v>516.1</v>
      </c>
      <c r="M292" s="276">
        <v>2.4410400000000001</v>
      </c>
    </row>
    <row r="293" spans="1:13">
      <c r="A293" s="267">
        <v>285</v>
      </c>
      <c r="B293" s="276" t="s">
        <v>446</v>
      </c>
      <c r="C293" s="277">
        <v>60.4</v>
      </c>
      <c r="D293" s="278">
        <v>59.783333333333331</v>
      </c>
      <c r="E293" s="278">
        <v>58.666666666666664</v>
      </c>
      <c r="F293" s="278">
        <v>56.93333333333333</v>
      </c>
      <c r="G293" s="278">
        <v>55.816666666666663</v>
      </c>
      <c r="H293" s="278">
        <v>61.516666666666666</v>
      </c>
      <c r="I293" s="278">
        <v>62.63333333333334</v>
      </c>
      <c r="J293" s="278">
        <v>64.366666666666674</v>
      </c>
      <c r="K293" s="276">
        <v>60.9</v>
      </c>
      <c r="L293" s="276">
        <v>58.05</v>
      </c>
      <c r="M293" s="276">
        <v>46.637680000000003</v>
      </c>
    </row>
    <row r="294" spans="1:13">
      <c r="A294" s="267">
        <v>286</v>
      </c>
      <c r="B294" s="276" t="s">
        <v>134</v>
      </c>
      <c r="C294" s="277">
        <v>102.1</v>
      </c>
      <c r="D294" s="278">
        <v>100.33333333333333</v>
      </c>
      <c r="E294" s="278">
        <v>98.016666666666652</v>
      </c>
      <c r="F294" s="278">
        <v>93.933333333333323</v>
      </c>
      <c r="G294" s="278">
        <v>91.616666666666646</v>
      </c>
      <c r="H294" s="278">
        <v>104.41666666666666</v>
      </c>
      <c r="I294" s="278">
        <v>106.73333333333335</v>
      </c>
      <c r="J294" s="278">
        <v>110.81666666666666</v>
      </c>
      <c r="K294" s="276">
        <v>102.65</v>
      </c>
      <c r="L294" s="276">
        <v>96.25</v>
      </c>
      <c r="M294" s="276">
        <v>272.05954000000003</v>
      </c>
    </row>
    <row r="295" spans="1:13">
      <c r="A295" s="267">
        <v>287</v>
      </c>
      <c r="B295" s="276" t="s">
        <v>358</v>
      </c>
      <c r="C295" s="277">
        <v>2386.0500000000002</v>
      </c>
      <c r="D295" s="278">
        <v>2391.4166666666665</v>
      </c>
      <c r="E295" s="278">
        <v>2355.833333333333</v>
      </c>
      <c r="F295" s="278">
        <v>2325.6166666666663</v>
      </c>
      <c r="G295" s="278">
        <v>2290.0333333333328</v>
      </c>
      <c r="H295" s="278">
        <v>2421.6333333333332</v>
      </c>
      <c r="I295" s="278">
        <v>2457.2166666666662</v>
      </c>
      <c r="J295" s="278">
        <v>2487.4333333333334</v>
      </c>
      <c r="K295" s="276">
        <v>2427</v>
      </c>
      <c r="L295" s="276">
        <v>2361.1999999999998</v>
      </c>
      <c r="M295" s="276">
        <v>2.9369399999999999</v>
      </c>
    </row>
    <row r="296" spans="1:13">
      <c r="A296" s="267">
        <v>288</v>
      </c>
      <c r="B296" s="276" t="s">
        <v>1841</v>
      </c>
      <c r="C296" s="277">
        <v>233.55</v>
      </c>
      <c r="D296" s="278">
        <v>234.80000000000004</v>
      </c>
      <c r="E296" s="278">
        <v>229.80000000000007</v>
      </c>
      <c r="F296" s="278">
        <v>226.05000000000004</v>
      </c>
      <c r="G296" s="278">
        <v>221.05000000000007</v>
      </c>
      <c r="H296" s="278">
        <v>238.55000000000007</v>
      </c>
      <c r="I296" s="278">
        <v>243.55</v>
      </c>
      <c r="J296" s="278">
        <v>247.30000000000007</v>
      </c>
      <c r="K296" s="276">
        <v>239.8</v>
      </c>
      <c r="L296" s="276">
        <v>231.05</v>
      </c>
      <c r="M296" s="276">
        <v>0.95713999999999999</v>
      </c>
    </row>
    <row r="297" spans="1:13">
      <c r="A297" s="267">
        <v>289</v>
      </c>
      <c r="B297" s="276" t="s">
        <v>454</v>
      </c>
      <c r="C297" s="277">
        <v>359.55</v>
      </c>
      <c r="D297" s="278">
        <v>359.0333333333333</v>
      </c>
      <c r="E297" s="278">
        <v>353.06666666666661</v>
      </c>
      <c r="F297" s="278">
        <v>346.58333333333331</v>
      </c>
      <c r="G297" s="278">
        <v>340.61666666666662</v>
      </c>
      <c r="H297" s="278">
        <v>365.51666666666659</v>
      </c>
      <c r="I297" s="278">
        <v>371.48333333333329</v>
      </c>
      <c r="J297" s="278">
        <v>377.96666666666658</v>
      </c>
      <c r="K297" s="276">
        <v>365</v>
      </c>
      <c r="L297" s="276">
        <v>352.55</v>
      </c>
      <c r="M297" s="276">
        <v>28.489730000000002</v>
      </c>
    </row>
    <row r="298" spans="1:13">
      <c r="A298" s="267">
        <v>290</v>
      </c>
      <c r="B298" s="276" t="s">
        <v>452</v>
      </c>
      <c r="C298" s="277">
        <v>4788.6499999999996</v>
      </c>
      <c r="D298" s="278">
        <v>4736.583333333333</v>
      </c>
      <c r="E298" s="278">
        <v>4673.1666666666661</v>
      </c>
      <c r="F298" s="278">
        <v>4557.6833333333334</v>
      </c>
      <c r="G298" s="278">
        <v>4494.2666666666664</v>
      </c>
      <c r="H298" s="278">
        <v>4852.0666666666657</v>
      </c>
      <c r="I298" s="278">
        <v>4915.4833333333318</v>
      </c>
      <c r="J298" s="278">
        <v>5030.9666666666653</v>
      </c>
      <c r="K298" s="276">
        <v>4800</v>
      </c>
      <c r="L298" s="276">
        <v>4621.1000000000004</v>
      </c>
      <c r="M298" s="276">
        <v>8.4919999999999995E-2</v>
      </c>
    </row>
    <row r="299" spans="1:13">
      <c r="A299" s="267">
        <v>291</v>
      </c>
      <c r="B299" s="276" t="s">
        <v>455</v>
      </c>
      <c r="C299" s="277">
        <v>44.25</v>
      </c>
      <c r="D299" s="278">
        <v>43.949999999999996</v>
      </c>
      <c r="E299" s="278">
        <v>43.29999999999999</v>
      </c>
      <c r="F299" s="278">
        <v>42.349999999999994</v>
      </c>
      <c r="G299" s="278">
        <v>41.699999999999989</v>
      </c>
      <c r="H299" s="278">
        <v>44.899999999999991</v>
      </c>
      <c r="I299" s="278">
        <v>45.55</v>
      </c>
      <c r="J299" s="278">
        <v>46.499999999999993</v>
      </c>
      <c r="K299" s="276">
        <v>44.6</v>
      </c>
      <c r="L299" s="276">
        <v>43</v>
      </c>
      <c r="M299" s="276">
        <v>26.62135</v>
      </c>
    </row>
    <row r="300" spans="1:13">
      <c r="A300" s="267">
        <v>292</v>
      </c>
      <c r="B300" s="276" t="s">
        <v>135</v>
      </c>
      <c r="C300" s="277">
        <v>394.55</v>
      </c>
      <c r="D300" s="278">
        <v>390.33333333333331</v>
      </c>
      <c r="E300" s="278">
        <v>381.66666666666663</v>
      </c>
      <c r="F300" s="278">
        <v>368.7833333333333</v>
      </c>
      <c r="G300" s="278">
        <v>360.11666666666662</v>
      </c>
      <c r="H300" s="278">
        <v>403.21666666666664</v>
      </c>
      <c r="I300" s="278">
        <v>411.88333333333327</v>
      </c>
      <c r="J300" s="278">
        <v>424.76666666666665</v>
      </c>
      <c r="K300" s="276">
        <v>399</v>
      </c>
      <c r="L300" s="276">
        <v>377.45</v>
      </c>
      <c r="M300" s="276">
        <v>85.913229999999999</v>
      </c>
    </row>
    <row r="301" spans="1:13">
      <c r="A301" s="267">
        <v>293</v>
      </c>
      <c r="B301" s="276" t="s">
        <v>456</v>
      </c>
      <c r="C301" s="277">
        <v>980.9</v>
      </c>
      <c r="D301" s="278">
        <v>981.9</v>
      </c>
      <c r="E301" s="278">
        <v>975.9</v>
      </c>
      <c r="F301" s="278">
        <v>970.9</v>
      </c>
      <c r="G301" s="278">
        <v>964.9</v>
      </c>
      <c r="H301" s="278">
        <v>986.9</v>
      </c>
      <c r="I301" s="278">
        <v>992.9</v>
      </c>
      <c r="J301" s="278">
        <v>997.9</v>
      </c>
      <c r="K301" s="276">
        <v>987.9</v>
      </c>
      <c r="L301" s="276">
        <v>976.9</v>
      </c>
      <c r="M301" s="276">
        <v>0.32923999999999998</v>
      </c>
    </row>
    <row r="302" spans="1:13">
      <c r="A302" s="267">
        <v>294</v>
      </c>
      <c r="B302" s="276" t="s">
        <v>136</v>
      </c>
      <c r="C302" s="277">
        <v>1306.3</v>
      </c>
      <c r="D302" s="278">
        <v>1304.7833333333335</v>
      </c>
      <c r="E302" s="278">
        <v>1296.5666666666671</v>
      </c>
      <c r="F302" s="278">
        <v>1286.8333333333335</v>
      </c>
      <c r="G302" s="278">
        <v>1278.616666666667</v>
      </c>
      <c r="H302" s="278">
        <v>1314.5166666666671</v>
      </c>
      <c r="I302" s="278">
        <v>1322.7333333333338</v>
      </c>
      <c r="J302" s="278">
        <v>1332.4666666666672</v>
      </c>
      <c r="K302" s="276">
        <v>1313</v>
      </c>
      <c r="L302" s="276">
        <v>1295.05</v>
      </c>
      <c r="M302" s="276">
        <v>28.336369999999999</v>
      </c>
    </row>
    <row r="303" spans="1:13">
      <c r="A303" s="267">
        <v>295</v>
      </c>
      <c r="B303" s="276" t="s">
        <v>266</v>
      </c>
      <c r="C303" s="277">
        <v>4129.3500000000004</v>
      </c>
      <c r="D303" s="278">
        <v>4043.75</v>
      </c>
      <c r="E303" s="278">
        <v>3888.6000000000004</v>
      </c>
      <c r="F303" s="278">
        <v>3647.8500000000004</v>
      </c>
      <c r="G303" s="278">
        <v>3492.7000000000007</v>
      </c>
      <c r="H303" s="278">
        <v>4284.5</v>
      </c>
      <c r="I303" s="278">
        <v>4439.6499999999996</v>
      </c>
      <c r="J303" s="278">
        <v>4680.3999999999996</v>
      </c>
      <c r="K303" s="276">
        <v>4198.8999999999996</v>
      </c>
      <c r="L303" s="276">
        <v>3803</v>
      </c>
      <c r="M303" s="276">
        <v>8.4085699999999992</v>
      </c>
    </row>
    <row r="304" spans="1:13">
      <c r="A304" s="267">
        <v>296</v>
      </c>
      <c r="B304" s="276" t="s">
        <v>265</v>
      </c>
      <c r="C304" s="277">
        <v>2504</v>
      </c>
      <c r="D304" s="278">
        <v>2483.0499999999997</v>
      </c>
      <c r="E304" s="278">
        <v>2416.0999999999995</v>
      </c>
      <c r="F304" s="278">
        <v>2328.1999999999998</v>
      </c>
      <c r="G304" s="278">
        <v>2261.2499999999995</v>
      </c>
      <c r="H304" s="278">
        <v>2570.9499999999994</v>
      </c>
      <c r="I304" s="278">
        <v>2637.8999999999992</v>
      </c>
      <c r="J304" s="278">
        <v>2725.7999999999993</v>
      </c>
      <c r="K304" s="276">
        <v>2550</v>
      </c>
      <c r="L304" s="276">
        <v>2395.15</v>
      </c>
      <c r="M304" s="276">
        <v>3.0527700000000002</v>
      </c>
    </row>
    <row r="305" spans="1:13">
      <c r="A305" s="267">
        <v>297</v>
      </c>
      <c r="B305" s="276" t="s">
        <v>137</v>
      </c>
      <c r="C305" s="277">
        <v>1039.95</v>
      </c>
      <c r="D305" s="278">
        <v>1034.5</v>
      </c>
      <c r="E305" s="278">
        <v>1021.5</v>
      </c>
      <c r="F305" s="278">
        <v>1003.05</v>
      </c>
      <c r="G305" s="278">
        <v>990.05</v>
      </c>
      <c r="H305" s="278">
        <v>1052.95</v>
      </c>
      <c r="I305" s="278">
        <v>1065.95</v>
      </c>
      <c r="J305" s="278">
        <v>1084.4000000000001</v>
      </c>
      <c r="K305" s="276">
        <v>1047.5</v>
      </c>
      <c r="L305" s="276">
        <v>1016.05</v>
      </c>
      <c r="M305" s="276">
        <v>35.24333</v>
      </c>
    </row>
    <row r="306" spans="1:13">
      <c r="A306" s="267">
        <v>298</v>
      </c>
      <c r="B306" s="276" t="s">
        <v>457</v>
      </c>
      <c r="C306" s="277">
        <v>1654.45</v>
      </c>
      <c r="D306" s="278">
        <v>1656.4833333333333</v>
      </c>
      <c r="E306" s="278">
        <v>1642.9666666666667</v>
      </c>
      <c r="F306" s="278">
        <v>1631.4833333333333</v>
      </c>
      <c r="G306" s="278">
        <v>1617.9666666666667</v>
      </c>
      <c r="H306" s="278">
        <v>1667.9666666666667</v>
      </c>
      <c r="I306" s="278">
        <v>1681.4833333333336</v>
      </c>
      <c r="J306" s="278">
        <v>1692.9666666666667</v>
      </c>
      <c r="K306" s="276">
        <v>1670</v>
      </c>
      <c r="L306" s="276">
        <v>1645</v>
      </c>
      <c r="M306" s="276">
        <v>0.35093999999999997</v>
      </c>
    </row>
    <row r="307" spans="1:13">
      <c r="A307" s="267">
        <v>299</v>
      </c>
      <c r="B307" s="276" t="s">
        <v>138</v>
      </c>
      <c r="C307" s="277">
        <v>740.1</v>
      </c>
      <c r="D307" s="278">
        <v>739.36666666666667</v>
      </c>
      <c r="E307" s="278">
        <v>730.73333333333335</v>
      </c>
      <c r="F307" s="278">
        <v>721.36666666666667</v>
      </c>
      <c r="G307" s="278">
        <v>712.73333333333335</v>
      </c>
      <c r="H307" s="278">
        <v>748.73333333333335</v>
      </c>
      <c r="I307" s="278">
        <v>757.36666666666679</v>
      </c>
      <c r="J307" s="278">
        <v>766.73333333333335</v>
      </c>
      <c r="K307" s="276">
        <v>748</v>
      </c>
      <c r="L307" s="276">
        <v>730</v>
      </c>
      <c r="M307" s="276">
        <v>35.515540000000001</v>
      </c>
    </row>
    <row r="308" spans="1:13">
      <c r="A308" s="267">
        <v>300</v>
      </c>
      <c r="B308" s="276" t="s">
        <v>139</v>
      </c>
      <c r="C308" s="277">
        <v>184.75</v>
      </c>
      <c r="D308" s="278">
        <v>184.6</v>
      </c>
      <c r="E308" s="278">
        <v>182.25</v>
      </c>
      <c r="F308" s="278">
        <v>179.75</v>
      </c>
      <c r="G308" s="278">
        <v>177.4</v>
      </c>
      <c r="H308" s="278">
        <v>187.1</v>
      </c>
      <c r="I308" s="278">
        <v>189.44999999999996</v>
      </c>
      <c r="J308" s="278">
        <v>191.95</v>
      </c>
      <c r="K308" s="276">
        <v>186.95</v>
      </c>
      <c r="L308" s="276">
        <v>182.1</v>
      </c>
      <c r="M308" s="276">
        <v>77.099720000000005</v>
      </c>
    </row>
    <row r="309" spans="1:13">
      <c r="A309" s="267">
        <v>301</v>
      </c>
      <c r="B309" s="276" t="s">
        <v>319</v>
      </c>
      <c r="C309" s="277">
        <v>13.5</v>
      </c>
      <c r="D309" s="278">
        <v>13.516666666666666</v>
      </c>
      <c r="E309" s="278">
        <v>13.383333333333331</v>
      </c>
      <c r="F309" s="278">
        <v>13.266666666666666</v>
      </c>
      <c r="G309" s="278">
        <v>13.133333333333331</v>
      </c>
      <c r="H309" s="278">
        <v>13.633333333333331</v>
      </c>
      <c r="I309" s="278">
        <v>13.766666666666664</v>
      </c>
      <c r="J309" s="278">
        <v>13.883333333333331</v>
      </c>
      <c r="K309" s="276">
        <v>13.65</v>
      </c>
      <c r="L309" s="276">
        <v>13.4</v>
      </c>
      <c r="M309" s="276">
        <v>18.683489999999999</v>
      </c>
    </row>
    <row r="310" spans="1:13">
      <c r="A310" s="267">
        <v>302</v>
      </c>
      <c r="B310" s="276" t="s">
        <v>464</v>
      </c>
      <c r="C310" s="277">
        <v>172.65</v>
      </c>
      <c r="D310" s="278">
        <v>173.80000000000004</v>
      </c>
      <c r="E310" s="278">
        <v>168.90000000000009</v>
      </c>
      <c r="F310" s="278">
        <v>165.15000000000006</v>
      </c>
      <c r="G310" s="278">
        <v>160.25000000000011</v>
      </c>
      <c r="H310" s="278">
        <v>177.55000000000007</v>
      </c>
      <c r="I310" s="278">
        <v>182.45</v>
      </c>
      <c r="J310" s="278">
        <v>186.20000000000005</v>
      </c>
      <c r="K310" s="276">
        <v>178.7</v>
      </c>
      <c r="L310" s="276">
        <v>170.05</v>
      </c>
      <c r="M310" s="276">
        <v>1.18791</v>
      </c>
    </row>
    <row r="311" spans="1:13">
      <c r="A311" s="267">
        <v>303</v>
      </c>
      <c r="B311" s="276" t="s">
        <v>466</v>
      </c>
      <c r="C311" s="277">
        <v>423.15</v>
      </c>
      <c r="D311" s="278">
        <v>421.56666666666661</v>
      </c>
      <c r="E311" s="278">
        <v>416.73333333333323</v>
      </c>
      <c r="F311" s="278">
        <v>410.31666666666661</v>
      </c>
      <c r="G311" s="278">
        <v>405.48333333333323</v>
      </c>
      <c r="H311" s="278">
        <v>427.98333333333323</v>
      </c>
      <c r="I311" s="278">
        <v>432.81666666666661</v>
      </c>
      <c r="J311" s="278">
        <v>439.23333333333323</v>
      </c>
      <c r="K311" s="276">
        <v>426.4</v>
      </c>
      <c r="L311" s="276">
        <v>415.15</v>
      </c>
      <c r="M311" s="276">
        <v>0.29192000000000001</v>
      </c>
    </row>
    <row r="312" spans="1:13">
      <c r="A312" s="267">
        <v>304</v>
      </c>
      <c r="B312" s="276" t="s">
        <v>462</v>
      </c>
      <c r="C312" s="277">
        <v>3776.7</v>
      </c>
      <c r="D312" s="278">
        <v>3791.4833333333336</v>
      </c>
      <c r="E312" s="278">
        <v>3743.2166666666672</v>
      </c>
      <c r="F312" s="278">
        <v>3709.7333333333336</v>
      </c>
      <c r="G312" s="278">
        <v>3661.4666666666672</v>
      </c>
      <c r="H312" s="278">
        <v>3824.9666666666672</v>
      </c>
      <c r="I312" s="278">
        <v>3873.2333333333336</v>
      </c>
      <c r="J312" s="278">
        <v>3906.7166666666672</v>
      </c>
      <c r="K312" s="276">
        <v>3839.75</v>
      </c>
      <c r="L312" s="276">
        <v>3758</v>
      </c>
      <c r="M312" s="276">
        <v>3.1E-2</v>
      </c>
    </row>
    <row r="313" spans="1:13">
      <c r="A313" s="267">
        <v>305</v>
      </c>
      <c r="B313" s="276" t="s">
        <v>463</v>
      </c>
      <c r="C313" s="277">
        <v>319.85000000000002</v>
      </c>
      <c r="D313" s="278">
        <v>320.31666666666666</v>
      </c>
      <c r="E313" s="278">
        <v>317.83333333333331</v>
      </c>
      <c r="F313" s="278">
        <v>315.81666666666666</v>
      </c>
      <c r="G313" s="278">
        <v>313.33333333333331</v>
      </c>
      <c r="H313" s="278">
        <v>322.33333333333331</v>
      </c>
      <c r="I313" s="278">
        <v>324.81666666666666</v>
      </c>
      <c r="J313" s="278">
        <v>326.83333333333331</v>
      </c>
      <c r="K313" s="276">
        <v>322.8</v>
      </c>
      <c r="L313" s="276">
        <v>318.3</v>
      </c>
      <c r="M313" s="276">
        <v>4.0961499999999997</v>
      </c>
    </row>
    <row r="314" spans="1:13">
      <c r="A314" s="267">
        <v>306</v>
      </c>
      <c r="B314" s="276" t="s">
        <v>140</v>
      </c>
      <c r="C314" s="277">
        <v>173.75</v>
      </c>
      <c r="D314" s="278">
        <v>172.6</v>
      </c>
      <c r="E314" s="278">
        <v>171</v>
      </c>
      <c r="F314" s="278">
        <v>168.25</v>
      </c>
      <c r="G314" s="278">
        <v>166.65</v>
      </c>
      <c r="H314" s="278">
        <v>175.35</v>
      </c>
      <c r="I314" s="278">
        <v>176.94999999999996</v>
      </c>
      <c r="J314" s="278">
        <v>179.7</v>
      </c>
      <c r="K314" s="276">
        <v>174.2</v>
      </c>
      <c r="L314" s="276">
        <v>169.85</v>
      </c>
      <c r="M314" s="276">
        <v>60.118850000000002</v>
      </c>
    </row>
    <row r="315" spans="1:13">
      <c r="A315" s="267">
        <v>307</v>
      </c>
      <c r="B315" s="276" t="s">
        <v>141</v>
      </c>
      <c r="C315" s="277">
        <v>419.7</v>
      </c>
      <c r="D315" s="278">
        <v>417.73333333333329</v>
      </c>
      <c r="E315" s="278">
        <v>412.86666666666656</v>
      </c>
      <c r="F315" s="278">
        <v>406.03333333333325</v>
      </c>
      <c r="G315" s="278">
        <v>401.16666666666652</v>
      </c>
      <c r="H315" s="278">
        <v>424.56666666666661</v>
      </c>
      <c r="I315" s="278">
        <v>429.43333333333328</v>
      </c>
      <c r="J315" s="278">
        <v>436.26666666666665</v>
      </c>
      <c r="K315" s="276">
        <v>422.6</v>
      </c>
      <c r="L315" s="276">
        <v>410.9</v>
      </c>
      <c r="M315" s="276">
        <v>36.963760000000001</v>
      </c>
    </row>
    <row r="316" spans="1:13">
      <c r="A316" s="267">
        <v>308</v>
      </c>
      <c r="B316" s="276" t="s">
        <v>142</v>
      </c>
      <c r="C316" s="277">
        <v>7655.45</v>
      </c>
      <c r="D316" s="278">
        <v>7638.1500000000005</v>
      </c>
      <c r="E316" s="278">
        <v>7603.3000000000011</v>
      </c>
      <c r="F316" s="278">
        <v>7551.1500000000005</v>
      </c>
      <c r="G316" s="278">
        <v>7516.3000000000011</v>
      </c>
      <c r="H316" s="278">
        <v>7690.3000000000011</v>
      </c>
      <c r="I316" s="278">
        <v>7725.1500000000015</v>
      </c>
      <c r="J316" s="278">
        <v>7777.3000000000011</v>
      </c>
      <c r="K316" s="276">
        <v>7673</v>
      </c>
      <c r="L316" s="276">
        <v>7586</v>
      </c>
      <c r="M316" s="276">
        <v>5.6266800000000003</v>
      </c>
    </row>
    <row r="317" spans="1:13">
      <c r="A317" s="267">
        <v>309</v>
      </c>
      <c r="B317" s="276" t="s">
        <v>458</v>
      </c>
      <c r="C317" s="277">
        <v>933.35</v>
      </c>
      <c r="D317" s="278">
        <v>929.45000000000016</v>
      </c>
      <c r="E317" s="278">
        <v>920.10000000000036</v>
      </c>
      <c r="F317" s="278">
        <v>906.85000000000025</v>
      </c>
      <c r="G317" s="278">
        <v>897.50000000000045</v>
      </c>
      <c r="H317" s="278">
        <v>942.70000000000027</v>
      </c>
      <c r="I317" s="278">
        <v>952.05</v>
      </c>
      <c r="J317" s="278">
        <v>965.30000000000018</v>
      </c>
      <c r="K317" s="276">
        <v>938.8</v>
      </c>
      <c r="L317" s="276">
        <v>916.2</v>
      </c>
      <c r="M317" s="276">
        <v>0.25196000000000002</v>
      </c>
    </row>
    <row r="318" spans="1:13">
      <c r="A318" s="267">
        <v>310</v>
      </c>
      <c r="B318" s="276" t="s">
        <v>143</v>
      </c>
      <c r="C318" s="277">
        <v>582.25</v>
      </c>
      <c r="D318" s="278">
        <v>581.08333333333337</v>
      </c>
      <c r="E318" s="278">
        <v>576.66666666666674</v>
      </c>
      <c r="F318" s="278">
        <v>571.08333333333337</v>
      </c>
      <c r="G318" s="278">
        <v>566.66666666666674</v>
      </c>
      <c r="H318" s="278">
        <v>586.66666666666674</v>
      </c>
      <c r="I318" s="278">
        <v>591.08333333333348</v>
      </c>
      <c r="J318" s="278">
        <v>596.66666666666674</v>
      </c>
      <c r="K318" s="276">
        <v>585.5</v>
      </c>
      <c r="L318" s="276">
        <v>575.5</v>
      </c>
      <c r="M318" s="276">
        <v>12.406790000000001</v>
      </c>
    </row>
    <row r="319" spans="1:13">
      <c r="A319" s="267">
        <v>311</v>
      </c>
      <c r="B319" s="276" t="s">
        <v>472</v>
      </c>
      <c r="C319" s="277">
        <v>1768.35</v>
      </c>
      <c r="D319" s="278">
        <v>1770.8333333333333</v>
      </c>
      <c r="E319" s="278">
        <v>1743.9666666666665</v>
      </c>
      <c r="F319" s="278">
        <v>1719.5833333333333</v>
      </c>
      <c r="G319" s="278">
        <v>1692.7166666666665</v>
      </c>
      <c r="H319" s="278">
        <v>1795.2166666666665</v>
      </c>
      <c r="I319" s="278">
        <v>1822.0833333333333</v>
      </c>
      <c r="J319" s="278">
        <v>1846.4666666666665</v>
      </c>
      <c r="K319" s="276">
        <v>1797.7</v>
      </c>
      <c r="L319" s="276">
        <v>1746.45</v>
      </c>
      <c r="M319" s="276">
        <v>1.83057</v>
      </c>
    </row>
    <row r="320" spans="1:13">
      <c r="A320" s="267">
        <v>312</v>
      </c>
      <c r="B320" s="276" t="s">
        <v>468</v>
      </c>
      <c r="C320" s="277">
        <v>2102.25</v>
      </c>
      <c r="D320" s="278">
        <v>2075.7666666666669</v>
      </c>
      <c r="E320" s="278">
        <v>2046.7333333333336</v>
      </c>
      <c r="F320" s="278">
        <v>1991.2166666666667</v>
      </c>
      <c r="G320" s="278">
        <v>1962.1833333333334</v>
      </c>
      <c r="H320" s="278">
        <v>2131.2833333333338</v>
      </c>
      <c r="I320" s="278">
        <v>2160.3166666666675</v>
      </c>
      <c r="J320" s="278">
        <v>2215.8333333333339</v>
      </c>
      <c r="K320" s="276">
        <v>2104.8000000000002</v>
      </c>
      <c r="L320" s="276">
        <v>2020.25</v>
      </c>
      <c r="M320" s="276">
        <v>1.69035</v>
      </c>
    </row>
    <row r="321" spans="1:13">
      <c r="A321" s="267">
        <v>313</v>
      </c>
      <c r="B321" s="276" t="s">
        <v>144</v>
      </c>
      <c r="C321" s="277">
        <v>701.5</v>
      </c>
      <c r="D321" s="278">
        <v>695.44999999999993</v>
      </c>
      <c r="E321" s="278">
        <v>685.09999999999991</v>
      </c>
      <c r="F321" s="278">
        <v>668.69999999999993</v>
      </c>
      <c r="G321" s="278">
        <v>658.34999999999991</v>
      </c>
      <c r="H321" s="278">
        <v>711.84999999999991</v>
      </c>
      <c r="I321" s="278">
        <v>722.2</v>
      </c>
      <c r="J321" s="278">
        <v>738.59999999999991</v>
      </c>
      <c r="K321" s="276">
        <v>705.8</v>
      </c>
      <c r="L321" s="276">
        <v>679.05</v>
      </c>
      <c r="M321" s="276">
        <v>15.477969999999999</v>
      </c>
    </row>
    <row r="322" spans="1:13">
      <c r="A322" s="267">
        <v>314</v>
      </c>
      <c r="B322" s="276" t="s">
        <v>145</v>
      </c>
      <c r="C322" s="277">
        <v>1096.45</v>
      </c>
      <c r="D322" s="278">
        <v>1103.9333333333332</v>
      </c>
      <c r="E322" s="278">
        <v>1077.8666666666663</v>
      </c>
      <c r="F322" s="278">
        <v>1059.2833333333331</v>
      </c>
      <c r="G322" s="278">
        <v>1033.2166666666662</v>
      </c>
      <c r="H322" s="278">
        <v>1122.5166666666664</v>
      </c>
      <c r="I322" s="278">
        <v>1148.5833333333335</v>
      </c>
      <c r="J322" s="278">
        <v>1167.1666666666665</v>
      </c>
      <c r="K322" s="276">
        <v>1130</v>
      </c>
      <c r="L322" s="276">
        <v>1085.3499999999999</v>
      </c>
      <c r="M322" s="276">
        <v>33.240729999999999</v>
      </c>
    </row>
    <row r="323" spans="1:13">
      <c r="A323" s="267">
        <v>315</v>
      </c>
      <c r="B323" s="276" t="s">
        <v>465</v>
      </c>
      <c r="C323" s="277">
        <v>212.55</v>
      </c>
      <c r="D323" s="278">
        <v>211.68333333333331</v>
      </c>
      <c r="E323" s="278">
        <v>210.36666666666662</v>
      </c>
      <c r="F323" s="278">
        <v>208.18333333333331</v>
      </c>
      <c r="G323" s="278">
        <v>206.86666666666662</v>
      </c>
      <c r="H323" s="278">
        <v>213.86666666666662</v>
      </c>
      <c r="I323" s="278">
        <v>215.18333333333328</v>
      </c>
      <c r="J323" s="278">
        <v>217.36666666666662</v>
      </c>
      <c r="K323" s="276">
        <v>213</v>
      </c>
      <c r="L323" s="276">
        <v>209.5</v>
      </c>
      <c r="M323" s="276">
        <v>0.69942000000000004</v>
      </c>
    </row>
    <row r="324" spans="1:13">
      <c r="A324" s="267">
        <v>316</v>
      </c>
      <c r="B324" s="276" t="s">
        <v>1975</v>
      </c>
      <c r="C324" s="277">
        <v>202.5</v>
      </c>
      <c r="D324" s="278">
        <v>202.21666666666667</v>
      </c>
      <c r="E324" s="278">
        <v>199.43333333333334</v>
      </c>
      <c r="F324" s="278">
        <v>196.36666666666667</v>
      </c>
      <c r="G324" s="278">
        <v>193.58333333333334</v>
      </c>
      <c r="H324" s="278">
        <v>205.28333333333333</v>
      </c>
      <c r="I324" s="278">
        <v>208.06666666666669</v>
      </c>
      <c r="J324" s="278">
        <v>211.13333333333333</v>
      </c>
      <c r="K324" s="276">
        <v>205</v>
      </c>
      <c r="L324" s="276">
        <v>199.15</v>
      </c>
      <c r="M324" s="276">
        <v>6.5128899999999996</v>
      </c>
    </row>
    <row r="325" spans="1:13">
      <c r="A325" s="267">
        <v>317</v>
      </c>
      <c r="B325" s="276" t="s">
        <v>469</v>
      </c>
      <c r="C325" s="277">
        <v>95.05</v>
      </c>
      <c r="D325" s="278">
        <v>94.116666666666674</v>
      </c>
      <c r="E325" s="278">
        <v>92.033333333333346</v>
      </c>
      <c r="F325" s="278">
        <v>89.016666666666666</v>
      </c>
      <c r="G325" s="278">
        <v>86.933333333333337</v>
      </c>
      <c r="H325" s="278">
        <v>97.133333333333354</v>
      </c>
      <c r="I325" s="278">
        <v>99.216666666666669</v>
      </c>
      <c r="J325" s="278">
        <v>102.23333333333336</v>
      </c>
      <c r="K325" s="276">
        <v>96.2</v>
      </c>
      <c r="L325" s="276">
        <v>91.1</v>
      </c>
      <c r="M325" s="276">
        <v>17.24466</v>
      </c>
    </row>
    <row r="326" spans="1:13">
      <c r="A326" s="267">
        <v>318</v>
      </c>
      <c r="B326" s="276" t="s">
        <v>470</v>
      </c>
      <c r="C326" s="277">
        <v>407.55</v>
      </c>
      <c r="D326" s="278">
        <v>406.43333333333334</v>
      </c>
      <c r="E326" s="278">
        <v>401.11666666666667</v>
      </c>
      <c r="F326" s="278">
        <v>394.68333333333334</v>
      </c>
      <c r="G326" s="278">
        <v>389.36666666666667</v>
      </c>
      <c r="H326" s="278">
        <v>412.86666666666667</v>
      </c>
      <c r="I326" s="278">
        <v>418.18333333333339</v>
      </c>
      <c r="J326" s="278">
        <v>424.61666666666667</v>
      </c>
      <c r="K326" s="276">
        <v>411.75</v>
      </c>
      <c r="L326" s="276">
        <v>400</v>
      </c>
      <c r="M326" s="276">
        <v>4.2717900000000002</v>
      </c>
    </row>
    <row r="327" spans="1:13">
      <c r="A327" s="267">
        <v>319</v>
      </c>
      <c r="B327" s="276" t="s">
        <v>146</v>
      </c>
      <c r="C327" s="277">
        <v>1713.8</v>
      </c>
      <c r="D327" s="278">
        <v>1703.2666666666667</v>
      </c>
      <c r="E327" s="278">
        <v>1681.5333333333333</v>
      </c>
      <c r="F327" s="278">
        <v>1649.2666666666667</v>
      </c>
      <c r="G327" s="278">
        <v>1627.5333333333333</v>
      </c>
      <c r="H327" s="278">
        <v>1735.5333333333333</v>
      </c>
      <c r="I327" s="278">
        <v>1757.2666666666664</v>
      </c>
      <c r="J327" s="278">
        <v>1789.5333333333333</v>
      </c>
      <c r="K327" s="276">
        <v>1725</v>
      </c>
      <c r="L327" s="276">
        <v>1671</v>
      </c>
      <c r="M327" s="276">
        <v>9.6346799999999995</v>
      </c>
    </row>
    <row r="328" spans="1:13">
      <c r="A328" s="267">
        <v>320</v>
      </c>
      <c r="B328" s="276" t="s">
        <v>459</v>
      </c>
      <c r="C328" s="277">
        <v>30.2</v>
      </c>
      <c r="D328" s="278">
        <v>30.066666666666663</v>
      </c>
      <c r="E328" s="278">
        <v>29.233333333333327</v>
      </c>
      <c r="F328" s="278">
        <v>28.266666666666666</v>
      </c>
      <c r="G328" s="278">
        <v>27.43333333333333</v>
      </c>
      <c r="H328" s="278">
        <v>31.033333333333324</v>
      </c>
      <c r="I328" s="278">
        <v>31.86666666666666</v>
      </c>
      <c r="J328" s="278">
        <v>32.833333333333321</v>
      </c>
      <c r="K328" s="276">
        <v>30.9</v>
      </c>
      <c r="L328" s="276">
        <v>29.1</v>
      </c>
      <c r="M328" s="276">
        <v>59.58231</v>
      </c>
    </row>
    <row r="329" spans="1:13">
      <c r="A329" s="267">
        <v>321</v>
      </c>
      <c r="B329" s="276" t="s">
        <v>460</v>
      </c>
      <c r="C329" s="277">
        <v>149.80000000000001</v>
      </c>
      <c r="D329" s="278">
        <v>150.1</v>
      </c>
      <c r="E329" s="278">
        <v>148.19999999999999</v>
      </c>
      <c r="F329" s="278">
        <v>146.6</v>
      </c>
      <c r="G329" s="278">
        <v>144.69999999999999</v>
      </c>
      <c r="H329" s="278">
        <v>151.69999999999999</v>
      </c>
      <c r="I329" s="278">
        <v>153.60000000000002</v>
      </c>
      <c r="J329" s="278">
        <v>155.19999999999999</v>
      </c>
      <c r="K329" s="276">
        <v>152</v>
      </c>
      <c r="L329" s="276">
        <v>148.5</v>
      </c>
      <c r="M329" s="276">
        <v>12.23861</v>
      </c>
    </row>
    <row r="330" spans="1:13">
      <c r="A330" s="267">
        <v>322</v>
      </c>
      <c r="B330" s="276" t="s">
        <v>147</v>
      </c>
      <c r="C330" s="277">
        <v>168.25</v>
      </c>
      <c r="D330" s="278">
        <v>166.54999999999998</v>
      </c>
      <c r="E330" s="278">
        <v>163.69999999999996</v>
      </c>
      <c r="F330" s="278">
        <v>159.14999999999998</v>
      </c>
      <c r="G330" s="278">
        <v>156.29999999999995</v>
      </c>
      <c r="H330" s="278">
        <v>171.09999999999997</v>
      </c>
      <c r="I330" s="278">
        <v>173.95</v>
      </c>
      <c r="J330" s="278">
        <v>178.49999999999997</v>
      </c>
      <c r="K330" s="276">
        <v>169.4</v>
      </c>
      <c r="L330" s="276">
        <v>162</v>
      </c>
      <c r="M330" s="276">
        <v>155.90939</v>
      </c>
    </row>
    <row r="331" spans="1:13">
      <c r="A331" s="267">
        <v>323</v>
      </c>
      <c r="B331" s="276" t="s">
        <v>471</v>
      </c>
      <c r="C331" s="277">
        <v>611.45000000000005</v>
      </c>
      <c r="D331" s="278">
        <v>611.44999999999993</v>
      </c>
      <c r="E331" s="278">
        <v>604.99999999999989</v>
      </c>
      <c r="F331" s="278">
        <v>598.54999999999995</v>
      </c>
      <c r="G331" s="278">
        <v>592.09999999999991</v>
      </c>
      <c r="H331" s="278">
        <v>617.89999999999986</v>
      </c>
      <c r="I331" s="278">
        <v>624.34999999999991</v>
      </c>
      <c r="J331" s="278">
        <v>630.79999999999984</v>
      </c>
      <c r="K331" s="276">
        <v>617.9</v>
      </c>
      <c r="L331" s="276">
        <v>605</v>
      </c>
      <c r="M331" s="276">
        <v>0.81191999999999998</v>
      </c>
    </row>
    <row r="332" spans="1:13">
      <c r="A332" s="267">
        <v>324</v>
      </c>
      <c r="B332" s="276" t="s">
        <v>268</v>
      </c>
      <c r="C332" s="277">
        <v>1581.65</v>
      </c>
      <c r="D332" s="278">
        <v>1572.2166666666665</v>
      </c>
      <c r="E332" s="278">
        <v>1534.4333333333329</v>
      </c>
      <c r="F332" s="278">
        <v>1487.2166666666665</v>
      </c>
      <c r="G332" s="278">
        <v>1449.4333333333329</v>
      </c>
      <c r="H332" s="278">
        <v>1619.4333333333329</v>
      </c>
      <c r="I332" s="278">
        <v>1657.2166666666662</v>
      </c>
      <c r="J332" s="278">
        <v>1704.4333333333329</v>
      </c>
      <c r="K332" s="276">
        <v>1610</v>
      </c>
      <c r="L332" s="276">
        <v>1525</v>
      </c>
      <c r="M332" s="276">
        <v>6.7788199999999996</v>
      </c>
    </row>
    <row r="333" spans="1:13">
      <c r="A333" s="267">
        <v>325</v>
      </c>
      <c r="B333" s="276" t="s">
        <v>148</v>
      </c>
      <c r="C333" s="277">
        <v>79053</v>
      </c>
      <c r="D333" s="278">
        <v>78708.666666666672</v>
      </c>
      <c r="E333" s="278">
        <v>78044.333333333343</v>
      </c>
      <c r="F333" s="278">
        <v>77035.666666666672</v>
      </c>
      <c r="G333" s="278">
        <v>76371.333333333343</v>
      </c>
      <c r="H333" s="278">
        <v>79717.333333333343</v>
      </c>
      <c r="I333" s="278">
        <v>80381.666666666686</v>
      </c>
      <c r="J333" s="278">
        <v>81390.333333333343</v>
      </c>
      <c r="K333" s="276">
        <v>79373</v>
      </c>
      <c r="L333" s="276">
        <v>77700</v>
      </c>
      <c r="M333" s="276">
        <v>0.25539000000000001</v>
      </c>
    </row>
    <row r="334" spans="1:13">
      <c r="A334" s="267">
        <v>326</v>
      </c>
      <c r="B334" s="276" t="s">
        <v>267</v>
      </c>
      <c r="C334" s="277">
        <v>39.5</v>
      </c>
      <c r="D334" s="278">
        <v>38.56666666666667</v>
      </c>
      <c r="E334" s="278">
        <v>36.63333333333334</v>
      </c>
      <c r="F334" s="278">
        <v>33.766666666666673</v>
      </c>
      <c r="G334" s="278">
        <v>31.833333333333343</v>
      </c>
      <c r="H334" s="278">
        <v>41.433333333333337</v>
      </c>
      <c r="I334" s="278">
        <v>43.36666666666666</v>
      </c>
      <c r="J334" s="278">
        <v>46.233333333333334</v>
      </c>
      <c r="K334" s="276">
        <v>40.5</v>
      </c>
      <c r="L334" s="276">
        <v>35.700000000000003</v>
      </c>
      <c r="M334" s="276">
        <v>186.03395</v>
      </c>
    </row>
    <row r="335" spans="1:13">
      <c r="A335" s="267">
        <v>327</v>
      </c>
      <c r="B335" s="276" t="s">
        <v>149</v>
      </c>
      <c r="C335" s="277">
        <v>1292.5999999999999</v>
      </c>
      <c r="D335" s="278">
        <v>1276.8666666666666</v>
      </c>
      <c r="E335" s="278">
        <v>1255.7333333333331</v>
      </c>
      <c r="F335" s="278">
        <v>1218.8666666666666</v>
      </c>
      <c r="G335" s="278">
        <v>1197.7333333333331</v>
      </c>
      <c r="H335" s="278">
        <v>1313.7333333333331</v>
      </c>
      <c r="I335" s="278">
        <v>1334.8666666666668</v>
      </c>
      <c r="J335" s="278">
        <v>1371.7333333333331</v>
      </c>
      <c r="K335" s="276">
        <v>1298</v>
      </c>
      <c r="L335" s="276">
        <v>1240</v>
      </c>
      <c r="M335" s="276">
        <v>27.841270000000002</v>
      </c>
    </row>
    <row r="336" spans="1:13">
      <c r="A336" s="267">
        <v>328</v>
      </c>
      <c r="B336" s="276" t="s">
        <v>3161</v>
      </c>
      <c r="C336" s="277">
        <v>311.3</v>
      </c>
      <c r="D336" s="278">
        <v>310.26666666666671</v>
      </c>
      <c r="E336" s="278">
        <v>306.63333333333344</v>
      </c>
      <c r="F336" s="278">
        <v>301.96666666666675</v>
      </c>
      <c r="G336" s="278">
        <v>298.33333333333348</v>
      </c>
      <c r="H336" s="278">
        <v>314.93333333333339</v>
      </c>
      <c r="I336" s="278">
        <v>318.56666666666672</v>
      </c>
      <c r="J336" s="278">
        <v>323.23333333333335</v>
      </c>
      <c r="K336" s="276">
        <v>313.89999999999998</v>
      </c>
      <c r="L336" s="276">
        <v>305.60000000000002</v>
      </c>
      <c r="M336" s="276">
        <v>11.77572</v>
      </c>
    </row>
    <row r="337" spans="1:13">
      <c r="A337" s="267">
        <v>329</v>
      </c>
      <c r="B337" s="276" t="s">
        <v>269</v>
      </c>
      <c r="C337" s="277">
        <v>966.45</v>
      </c>
      <c r="D337" s="278">
        <v>965.85</v>
      </c>
      <c r="E337" s="278">
        <v>960.80000000000007</v>
      </c>
      <c r="F337" s="278">
        <v>955.15000000000009</v>
      </c>
      <c r="G337" s="278">
        <v>950.10000000000014</v>
      </c>
      <c r="H337" s="278">
        <v>971.5</v>
      </c>
      <c r="I337" s="278">
        <v>976.55</v>
      </c>
      <c r="J337" s="278">
        <v>982.19999999999993</v>
      </c>
      <c r="K337" s="276">
        <v>970.9</v>
      </c>
      <c r="L337" s="276">
        <v>960.2</v>
      </c>
      <c r="M337" s="276">
        <v>1.2782100000000001</v>
      </c>
    </row>
    <row r="338" spans="1:13">
      <c r="A338" s="267">
        <v>330</v>
      </c>
      <c r="B338" s="276" t="s">
        <v>150</v>
      </c>
      <c r="C338" s="277">
        <v>46.25</v>
      </c>
      <c r="D338" s="278">
        <v>46.583333333333336</v>
      </c>
      <c r="E338" s="278">
        <v>45.666666666666671</v>
      </c>
      <c r="F338" s="278">
        <v>45.083333333333336</v>
      </c>
      <c r="G338" s="278">
        <v>44.166666666666671</v>
      </c>
      <c r="H338" s="278">
        <v>47.166666666666671</v>
      </c>
      <c r="I338" s="278">
        <v>48.083333333333343</v>
      </c>
      <c r="J338" s="278">
        <v>48.666666666666671</v>
      </c>
      <c r="K338" s="276">
        <v>47.5</v>
      </c>
      <c r="L338" s="276">
        <v>46</v>
      </c>
      <c r="M338" s="276">
        <v>223.10382000000001</v>
      </c>
    </row>
    <row r="339" spans="1:13">
      <c r="A339" s="267">
        <v>331</v>
      </c>
      <c r="B339" s="276" t="s">
        <v>261</v>
      </c>
      <c r="C339" s="277">
        <v>5494.4</v>
      </c>
      <c r="D339" s="278">
        <v>5286.2833333333328</v>
      </c>
      <c r="E339" s="278">
        <v>5023.3166666666657</v>
      </c>
      <c r="F339" s="278">
        <v>4552.2333333333327</v>
      </c>
      <c r="G339" s="278">
        <v>4289.2666666666655</v>
      </c>
      <c r="H339" s="278">
        <v>5757.3666666666659</v>
      </c>
      <c r="I339" s="278">
        <v>6020.333333333333</v>
      </c>
      <c r="J339" s="278">
        <v>6491.4166666666661</v>
      </c>
      <c r="K339" s="276">
        <v>5549.25</v>
      </c>
      <c r="L339" s="276">
        <v>4815.2</v>
      </c>
      <c r="M339" s="276">
        <v>24.700230000000001</v>
      </c>
    </row>
    <row r="340" spans="1:13">
      <c r="A340" s="267">
        <v>332</v>
      </c>
      <c r="B340" s="276" t="s">
        <v>478</v>
      </c>
      <c r="C340" s="277">
        <v>2619.5500000000002</v>
      </c>
      <c r="D340" s="278">
        <v>2632.75</v>
      </c>
      <c r="E340" s="278">
        <v>2588.8000000000002</v>
      </c>
      <c r="F340" s="278">
        <v>2558.0500000000002</v>
      </c>
      <c r="G340" s="278">
        <v>2514.1000000000004</v>
      </c>
      <c r="H340" s="278">
        <v>2663.5</v>
      </c>
      <c r="I340" s="278">
        <v>2707.45</v>
      </c>
      <c r="J340" s="278">
        <v>2738.2</v>
      </c>
      <c r="K340" s="276">
        <v>2676.7</v>
      </c>
      <c r="L340" s="276">
        <v>2602</v>
      </c>
      <c r="M340" s="276">
        <v>0.94142999999999999</v>
      </c>
    </row>
    <row r="341" spans="1:13">
      <c r="A341" s="267">
        <v>333</v>
      </c>
      <c r="B341" s="276" t="s">
        <v>151</v>
      </c>
      <c r="C341" s="277">
        <v>32.65</v>
      </c>
      <c r="D341" s="278">
        <v>32.133333333333333</v>
      </c>
      <c r="E341" s="278">
        <v>31.316666666666663</v>
      </c>
      <c r="F341" s="278">
        <v>29.983333333333331</v>
      </c>
      <c r="G341" s="278">
        <v>29.166666666666661</v>
      </c>
      <c r="H341" s="278">
        <v>33.466666666666669</v>
      </c>
      <c r="I341" s="278">
        <v>34.283333333333346</v>
      </c>
      <c r="J341" s="278">
        <v>35.616666666666667</v>
      </c>
      <c r="K341" s="276">
        <v>32.950000000000003</v>
      </c>
      <c r="L341" s="276">
        <v>30.8</v>
      </c>
      <c r="M341" s="276">
        <v>477.28692000000001</v>
      </c>
    </row>
    <row r="342" spans="1:13">
      <c r="A342" s="267">
        <v>334</v>
      </c>
      <c r="B342" s="276" t="s">
        <v>477</v>
      </c>
      <c r="C342" s="277">
        <v>62.6</v>
      </c>
      <c r="D342" s="278">
        <v>62.75</v>
      </c>
      <c r="E342" s="278">
        <v>61.9</v>
      </c>
      <c r="F342" s="278">
        <v>61.199999999999996</v>
      </c>
      <c r="G342" s="278">
        <v>60.349999999999994</v>
      </c>
      <c r="H342" s="278">
        <v>63.45</v>
      </c>
      <c r="I342" s="278">
        <v>64.3</v>
      </c>
      <c r="J342" s="278">
        <v>65</v>
      </c>
      <c r="K342" s="276">
        <v>63.6</v>
      </c>
      <c r="L342" s="276">
        <v>62.05</v>
      </c>
      <c r="M342" s="276">
        <v>12.799630000000001</v>
      </c>
    </row>
    <row r="343" spans="1:13">
      <c r="A343" s="267">
        <v>335</v>
      </c>
      <c r="B343" s="276" t="s">
        <v>152</v>
      </c>
      <c r="C343" s="277">
        <v>63.1</v>
      </c>
      <c r="D343" s="278">
        <v>63.199999999999996</v>
      </c>
      <c r="E343" s="278">
        <v>61.899999999999991</v>
      </c>
      <c r="F343" s="278">
        <v>60.699999999999996</v>
      </c>
      <c r="G343" s="278">
        <v>59.399999999999991</v>
      </c>
      <c r="H343" s="278">
        <v>64.399999999999991</v>
      </c>
      <c r="I343" s="278">
        <v>65.699999999999989</v>
      </c>
      <c r="J343" s="278">
        <v>66.899999999999991</v>
      </c>
      <c r="K343" s="276">
        <v>64.5</v>
      </c>
      <c r="L343" s="276">
        <v>62</v>
      </c>
      <c r="M343" s="276">
        <v>113.54743000000001</v>
      </c>
    </row>
    <row r="344" spans="1:13">
      <c r="A344" s="267">
        <v>336</v>
      </c>
      <c r="B344" s="276" t="s">
        <v>473</v>
      </c>
      <c r="C344" s="277">
        <v>552.65</v>
      </c>
      <c r="D344" s="278">
        <v>553.31666666666672</v>
      </c>
      <c r="E344" s="278">
        <v>544.63333333333344</v>
      </c>
      <c r="F344" s="278">
        <v>536.61666666666667</v>
      </c>
      <c r="G344" s="278">
        <v>527.93333333333339</v>
      </c>
      <c r="H344" s="278">
        <v>561.33333333333348</v>
      </c>
      <c r="I344" s="278">
        <v>570.01666666666665</v>
      </c>
      <c r="J344" s="278">
        <v>578.03333333333353</v>
      </c>
      <c r="K344" s="276">
        <v>562</v>
      </c>
      <c r="L344" s="276">
        <v>545.29999999999995</v>
      </c>
      <c r="M344" s="276">
        <v>0.79405999999999999</v>
      </c>
    </row>
    <row r="345" spans="1:13">
      <c r="A345" s="267">
        <v>337</v>
      </c>
      <c r="B345" s="276" t="s">
        <v>153</v>
      </c>
      <c r="C345" s="277">
        <v>18558.25</v>
      </c>
      <c r="D345" s="278">
        <v>18485.433333333334</v>
      </c>
      <c r="E345" s="278">
        <v>18350.866666666669</v>
      </c>
      <c r="F345" s="278">
        <v>18143.483333333334</v>
      </c>
      <c r="G345" s="278">
        <v>18008.916666666668</v>
      </c>
      <c r="H345" s="278">
        <v>18692.816666666669</v>
      </c>
      <c r="I345" s="278">
        <v>18827.383333333335</v>
      </c>
      <c r="J345" s="278">
        <v>19034.76666666667</v>
      </c>
      <c r="K345" s="276">
        <v>18620</v>
      </c>
      <c r="L345" s="276">
        <v>18278.05</v>
      </c>
      <c r="M345" s="276">
        <v>0.83672999999999997</v>
      </c>
    </row>
    <row r="346" spans="1:13">
      <c r="A346" s="267">
        <v>338</v>
      </c>
      <c r="B346" s="276" t="s">
        <v>476</v>
      </c>
      <c r="C346" s="277">
        <v>40.450000000000003</v>
      </c>
      <c r="D346" s="278">
        <v>41.06666666666667</v>
      </c>
      <c r="E346" s="278">
        <v>39.433333333333337</v>
      </c>
      <c r="F346" s="278">
        <v>38.416666666666664</v>
      </c>
      <c r="G346" s="278">
        <v>36.783333333333331</v>
      </c>
      <c r="H346" s="278">
        <v>42.083333333333343</v>
      </c>
      <c r="I346" s="278">
        <v>43.716666666666683</v>
      </c>
      <c r="J346" s="278">
        <v>44.733333333333348</v>
      </c>
      <c r="K346" s="276">
        <v>42.7</v>
      </c>
      <c r="L346" s="276">
        <v>40.049999999999997</v>
      </c>
      <c r="M346" s="276">
        <v>100.49715999999999</v>
      </c>
    </row>
    <row r="347" spans="1:13">
      <c r="A347" s="267">
        <v>339</v>
      </c>
      <c r="B347" s="276" t="s">
        <v>475</v>
      </c>
      <c r="C347" s="277">
        <v>450</v>
      </c>
      <c r="D347" s="278">
        <v>447.88333333333338</v>
      </c>
      <c r="E347" s="278">
        <v>443.76666666666677</v>
      </c>
      <c r="F347" s="278">
        <v>437.53333333333336</v>
      </c>
      <c r="G347" s="278">
        <v>433.41666666666674</v>
      </c>
      <c r="H347" s="278">
        <v>454.11666666666679</v>
      </c>
      <c r="I347" s="278">
        <v>458.23333333333346</v>
      </c>
      <c r="J347" s="278">
        <v>464.46666666666681</v>
      </c>
      <c r="K347" s="276">
        <v>452</v>
      </c>
      <c r="L347" s="276">
        <v>441.65</v>
      </c>
      <c r="M347" s="276">
        <v>2.6623800000000002</v>
      </c>
    </row>
    <row r="348" spans="1:13">
      <c r="A348" s="267">
        <v>340</v>
      </c>
      <c r="B348" s="276" t="s">
        <v>270</v>
      </c>
      <c r="C348" s="277">
        <v>24.6</v>
      </c>
      <c r="D348" s="278">
        <v>24.916666666666668</v>
      </c>
      <c r="E348" s="278">
        <v>24.233333333333334</v>
      </c>
      <c r="F348" s="278">
        <v>23.866666666666667</v>
      </c>
      <c r="G348" s="278">
        <v>23.183333333333334</v>
      </c>
      <c r="H348" s="278">
        <v>25.283333333333335</v>
      </c>
      <c r="I348" s="278">
        <v>25.966666666666665</v>
      </c>
      <c r="J348" s="278">
        <v>26.333333333333336</v>
      </c>
      <c r="K348" s="276">
        <v>25.6</v>
      </c>
      <c r="L348" s="276">
        <v>24.55</v>
      </c>
      <c r="M348" s="276">
        <v>256.95560999999998</v>
      </c>
    </row>
    <row r="349" spans="1:13">
      <c r="A349" s="267">
        <v>341</v>
      </c>
      <c r="B349" s="276" t="s">
        <v>283</v>
      </c>
      <c r="C349" s="277">
        <v>128.25</v>
      </c>
      <c r="D349" s="278">
        <v>128.61666666666667</v>
      </c>
      <c r="E349" s="278">
        <v>127.48333333333335</v>
      </c>
      <c r="F349" s="278">
        <v>126.71666666666667</v>
      </c>
      <c r="G349" s="278">
        <v>125.58333333333334</v>
      </c>
      <c r="H349" s="278">
        <v>129.38333333333335</v>
      </c>
      <c r="I349" s="278">
        <v>130.51666666666668</v>
      </c>
      <c r="J349" s="278">
        <v>131.28333333333336</v>
      </c>
      <c r="K349" s="276">
        <v>129.75</v>
      </c>
      <c r="L349" s="276">
        <v>127.85</v>
      </c>
      <c r="M349" s="276">
        <v>3.12757</v>
      </c>
    </row>
    <row r="350" spans="1:13">
      <c r="A350" s="267">
        <v>342</v>
      </c>
      <c r="B350" s="276" t="s">
        <v>479</v>
      </c>
      <c r="C350" s="277">
        <v>1531.6</v>
      </c>
      <c r="D350" s="278">
        <v>1544.25</v>
      </c>
      <c r="E350" s="278">
        <v>1492.65</v>
      </c>
      <c r="F350" s="278">
        <v>1453.7</v>
      </c>
      <c r="G350" s="278">
        <v>1402.1000000000001</v>
      </c>
      <c r="H350" s="278">
        <v>1583.2</v>
      </c>
      <c r="I350" s="278">
        <v>1634.8</v>
      </c>
      <c r="J350" s="278">
        <v>1673.75</v>
      </c>
      <c r="K350" s="276">
        <v>1595.85</v>
      </c>
      <c r="L350" s="276">
        <v>1505.3</v>
      </c>
      <c r="M350" s="276">
        <v>0.55105999999999999</v>
      </c>
    </row>
    <row r="351" spans="1:13">
      <c r="A351" s="267">
        <v>343</v>
      </c>
      <c r="B351" s="276" t="s">
        <v>474</v>
      </c>
      <c r="C351" s="277">
        <v>56.25</v>
      </c>
      <c r="D351" s="278">
        <v>56.133333333333333</v>
      </c>
      <c r="E351" s="278">
        <v>55.466666666666669</v>
      </c>
      <c r="F351" s="278">
        <v>54.683333333333337</v>
      </c>
      <c r="G351" s="278">
        <v>54.016666666666673</v>
      </c>
      <c r="H351" s="278">
        <v>56.916666666666664</v>
      </c>
      <c r="I351" s="278">
        <v>57.583333333333336</v>
      </c>
      <c r="J351" s="278">
        <v>58.36666666666666</v>
      </c>
      <c r="K351" s="276">
        <v>56.8</v>
      </c>
      <c r="L351" s="276">
        <v>55.35</v>
      </c>
      <c r="M351" s="276">
        <v>9.2159099999999992</v>
      </c>
    </row>
    <row r="352" spans="1:13">
      <c r="A352" s="267">
        <v>344</v>
      </c>
      <c r="B352" s="276" t="s">
        <v>155</v>
      </c>
      <c r="C352" s="277">
        <v>120.95</v>
      </c>
      <c r="D352" s="278">
        <v>120.93333333333334</v>
      </c>
      <c r="E352" s="278">
        <v>119.46666666666667</v>
      </c>
      <c r="F352" s="278">
        <v>117.98333333333333</v>
      </c>
      <c r="G352" s="278">
        <v>116.51666666666667</v>
      </c>
      <c r="H352" s="278">
        <v>122.41666666666667</v>
      </c>
      <c r="I352" s="278">
        <v>123.88333333333334</v>
      </c>
      <c r="J352" s="278">
        <v>125.36666666666667</v>
      </c>
      <c r="K352" s="276">
        <v>122.4</v>
      </c>
      <c r="L352" s="276">
        <v>119.45</v>
      </c>
      <c r="M352" s="276">
        <v>94.156030000000001</v>
      </c>
    </row>
    <row r="353" spans="1:13">
      <c r="A353" s="267">
        <v>345</v>
      </c>
      <c r="B353" s="276" t="s">
        <v>156</v>
      </c>
      <c r="C353" s="277">
        <v>97.6</v>
      </c>
      <c r="D353" s="278">
        <v>97.666666666666671</v>
      </c>
      <c r="E353" s="278">
        <v>96.933333333333337</v>
      </c>
      <c r="F353" s="278">
        <v>96.266666666666666</v>
      </c>
      <c r="G353" s="278">
        <v>95.533333333333331</v>
      </c>
      <c r="H353" s="278">
        <v>98.333333333333343</v>
      </c>
      <c r="I353" s="278">
        <v>99.066666666666663</v>
      </c>
      <c r="J353" s="278">
        <v>99.733333333333348</v>
      </c>
      <c r="K353" s="276">
        <v>98.4</v>
      </c>
      <c r="L353" s="276">
        <v>97</v>
      </c>
      <c r="M353" s="276">
        <v>235.10159999999999</v>
      </c>
    </row>
    <row r="354" spans="1:13">
      <c r="A354" s="267">
        <v>346</v>
      </c>
      <c r="B354" s="276" t="s">
        <v>271</v>
      </c>
      <c r="C354" s="277">
        <v>587.25</v>
      </c>
      <c r="D354" s="278">
        <v>589.48333333333335</v>
      </c>
      <c r="E354" s="278">
        <v>577.76666666666665</v>
      </c>
      <c r="F354" s="278">
        <v>568.2833333333333</v>
      </c>
      <c r="G354" s="278">
        <v>556.56666666666661</v>
      </c>
      <c r="H354" s="278">
        <v>598.9666666666667</v>
      </c>
      <c r="I354" s="278">
        <v>610.68333333333339</v>
      </c>
      <c r="J354" s="278">
        <v>620.16666666666674</v>
      </c>
      <c r="K354" s="276">
        <v>601.20000000000005</v>
      </c>
      <c r="L354" s="276">
        <v>580</v>
      </c>
      <c r="M354" s="276">
        <v>5.2905800000000003</v>
      </c>
    </row>
    <row r="355" spans="1:13">
      <c r="A355" s="267">
        <v>347</v>
      </c>
      <c r="B355" s="276" t="s">
        <v>272</v>
      </c>
      <c r="C355" s="277">
        <v>3448.5</v>
      </c>
      <c r="D355" s="278">
        <v>3424.3333333333335</v>
      </c>
      <c r="E355" s="278">
        <v>3379.666666666667</v>
      </c>
      <c r="F355" s="278">
        <v>3310.8333333333335</v>
      </c>
      <c r="G355" s="278">
        <v>3266.166666666667</v>
      </c>
      <c r="H355" s="278">
        <v>3493.166666666667</v>
      </c>
      <c r="I355" s="278">
        <v>3537.8333333333339</v>
      </c>
      <c r="J355" s="278">
        <v>3606.666666666667</v>
      </c>
      <c r="K355" s="276">
        <v>3469</v>
      </c>
      <c r="L355" s="276">
        <v>3355.5</v>
      </c>
      <c r="M355" s="276">
        <v>1.26841</v>
      </c>
    </row>
    <row r="356" spans="1:13">
      <c r="A356" s="267">
        <v>348</v>
      </c>
      <c r="B356" s="276" t="s">
        <v>157</v>
      </c>
      <c r="C356" s="277">
        <v>111.95</v>
      </c>
      <c r="D356" s="278">
        <v>112.7</v>
      </c>
      <c r="E356" s="278">
        <v>110.45</v>
      </c>
      <c r="F356" s="278">
        <v>108.95</v>
      </c>
      <c r="G356" s="278">
        <v>106.7</v>
      </c>
      <c r="H356" s="278">
        <v>114.2</v>
      </c>
      <c r="I356" s="278">
        <v>116.45</v>
      </c>
      <c r="J356" s="278">
        <v>117.95</v>
      </c>
      <c r="K356" s="276">
        <v>114.95</v>
      </c>
      <c r="L356" s="276">
        <v>111.2</v>
      </c>
      <c r="M356" s="276">
        <v>24.358840000000001</v>
      </c>
    </row>
    <row r="357" spans="1:13">
      <c r="A357" s="267">
        <v>349</v>
      </c>
      <c r="B357" s="276" t="s">
        <v>480</v>
      </c>
      <c r="C357" s="277">
        <v>81.099999999999994</v>
      </c>
      <c r="D357" s="278">
        <v>81.433333333333323</v>
      </c>
      <c r="E357" s="278">
        <v>80.016666666666652</v>
      </c>
      <c r="F357" s="278">
        <v>78.933333333333323</v>
      </c>
      <c r="G357" s="278">
        <v>77.516666666666652</v>
      </c>
      <c r="H357" s="278">
        <v>82.516666666666652</v>
      </c>
      <c r="I357" s="278">
        <v>83.933333333333309</v>
      </c>
      <c r="J357" s="278">
        <v>85.016666666666652</v>
      </c>
      <c r="K357" s="276">
        <v>82.85</v>
      </c>
      <c r="L357" s="276">
        <v>80.349999999999994</v>
      </c>
      <c r="M357" s="276">
        <v>0.62678</v>
      </c>
    </row>
    <row r="358" spans="1:13">
      <c r="A358" s="267">
        <v>350</v>
      </c>
      <c r="B358" s="276" t="s">
        <v>158</v>
      </c>
      <c r="C358" s="277">
        <v>94.95</v>
      </c>
      <c r="D358" s="278">
        <v>95.266666666666652</v>
      </c>
      <c r="E358" s="278">
        <v>94.033333333333303</v>
      </c>
      <c r="F358" s="278">
        <v>93.116666666666646</v>
      </c>
      <c r="G358" s="278">
        <v>91.883333333333297</v>
      </c>
      <c r="H358" s="278">
        <v>96.183333333333309</v>
      </c>
      <c r="I358" s="278">
        <v>97.416666666666657</v>
      </c>
      <c r="J358" s="278">
        <v>98.333333333333314</v>
      </c>
      <c r="K358" s="276">
        <v>96.5</v>
      </c>
      <c r="L358" s="276">
        <v>94.35</v>
      </c>
      <c r="M358" s="276">
        <v>269.98014000000001</v>
      </c>
    </row>
    <row r="359" spans="1:13">
      <c r="A359" s="267">
        <v>351</v>
      </c>
      <c r="B359" s="276" t="s">
        <v>481</v>
      </c>
      <c r="C359" s="277">
        <v>89.15</v>
      </c>
      <c r="D359" s="278">
        <v>88.95</v>
      </c>
      <c r="E359" s="278">
        <v>87.4</v>
      </c>
      <c r="F359" s="278">
        <v>85.65</v>
      </c>
      <c r="G359" s="278">
        <v>84.100000000000009</v>
      </c>
      <c r="H359" s="278">
        <v>90.7</v>
      </c>
      <c r="I359" s="278">
        <v>92.249999999999986</v>
      </c>
      <c r="J359" s="278">
        <v>94</v>
      </c>
      <c r="K359" s="276">
        <v>90.5</v>
      </c>
      <c r="L359" s="276">
        <v>87.2</v>
      </c>
      <c r="M359" s="276">
        <v>6.5706600000000002</v>
      </c>
    </row>
    <row r="360" spans="1:13">
      <c r="A360" s="267">
        <v>352</v>
      </c>
      <c r="B360" s="276" t="s">
        <v>482</v>
      </c>
      <c r="C360" s="277">
        <v>241.6</v>
      </c>
      <c r="D360" s="278">
        <v>235.4666666666667</v>
      </c>
      <c r="E360" s="278">
        <v>227.93333333333339</v>
      </c>
      <c r="F360" s="278">
        <v>214.26666666666671</v>
      </c>
      <c r="G360" s="278">
        <v>206.73333333333341</v>
      </c>
      <c r="H360" s="278">
        <v>249.13333333333338</v>
      </c>
      <c r="I360" s="278">
        <v>256.66666666666669</v>
      </c>
      <c r="J360" s="278">
        <v>270.33333333333337</v>
      </c>
      <c r="K360" s="276">
        <v>243</v>
      </c>
      <c r="L360" s="276">
        <v>221.8</v>
      </c>
      <c r="M360" s="276">
        <v>2.7322099999999998</v>
      </c>
    </row>
    <row r="361" spans="1:13">
      <c r="A361" s="267">
        <v>353</v>
      </c>
      <c r="B361" s="276" t="s">
        <v>483</v>
      </c>
      <c r="C361" s="277">
        <v>240.05</v>
      </c>
      <c r="D361" s="278">
        <v>242.91666666666666</v>
      </c>
      <c r="E361" s="278">
        <v>236.43333333333331</v>
      </c>
      <c r="F361" s="278">
        <v>232.81666666666666</v>
      </c>
      <c r="G361" s="278">
        <v>226.33333333333331</v>
      </c>
      <c r="H361" s="278">
        <v>246.5333333333333</v>
      </c>
      <c r="I361" s="278">
        <v>253.01666666666665</v>
      </c>
      <c r="J361" s="278">
        <v>256.63333333333333</v>
      </c>
      <c r="K361" s="276">
        <v>249.4</v>
      </c>
      <c r="L361" s="276">
        <v>239.3</v>
      </c>
      <c r="M361" s="276">
        <v>1.8625499999999999</v>
      </c>
    </row>
    <row r="362" spans="1:13">
      <c r="A362" s="267">
        <v>354</v>
      </c>
      <c r="B362" s="276" t="s">
        <v>159</v>
      </c>
      <c r="C362" s="277">
        <v>28597.4</v>
      </c>
      <c r="D362" s="278">
        <v>28491.316666666666</v>
      </c>
      <c r="E362" s="278">
        <v>28232.633333333331</v>
      </c>
      <c r="F362" s="278">
        <v>27867.866666666665</v>
      </c>
      <c r="G362" s="278">
        <v>27609.183333333331</v>
      </c>
      <c r="H362" s="278">
        <v>28856.083333333332</v>
      </c>
      <c r="I362" s="278">
        <v>29114.766666666666</v>
      </c>
      <c r="J362" s="278">
        <v>29479.533333333333</v>
      </c>
      <c r="K362" s="276">
        <v>28750</v>
      </c>
      <c r="L362" s="276">
        <v>28126.55</v>
      </c>
      <c r="M362" s="276">
        <v>0.36687999999999998</v>
      </c>
    </row>
    <row r="363" spans="1:13">
      <c r="A363" s="267">
        <v>355</v>
      </c>
      <c r="B363" s="276" t="s">
        <v>160</v>
      </c>
      <c r="C363" s="277">
        <v>1441.95</v>
      </c>
      <c r="D363" s="278">
        <v>1446.3166666666666</v>
      </c>
      <c r="E363" s="278">
        <v>1425.6333333333332</v>
      </c>
      <c r="F363" s="278">
        <v>1409.3166666666666</v>
      </c>
      <c r="G363" s="278">
        <v>1388.6333333333332</v>
      </c>
      <c r="H363" s="278">
        <v>1462.6333333333332</v>
      </c>
      <c r="I363" s="278">
        <v>1483.3166666666666</v>
      </c>
      <c r="J363" s="278">
        <v>1499.6333333333332</v>
      </c>
      <c r="K363" s="276">
        <v>1467</v>
      </c>
      <c r="L363" s="276">
        <v>1430</v>
      </c>
      <c r="M363" s="276">
        <v>16.127700000000001</v>
      </c>
    </row>
    <row r="364" spans="1:13">
      <c r="A364" s="267">
        <v>356</v>
      </c>
      <c r="B364" s="276" t="s">
        <v>488</v>
      </c>
      <c r="C364" s="277">
        <v>1550.45</v>
      </c>
      <c r="D364" s="278">
        <v>1545.8166666666666</v>
      </c>
      <c r="E364" s="278">
        <v>1516.6333333333332</v>
      </c>
      <c r="F364" s="278">
        <v>1482.8166666666666</v>
      </c>
      <c r="G364" s="278">
        <v>1453.6333333333332</v>
      </c>
      <c r="H364" s="278">
        <v>1579.6333333333332</v>
      </c>
      <c r="I364" s="278">
        <v>1608.8166666666666</v>
      </c>
      <c r="J364" s="278">
        <v>1642.6333333333332</v>
      </c>
      <c r="K364" s="276">
        <v>1575</v>
      </c>
      <c r="L364" s="276">
        <v>1512</v>
      </c>
      <c r="M364" s="276">
        <v>3.3415900000000001</v>
      </c>
    </row>
    <row r="365" spans="1:13">
      <c r="A365" s="267">
        <v>357</v>
      </c>
      <c r="B365" s="276" t="s">
        <v>161</v>
      </c>
      <c r="C365" s="277">
        <v>256.39999999999998</v>
      </c>
      <c r="D365" s="278">
        <v>255.88333333333333</v>
      </c>
      <c r="E365" s="278">
        <v>251.51666666666665</v>
      </c>
      <c r="F365" s="278">
        <v>246.63333333333333</v>
      </c>
      <c r="G365" s="278">
        <v>242.26666666666665</v>
      </c>
      <c r="H365" s="278">
        <v>260.76666666666665</v>
      </c>
      <c r="I365" s="278">
        <v>265.13333333333333</v>
      </c>
      <c r="J365" s="278">
        <v>270.01666666666665</v>
      </c>
      <c r="K365" s="276">
        <v>260.25</v>
      </c>
      <c r="L365" s="276">
        <v>251</v>
      </c>
      <c r="M365" s="276">
        <v>93.202060000000003</v>
      </c>
    </row>
    <row r="366" spans="1:13">
      <c r="A366" s="267">
        <v>358</v>
      </c>
      <c r="B366" s="276" t="s">
        <v>162</v>
      </c>
      <c r="C366" s="277">
        <v>118.6</v>
      </c>
      <c r="D366" s="278">
        <v>118.18333333333334</v>
      </c>
      <c r="E366" s="278">
        <v>116.91666666666667</v>
      </c>
      <c r="F366" s="278">
        <v>115.23333333333333</v>
      </c>
      <c r="G366" s="278">
        <v>113.96666666666667</v>
      </c>
      <c r="H366" s="278">
        <v>119.86666666666667</v>
      </c>
      <c r="I366" s="278">
        <v>121.13333333333333</v>
      </c>
      <c r="J366" s="278">
        <v>122.81666666666668</v>
      </c>
      <c r="K366" s="276">
        <v>119.45</v>
      </c>
      <c r="L366" s="276">
        <v>116.5</v>
      </c>
      <c r="M366" s="276">
        <v>62.737630000000003</v>
      </c>
    </row>
    <row r="367" spans="1:13">
      <c r="A367" s="267">
        <v>359</v>
      </c>
      <c r="B367" s="276" t="s">
        <v>275</v>
      </c>
      <c r="C367" s="277">
        <v>5207.3999999999996</v>
      </c>
      <c r="D367" s="278">
        <v>5204.1333333333332</v>
      </c>
      <c r="E367" s="278">
        <v>5178.2666666666664</v>
      </c>
      <c r="F367" s="278">
        <v>5149.1333333333332</v>
      </c>
      <c r="G367" s="278">
        <v>5123.2666666666664</v>
      </c>
      <c r="H367" s="278">
        <v>5233.2666666666664</v>
      </c>
      <c r="I367" s="278">
        <v>5259.1333333333332</v>
      </c>
      <c r="J367" s="278">
        <v>5288.2666666666664</v>
      </c>
      <c r="K367" s="276">
        <v>5230</v>
      </c>
      <c r="L367" s="276">
        <v>5175</v>
      </c>
      <c r="M367" s="276">
        <v>0.53290999999999999</v>
      </c>
    </row>
    <row r="368" spans="1:13">
      <c r="A368" s="267">
        <v>360</v>
      </c>
      <c r="B368" s="276" t="s">
        <v>277</v>
      </c>
      <c r="C368" s="277">
        <v>11106.95</v>
      </c>
      <c r="D368" s="278">
        <v>11065.65</v>
      </c>
      <c r="E368" s="278">
        <v>11006.3</v>
      </c>
      <c r="F368" s="278">
        <v>10905.65</v>
      </c>
      <c r="G368" s="278">
        <v>10846.3</v>
      </c>
      <c r="H368" s="278">
        <v>11166.3</v>
      </c>
      <c r="I368" s="278">
        <v>11225.650000000001</v>
      </c>
      <c r="J368" s="278">
        <v>11326.3</v>
      </c>
      <c r="K368" s="276">
        <v>11125</v>
      </c>
      <c r="L368" s="276">
        <v>10965</v>
      </c>
      <c r="M368" s="276">
        <v>7.8140000000000001E-2</v>
      </c>
    </row>
    <row r="369" spans="1:13">
      <c r="A369" s="267">
        <v>361</v>
      </c>
      <c r="B369" s="276" t="s">
        <v>494</v>
      </c>
      <c r="C369" s="277">
        <v>6986.2</v>
      </c>
      <c r="D369" s="278">
        <v>6975.1500000000005</v>
      </c>
      <c r="E369" s="278">
        <v>6935.3000000000011</v>
      </c>
      <c r="F369" s="278">
        <v>6884.4000000000005</v>
      </c>
      <c r="G369" s="278">
        <v>6844.5500000000011</v>
      </c>
      <c r="H369" s="278">
        <v>7026.0500000000011</v>
      </c>
      <c r="I369" s="278">
        <v>7065.9000000000015</v>
      </c>
      <c r="J369" s="278">
        <v>7116.8000000000011</v>
      </c>
      <c r="K369" s="276">
        <v>7015</v>
      </c>
      <c r="L369" s="276">
        <v>6924.25</v>
      </c>
      <c r="M369" s="276">
        <v>7.5289999999999996E-2</v>
      </c>
    </row>
    <row r="370" spans="1:13">
      <c r="A370" s="267">
        <v>362</v>
      </c>
      <c r="B370" s="276" t="s">
        <v>489</v>
      </c>
      <c r="C370" s="277">
        <v>178.4</v>
      </c>
      <c r="D370" s="278">
        <v>178.46666666666667</v>
      </c>
      <c r="E370" s="278">
        <v>175.93333333333334</v>
      </c>
      <c r="F370" s="278">
        <v>173.46666666666667</v>
      </c>
      <c r="G370" s="278">
        <v>170.93333333333334</v>
      </c>
      <c r="H370" s="278">
        <v>180.93333333333334</v>
      </c>
      <c r="I370" s="278">
        <v>183.4666666666667</v>
      </c>
      <c r="J370" s="278">
        <v>185.93333333333334</v>
      </c>
      <c r="K370" s="276">
        <v>181</v>
      </c>
      <c r="L370" s="276">
        <v>176</v>
      </c>
      <c r="M370" s="276">
        <v>10.436999999999999</v>
      </c>
    </row>
    <row r="371" spans="1:13">
      <c r="A371" s="267">
        <v>363</v>
      </c>
      <c r="B371" s="276" t="s">
        <v>490</v>
      </c>
      <c r="C371" s="277">
        <v>763.85</v>
      </c>
      <c r="D371" s="278">
        <v>767.6</v>
      </c>
      <c r="E371" s="278">
        <v>755.25</v>
      </c>
      <c r="F371" s="278">
        <v>746.65</v>
      </c>
      <c r="G371" s="278">
        <v>734.3</v>
      </c>
      <c r="H371" s="278">
        <v>776.2</v>
      </c>
      <c r="I371" s="278">
        <v>788.55000000000018</v>
      </c>
      <c r="J371" s="278">
        <v>797.15000000000009</v>
      </c>
      <c r="K371" s="276">
        <v>779.95</v>
      </c>
      <c r="L371" s="276">
        <v>759</v>
      </c>
      <c r="M371" s="276">
        <v>1.26708</v>
      </c>
    </row>
    <row r="372" spans="1:13">
      <c r="A372" s="267">
        <v>364</v>
      </c>
      <c r="B372" s="276" t="s">
        <v>163</v>
      </c>
      <c r="C372" s="277">
        <v>1800.55</v>
      </c>
      <c r="D372" s="278">
        <v>1788.1499999999999</v>
      </c>
      <c r="E372" s="278">
        <v>1769.3999999999996</v>
      </c>
      <c r="F372" s="278">
        <v>1738.2499999999998</v>
      </c>
      <c r="G372" s="278">
        <v>1719.4999999999995</v>
      </c>
      <c r="H372" s="278">
        <v>1819.2999999999997</v>
      </c>
      <c r="I372" s="278">
        <v>1838.0500000000002</v>
      </c>
      <c r="J372" s="278">
        <v>1869.1999999999998</v>
      </c>
      <c r="K372" s="276">
        <v>1806.9</v>
      </c>
      <c r="L372" s="276">
        <v>1757</v>
      </c>
      <c r="M372" s="276">
        <v>5.4088900000000004</v>
      </c>
    </row>
    <row r="373" spans="1:13">
      <c r="A373" s="267">
        <v>365</v>
      </c>
      <c r="B373" s="276" t="s">
        <v>273</v>
      </c>
      <c r="C373" s="277">
        <v>2250.35</v>
      </c>
      <c r="D373" s="278">
        <v>2255.1333333333337</v>
      </c>
      <c r="E373" s="278">
        <v>2240.2666666666673</v>
      </c>
      <c r="F373" s="278">
        <v>2230.1833333333338</v>
      </c>
      <c r="G373" s="278">
        <v>2215.3166666666675</v>
      </c>
      <c r="H373" s="278">
        <v>2265.2166666666672</v>
      </c>
      <c r="I373" s="278">
        <v>2280.083333333333</v>
      </c>
      <c r="J373" s="278">
        <v>2290.166666666667</v>
      </c>
      <c r="K373" s="276">
        <v>2270</v>
      </c>
      <c r="L373" s="276">
        <v>2245.0500000000002</v>
      </c>
      <c r="M373" s="276">
        <v>3.4300199999999998</v>
      </c>
    </row>
    <row r="374" spans="1:13">
      <c r="A374" s="267">
        <v>366</v>
      </c>
      <c r="B374" s="276" t="s">
        <v>164</v>
      </c>
      <c r="C374" s="277">
        <v>35.6</v>
      </c>
      <c r="D374" s="278">
        <v>35.333333333333336</v>
      </c>
      <c r="E374" s="278">
        <v>34.966666666666669</v>
      </c>
      <c r="F374" s="278">
        <v>34.333333333333336</v>
      </c>
      <c r="G374" s="278">
        <v>33.966666666666669</v>
      </c>
      <c r="H374" s="278">
        <v>35.966666666666669</v>
      </c>
      <c r="I374" s="278">
        <v>36.333333333333329</v>
      </c>
      <c r="J374" s="278">
        <v>36.966666666666669</v>
      </c>
      <c r="K374" s="276">
        <v>35.700000000000003</v>
      </c>
      <c r="L374" s="276">
        <v>34.700000000000003</v>
      </c>
      <c r="M374" s="276">
        <v>1422.2508399999999</v>
      </c>
    </row>
    <row r="375" spans="1:13">
      <c r="A375" s="267">
        <v>367</v>
      </c>
      <c r="B375" s="276" t="s">
        <v>274</v>
      </c>
      <c r="C375" s="277">
        <v>370.85</v>
      </c>
      <c r="D375" s="278">
        <v>369.84999999999997</v>
      </c>
      <c r="E375" s="278">
        <v>366.04999999999995</v>
      </c>
      <c r="F375" s="278">
        <v>361.25</v>
      </c>
      <c r="G375" s="278">
        <v>357.45</v>
      </c>
      <c r="H375" s="278">
        <v>374.64999999999992</v>
      </c>
      <c r="I375" s="278">
        <v>378.45</v>
      </c>
      <c r="J375" s="278">
        <v>383.24999999999989</v>
      </c>
      <c r="K375" s="276">
        <v>373.65</v>
      </c>
      <c r="L375" s="276">
        <v>365.05</v>
      </c>
      <c r="M375" s="276">
        <v>1.3572900000000001</v>
      </c>
    </row>
    <row r="376" spans="1:13">
      <c r="A376" s="267">
        <v>368</v>
      </c>
      <c r="B376" s="276" t="s">
        <v>485</v>
      </c>
      <c r="C376" s="277">
        <v>185.05</v>
      </c>
      <c r="D376" s="278">
        <v>183.01666666666665</v>
      </c>
      <c r="E376" s="278">
        <v>180.0333333333333</v>
      </c>
      <c r="F376" s="278">
        <v>175.01666666666665</v>
      </c>
      <c r="G376" s="278">
        <v>172.0333333333333</v>
      </c>
      <c r="H376" s="278">
        <v>188.0333333333333</v>
      </c>
      <c r="I376" s="278">
        <v>191.01666666666665</v>
      </c>
      <c r="J376" s="278">
        <v>196.0333333333333</v>
      </c>
      <c r="K376" s="276">
        <v>186</v>
      </c>
      <c r="L376" s="276">
        <v>178</v>
      </c>
      <c r="M376" s="276">
        <v>11.92606</v>
      </c>
    </row>
    <row r="377" spans="1:13">
      <c r="A377" s="267">
        <v>369</v>
      </c>
      <c r="B377" s="276" t="s">
        <v>491</v>
      </c>
      <c r="C377" s="277">
        <v>1144.6500000000001</v>
      </c>
      <c r="D377" s="278">
        <v>1117.8999999999999</v>
      </c>
      <c r="E377" s="278">
        <v>1077.7999999999997</v>
      </c>
      <c r="F377" s="278">
        <v>1010.9499999999998</v>
      </c>
      <c r="G377" s="278">
        <v>970.84999999999968</v>
      </c>
      <c r="H377" s="278">
        <v>1184.7499999999998</v>
      </c>
      <c r="I377" s="278">
        <v>1224.8499999999997</v>
      </c>
      <c r="J377" s="278">
        <v>1291.6999999999998</v>
      </c>
      <c r="K377" s="276">
        <v>1158</v>
      </c>
      <c r="L377" s="276">
        <v>1051.05</v>
      </c>
      <c r="M377" s="276">
        <v>24.736339999999998</v>
      </c>
    </row>
    <row r="378" spans="1:13">
      <c r="A378" s="267">
        <v>370</v>
      </c>
      <c r="B378" s="276" t="s">
        <v>2223</v>
      </c>
      <c r="C378" s="277">
        <v>517.29999999999995</v>
      </c>
      <c r="D378" s="278">
        <v>514.5</v>
      </c>
      <c r="E378" s="278">
        <v>508</v>
      </c>
      <c r="F378" s="278">
        <v>498.7</v>
      </c>
      <c r="G378" s="278">
        <v>492.2</v>
      </c>
      <c r="H378" s="278">
        <v>523.79999999999995</v>
      </c>
      <c r="I378" s="278">
        <v>530.29999999999995</v>
      </c>
      <c r="J378" s="278">
        <v>539.6</v>
      </c>
      <c r="K378" s="276">
        <v>521</v>
      </c>
      <c r="L378" s="276">
        <v>505.2</v>
      </c>
      <c r="M378" s="276">
        <v>0.87421000000000004</v>
      </c>
    </row>
    <row r="379" spans="1:13">
      <c r="A379" s="267">
        <v>371</v>
      </c>
      <c r="B379" s="276" t="s">
        <v>165</v>
      </c>
      <c r="C379" s="277">
        <v>188</v>
      </c>
      <c r="D379" s="278">
        <v>187.9</v>
      </c>
      <c r="E379" s="278">
        <v>186.3</v>
      </c>
      <c r="F379" s="278">
        <v>184.6</v>
      </c>
      <c r="G379" s="278">
        <v>183</v>
      </c>
      <c r="H379" s="278">
        <v>189.60000000000002</v>
      </c>
      <c r="I379" s="278">
        <v>191.2</v>
      </c>
      <c r="J379" s="278">
        <v>192.90000000000003</v>
      </c>
      <c r="K379" s="276">
        <v>189.5</v>
      </c>
      <c r="L379" s="276">
        <v>186.2</v>
      </c>
      <c r="M379" s="276">
        <v>58.943730000000002</v>
      </c>
    </row>
    <row r="380" spans="1:13">
      <c r="A380" s="267">
        <v>372</v>
      </c>
      <c r="B380" s="276" t="s">
        <v>492</v>
      </c>
      <c r="C380" s="277">
        <v>122.9</v>
      </c>
      <c r="D380" s="278">
        <v>122</v>
      </c>
      <c r="E380" s="278">
        <v>119</v>
      </c>
      <c r="F380" s="278">
        <v>115.1</v>
      </c>
      <c r="G380" s="278">
        <v>112.1</v>
      </c>
      <c r="H380" s="278">
        <v>125.9</v>
      </c>
      <c r="I380" s="278">
        <v>128.9</v>
      </c>
      <c r="J380" s="278">
        <v>132.80000000000001</v>
      </c>
      <c r="K380" s="276">
        <v>125</v>
      </c>
      <c r="L380" s="276">
        <v>118.1</v>
      </c>
      <c r="M380" s="276">
        <v>49.430990000000001</v>
      </c>
    </row>
    <row r="381" spans="1:13">
      <c r="A381" s="267">
        <v>373</v>
      </c>
      <c r="B381" s="276" t="s">
        <v>276</v>
      </c>
      <c r="C381" s="277">
        <v>275.3</v>
      </c>
      <c r="D381" s="278">
        <v>274.76666666666671</v>
      </c>
      <c r="E381" s="278">
        <v>268.68333333333339</v>
      </c>
      <c r="F381" s="278">
        <v>262.06666666666666</v>
      </c>
      <c r="G381" s="278">
        <v>255.98333333333335</v>
      </c>
      <c r="H381" s="278">
        <v>281.38333333333344</v>
      </c>
      <c r="I381" s="278">
        <v>287.46666666666681</v>
      </c>
      <c r="J381" s="278">
        <v>294.08333333333348</v>
      </c>
      <c r="K381" s="276">
        <v>280.85000000000002</v>
      </c>
      <c r="L381" s="276">
        <v>268.14999999999998</v>
      </c>
      <c r="M381" s="276">
        <v>5.4521899999999999</v>
      </c>
    </row>
    <row r="382" spans="1:13">
      <c r="A382" s="267">
        <v>374</v>
      </c>
      <c r="B382" s="276" t="s">
        <v>493</v>
      </c>
      <c r="C382" s="277">
        <v>89.2</v>
      </c>
      <c r="D382" s="278">
        <v>90.166666666666671</v>
      </c>
      <c r="E382" s="278">
        <v>85.333333333333343</v>
      </c>
      <c r="F382" s="278">
        <v>81.466666666666669</v>
      </c>
      <c r="G382" s="278">
        <v>76.63333333333334</v>
      </c>
      <c r="H382" s="278">
        <v>94.033333333333346</v>
      </c>
      <c r="I382" s="278">
        <v>98.866666666666688</v>
      </c>
      <c r="J382" s="278">
        <v>102.73333333333335</v>
      </c>
      <c r="K382" s="276">
        <v>95</v>
      </c>
      <c r="L382" s="276">
        <v>86.3</v>
      </c>
      <c r="M382" s="276">
        <v>134.54445000000001</v>
      </c>
    </row>
    <row r="383" spans="1:13">
      <c r="A383" s="267">
        <v>375</v>
      </c>
      <c r="B383" s="276" t="s">
        <v>486</v>
      </c>
      <c r="C383" s="277">
        <v>60.35</v>
      </c>
      <c r="D383" s="278">
        <v>60.516666666666673</v>
      </c>
      <c r="E383" s="278">
        <v>59.533333333333346</v>
      </c>
      <c r="F383" s="278">
        <v>58.716666666666676</v>
      </c>
      <c r="G383" s="278">
        <v>57.733333333333348</v>
      </c>
      <c r="H383" s="278">
        <v>61.333333333333343</v>
      </c>
      <c r="I383" s="278">
        <v>62.316666666666677</v>
      </c>
      <c r="J383" s="278">
        <v>63.13333333333334</v>
      </c>
      <c r="K383" s="276">
        <v>61.5</v>
      </c>
      <c r="L383" s="276">
        <v>59.7</v>
      </c>
      <c r="M383" s="276">
        <v>14.891529999999999</v>
      </c>
    </row>
    <row r="384" spans="1:13">
      <c r="A384" s="267">
        <v>376</v>
      </c>
      <c r="B384" s="276" t="s">
        <v>166</v>
      </c>
      <c r="C384" s="277">
        <v>1416.7</v>
      </c>
      <c r="D384" s="278">
        <v>1405.4833333333333</v>
      </c>
      <c r="E384" s="278">
        <v>1381.2166666666667</v>
      </c>
      <c r="F384" s="278">
        <v>1345.7333333333333</v>
      </c>
      <c r="G384" s="278">
        <v>1321.4666666666667</v>
      </c>
      <c r="H384" s="278">
        <v>1440.9666666666667</v>
      </c>
      <c r="I384" s="278">
        <v>1465.2333333333336</v>
      </c>
      <c r="J384" s="278">
        <v>1500.7166666666667</v>
      </c>
      <c r="K384" s="276">
        <v>1429.75</v>
      </c>
      <c r="L384" s="276">
        <v>1370</v>
      </c>
      <c r="M384" s="276">
        <v>24.646059999999999</v>
      </c>
    </row>
    <row r="385" spans="1:13">
      <c r="A385" s="267">
        <v>377</v>
      </c>
      <c r="B385" s="276" t="s">
        <v>278</v>
      </c>
      <c r="C385" s="277">
        <v>523.75</v>
      </c>
      <c r="D385" s="278">
        <v>521.31666666666672</v>
      </c>
      <c r="E385" s="278">
        <v>502.63333333333344</v>
      </c>
      <c r="F385" s="278">
        <v>481.51666666666671</v>
      </c>
      <c r="G385" s="278">
        <v>462.83333333333343</v>
      </c>
      <c r="H385" s="278">
        <v>542.43333333333339</v>
      </c>
      <c r="I385" s="278">
        <v>561.11666666666656</v>
      </c>
      <c r="J385" s="278">
        <v>582.23333333333346</v>
      </c>
      <c r="K385" s="276">
        <v>540</v>
      </c>
      <c r="L385" s="276">
        <v>500.2</v>
      </c>
      <c r="M385" s="276">
        <v>3.43832</v>
      </c>
    </row>
    <row r="386" spans="1:13">
      <c r="A386" s="267">
        <v>378</v>
      </c>
      <c r="B386" s="276" t="s">
        <v>496</v>
      </c>
      <c r="C386" s="277">
        <v>464.25</v>
      </c>
      <c r="D386" s="278">
        <v>461.75</v>
      </c>
      <c r="E386" s="278">
        <v>457.1</v>
      </c>
      <c r="F386" s="278">
        <v>449.95000000000005</v>
      </c>
      <c r="G386" s="278">
        <v>445.30000000000007</v>
      </c>
      <c r="H386" s="278">
        <v>468.9</v>
      </c>
      <c r="I386" s="278">
        <v>473.54999999999995</v>
      </c>
      <c r="J386" s="278">
        <v>480.69999999999993</v>
      </c>
      <c r="K386" s="276">
        <v>466.4</v>
      </c>
      <c r="L386" s="276">
        <v>454.6</v>
      </c>
      <c r="M386" s="276">
        <v>3.7047500000000002</v>
      </c>
    </row>
    <row r="387" spans="1:13">
      <c r="A387" s="267">
        <v>379</v>
      </c>
      <c r="B387" s="276" t="s">
        <v>498</v>
      </c>
      <c r="C387" s="277">
        <v>145.75</v>
      </c>
      <c r="D387" s="278">
        <v>144.86666666666667</v>
      </c>
      <c r="E387" s="278">
        <v>142.03333333333336</v>
      </c>
      <c r="F387" s="278">
        <v>138.31666666666669</v>
      </c>
      <c r="G387" s="278">
        <v>135.48333333333338</v>
      </c>
      <c r="H387" s="278">
        <v>148.58333333333334</v>
      </c>
      <c r="I387" s="278">
        <v>151.41666666666666</v>
      </c>
      <c r="J387" s="278">
        <v>155.13333333333333</v>
      </c>
      <c r="K387" s="276">
        <v>147.69999999999999</v>
      </c>
      <c r="L387" s="276">
        <v>141.15</v>
      </c>
      <c r="M387" s="276">
        <v>23.247340000000001</v>
      </c>
    </row>
    <row r="388" spans="1:13">
      <c r="A388" s="267">
        <v>380</v>
      </c>
      <c r="B388" s="276" t="s">
        <v>279</v>
      </c>
      <c r="C388" s="277">
        <v>484.1</v>
      </c>
      <c r="D388" s="278">
        <v>483.26666666666665</v>
      </c>
      <c r="E388" s="278">
        <v>478.83333333333331</v>
      </c>
      <c r="F388" s="278">
        <v>473.56666666666666</v>
      </c>
      <c r="G388" s="278">
        <v>469.13333333333333</v>
      </c>
      <c r="H388" s="278">
        <v>488.5333333333333</v>
      </c>
      <c r="I388" s="278">
        <v>492.9666666666667</v>
      </c>
      <c r="J388" s="278">
        <v>498.23333333333329</v>
      </c>
      <c r="K388" s="276">
        <v>487.7</v>
      </c>
      <c r="L388" s="276">
        <v>478</v>
      </c>
      <c r="M388" s="276">
        <v>2.1537799999999998</v>
      </c>
    </row>
    <row r="389" spans="1:13">
      <c r="A389" s="267">
        <v>381</v>
      </c>
      <c r="B389" s="276" t="s">
        <v>499</v>
      </c>
      <c r="C389" s="277">
        <v>291.10000000000002</v>
      </c>
      <c r="D389" s="278">
        <v>287.66666666666669</v>
      </c>
      <c r="E389" s="278">
        <v>283.43333333333339</v>
      </c>
      <c r="F389" s="278">
        <v>275.76666666666671</v>
      </c>
      <c r="G389" s="278">
        <v>271.53333333333342</v>
      </c>
      <c r="H389" s="278">
        <v>295.33333333333337</v>
      </c>
      <c r="I389" s="278">
        <v>299.56666666666661</v>
      </c>
      <c r="J389" s="278">
        <v>307.23333333333335</v>
      </c>
      <c r="K389" s="276">
        <v>291.89999999999998</v>
      </c>
      <c r="L389" s="276">
        <v>280</v>
      </c>
      <c r="M389" s="276">
        <v>8.3450100000000003</v>
      </c>
    </row>
    <row r="390" spans="1:13">
      <c r="A390" s="267">
        <v>382</v>
      </c>
      <c r="B390" s="276" t="s">
        <v>167</v>
      </c>
      <c r="C390" s="277">
        <v>793.9</v>
      </c>
      <c r="D390" s="278">
        <v>796.61666666666667</v>
      </c>
      <c r="E390" s="278">
        <v>787.2833333333333</v>
      </c>
      <c r="F390" s="278">
        <v>780.66666666666663</v>
      </c>
      <c r="G390" s="278">
        <v>771.33333333333326</v>
      </c>
      <c r="H390" s="278">
        <v>803.23333333333335</v>
      </c>
      <c r="I390" s="278">
        <v>812.56666666666661</v>
      </c>
      <c r="J390" s="278">
        <v>819.18333333333339</v>
      </c>
      <c r="K390" s="276">
        <v>805.95</v>
      </c>
      <c r="L390" s="276">
        <v>790</v>
      </c>
      <c r="M390" s="276">
        <v>7.0685799999999999</v>
      </c>
    </row>
    <row r="391" spans="1:13">
      <c r="A391" s="267">
        <v>383</v>
      </c>
      <c r="B391" s="276" t="s">
        <v>501</v>
      </c>
      <c r="C391" s="277">
        <v>1617.65</v>
      </c>
      <c r="D391" s="278">
        <v>1622.3833333333332</v>
      </c>
      <c r="E391" s="278">
        <v>1600.5166666666664</v>
      </c>
      <c r="F391" s="278">
        <v>1583.3833333333332</v>
      </c>
      <c r="G391" s="278">
        <v>1561.5166666666664</v>
      </c>
      <c r="H391" s="278">
        <v>1639.5166666666664</v>
      </c>
      <c r="I391" s="278">
        <v>1661.3833333333332</v>
      </c>
      <c r="J391" s="278">
        <v>1678.5166666666664</v>
      </c>
      <c r="K391" s="276">
        <v>1644.25</v>
      </c>
      <c r="L391" s="276">
        <v>1605.25</v>
      </c>
      <c r="M391" s="276">
        <v>6.7290000000000003E-2</v>
      </c>
    </row>
    <row r="392" spans="1:13">
      <c r="A392" s="267">
        <v>384</v>
      </c>
      <c r="B392" s="276" t="s">
        <v>502</v>
      </c>
      <c r="C392" s="277">
        <v>348.2</v>
      </c>
      <c r="D392" s="278">
        <v>347.34999999999997</v>
      </c>
      <c r="E392" s="278">
        <v>341.49999999999994</v>
      </c>
      <c r="F392" s="278">
        <v>334.79999999999995</v>
      </c>
      <c r="G392" s="278">
        <v>328.94999999999993</v>
      </c>
      <c r="H392" s="278">
        <v>354.04999999999995</v>
      </c>
      <c r="I392" s="278">
        <v>359.9</v>
      </c>
      <c r="J392" s="278">
        <v>366.59999999999997</v>
      </c>
      <c r="K392" s="276">
        <v>353.2</v>
      </c>
      <c r="L392" s="276">
        <v>340.65</v>
      </c>
      <c r="M392" s="276">
        <v>7.6859999999999999</v>
      </c>
    </row>
    <row r="393" spans="1:13">
      <c r="A393" s="267">
        <v>385</v>
      </c>
      <c r="B393" s="276" t="s">
        <v>168</v>
      </c>
      <c r="C393" s="277">
        <v>250.85</v>
      </c>
      <c r="D393" s="278">
        <v>246.48333333333335</v>
      </c>
      <c r="E393" s="278">
        <v>240.9666666666667</v>
      </c>
      <c r="F393" s="278">
        <v>231.08333333333334</v>
      </c>
      <c r="G393" s="278">
        <v>225.56666666666669</v>
      </c>
      <c r="H393" s="278">
        <v>256.36666666666667</v>
      </c>
      <c r="I393" s="278">
        <v>261.88333333333333</v>
      </c>
      <c r="J393" s="278">
        <v>271.76666666666671</v>
      </c>
      <c r="K393" s="276">
        <v>252</v>
      </c>
      <c r="L393" s="276">
        <v>236.6</v>
      </c>
      <c r="M393" s="276">
        <v>341.40600000000001</v>
      </c>
    </row>
    <row r="394" spans="1:13">
      <c r="A394" s="267">
        <v>386</v>
      </c>
      <c r="B394" s="276" t="s">
        <v>500</v>
      </c>
      <c r="C394" s="277">
        <v>54.9</v>
      </c>
      <c r="D394" s="278">
        <v>54.916666666666664</v>
      </c>
      <c r="E394" s="278">
        <v>54.083333333333329</v>
      </c>
      <c r="F394" s="278">
        <v>53.266666666666666</v>
      </c>
      <c r="G394" s="278">
        <v>52.43333333333333</v>
      </c>
      <c r="H394" s="278">
        <v>55.733333333333327</v>
      </c>
      <c r="I394" s="278">
        <v>56.566666666666656</v>
      </c>
      <c r="J394" s="278">
        <v>57.383333333333326</v>
      </c>
      <c r="K394" s="276">
        <v>55.75</v>
      </c>
      <c r="L394" s="276">
        <v>54.1</v>
      </c>
      <c r="M394" s="276">
        <v>34.529699999999998</v>
      </c>
    </row>
    <row r="395" spans="1:13">
      <c r="A395" s="267">
        <v>387</v>
      </c>
      <c r="B395" s="276" t="s">
        <v>169</v>
      </c>
      <c r="C395" s="277">
        <v>139.1</v>
      </c>
      <c r="D395" s="278">
        <v>138.15</v>
      </c>
      <c r="E395" s="278">
        <v>136.65</v>
      </c>
      <c r="F395" s="278">
        <v>134.19999999999999</v>
      </c>
      <c r="G395" s="278">
        <v>132.69999999999999</v>
      </c>
      <c r="H395" s="278">
        <v>140.60000000000002</v>
      </c>
      <c r="I395" s="278">
        <v>142.10000000000002</v>
      </c>
      <c r="J395" s="278">
        <v>144.55000000000004</v>
      </c>
      <c r="K395" s="276">
        <v>139.65</v>
      </c>
      <c r="L395" s="276">
        <v>135.69999999999999</v>
      </c>
      <c r="M395" s="276">
        <v>58.603589999999997</v>
      </c>
    </row>
    <row r="396" spans="1:13">
      <c r="A396" s="267">
        <v>388</v>
      </c>
      <c r="B396" s="276" t="s">
        <v>503</v>
      </c>
      <c r="C396" s="277">
        <v>130.85</v>
      </c>
      <c r="D396" s="278">
        <v>131.96666666666667</v>
      </c>
      <c r="E396" s="278">
        <v>129.03333333333333</v>
      </c>
      <c r="F396" s="278">
        <v>127.21666666666667</v>
      </c>
      <c r="G396" s="278">
        <v>124.28333333333333</v>
      </c>
      <c r="H396" s="278">
        <v>133.78333333333333</v>
      </c>
      <c r="I396" s="278">
        <v>136.71666666666667</v>
      </c>
      <c r="J396" s="278">
        <v>138.53333333333333</v>
      </c>
      <c r="K396" s="276">
        <v>134.9</v>
      </c>
      <c r="L396" s="276">
        <v>130.15</v>
      </c>
      <c r="M396" s="276">
        <v>4.1955900000000002</v>
      </c>
    </row>
    <row r="397" spans="1:13">
      <c r="A397" s="267">
        <v>389</v>
      </c>
      <c r="B397" s="276" t="s">
        <v>504</v>
      </c>
      <c r="C397" s="277">
        <v>893.9</v>
      </c>
      <c r="D397" s="278">
        <v>881.15</v>
      </c>
      <c r="E397" s="278">
        <v>847.75</v>
      </c>
      <c r="F397" s="278">
        <v>801.6</v>
      </c>
      <c r="G397" s="278">
        <v>768.2</v>
      </c>
      <c r="H397" s="278">
        <v>927.3</v>
      </c>
      <c r="I397" s="278">
        <v>960.69999999999982</v>
      </c>
      <c r="J397" s="278">
        <v>1006.8499999999999</v>
      </c>
      <c r="K397" s="276">
        <v>914.55</v>
      </c>
      <c r="L397" s="276">
        <v>835</v>
      </c>
      <c r="M397" s="276">
        <v>6.3291199999999996</v>
      </c>
    </row>
    <row r="398" spans="1:13">
      <c r="A398" s="267">
        <v>390</v>
      </c>
      <c r="B398" s="276" t="s">
        <v>170</v>
      </c>
      <c r="C398" s="277">
        <v>1966.1</v>
      </c>
      <c r="D398" s="278">
        <v>1968.5666666666666</v>
      </c>
      <c r="E398" s="278">
        <v>1953.5333333333333</v>
      </c>
      <c r="F398" s="278">
        <v>1940.9666666666667</v>
      </c>
      <c r="G398" s="278">
        <v>1925.9333333333334</v>
      </c>
      <c r="H398" s="278">
        <v>1981.1333333333332</v>
      </c>
      <c r="I398" s="278">
        <v>1996.1666666666665</v>
      </c>
      <c r="J398" s="278">
        <v>2008.7333333333331</v>
      </c>
      <c r="K398" s="276">
        <v>1983.6</v>
      </c>
      <c r="L398" s="276">
        <v>1956</v>
      </c>
      <c r="M398" s="276">
        <v>111.32803</v>
      </c>
    </row>
    <row r="399" spans="1:13">
      <c r="A399" s="267">
        <v>391</v>
      </c>
      <c r="B399" s="276" t="s">
        <v>519</v>
      </c>
      <c r="C399" s="277">
        <v>11.85</v>
      </c>
      <c r="D399" s="278">
        <v>11.966666666666667</v>
      </c>
      <c r="E399" s="278">
        <v>11.583333333333334</v>
      </c>
      <c r="F399" s="278">
        <v>11.316666666666666</v>
      </c>
      <c r="G399" s="278">
        <v>10.933333333333334</v>
      </c>
      <c r="H399" s="278">
        <v>12.233333333333334</v>
      </c>
      <c r="I399" s="278">
        <v>12.616666666666667</v>
      </c>
      <c r="J399" s="278">
        <v>12.883333333333335</v>
      </c>
      <c r="K399" s="276">
        <v>12.35</v>
      </c>
      <c r="L399" s="276">
        <v>11.7</v>
      </c>
      <c r="M399" s="276">
        <v>40.493450000000003</v>
      </c>
    </row>
    <row r="400" spans="1:13">
      <c r="A400" s="267">
        <v>392</v>
      </c>
      <c r="B400" s="276" t="s">
        <v>508</v>
      </c>
      <c r="C400" s="277">
        <v>242.15</v>
      </c>
      <c r="D400" s="278">
        <v>242.61666666666667</v>
      </c>
      <c r="E400" s="278">
        <v>238.78333333333336</v>
      </c>
      <c r="F400" s="278">
        <v>235.41666666666669</v>
      </c>
      <c r="G400" s="278">
        <v>231.58333333333337</v>
      </c>
      <c r="H400" s="278">
        <v>245.98333333333335</v>
      </c>
      <c r="I400" s="278">
        <v>249.81666666666666</v>
      </c>
      <c r="J400" s="278">
        <v>253.18333333333334</v>
      </c>
      <c r="K400" s="276">
        <v>246.45</v>
      </c>
      <c r="L400" s="276">
        <v>239.25</v>
      </c>
      <c r="M400" s="276">
        <v>2.2948300000000001</v>
      </c>
    </row>
    <row r="401" spans="1:13">
      <c r="A401" s="267">
        <v>393</v>
      </c>
      <c r="B401" s="276" t="s">
        <v>495</v>
      </c>
      <c r="C401" s="277">
        <v>278.2</v>
      </c>
      <c r="D401" s="278">
        <v>276.90000000000003</v>
      </c>
      <c r="E401" s="278">
        <v>273.80000000000007</v>
      </c>
      <c r="F401" s="278">
        <v>269.40000000000003</v>
      </c>
      <c r="G401" s="278">
        <v>266.30000000000007</v>
      </c>
      <c r="H401" s="278">
        <v>281.30000000000007</v>
      </c>
      <c r="I401" s="278">
        <v>284.40000000000009</v>
      </c>
      <c r="J401" s="278">
        <v>288.80000000000007</v>
      </c>
      <c r="K401" s="276">
        <v>280</v>
      </c>
      <c r="L401" s="276">
        <v>272.5</v>
      </c>
      <c r="M401" s="276">
        <v>8.0953900000000001</v>
      </c>
    </row>
    <row r="402" spans="1:13">
      <c r="A402" s="267">
        <v>394</v>
      </c>
      <c r="B402" s="276" t="s">
        <v>512</v>
      </c>
      <c r="C402" s="277">
        <v>63.9</v>
      </c>
      <c r="D402" s="278">
        <v>64.05</v>
      </c>
      <c r="E402" s="278">
        <v>62.5</v>
      </c>
      <c r="F402" s="278">
        <v>61.1</v>
      </c>
      <c r="G402" s="278">
        <v>59.550000000000004</v>
      </c>
      <c r="H402" s="278">
        <v>65.449999999999989</v>
      </c>
      <c r="I402" s="278">
        <v>66.999999999999972</v>
      </c>
      <c r="J402" s="278">
        <v>68.399999999999991</v>
      </c>
      <c r="K402" s="276">
        <v>65.599999999999994</v>
      </c>
      <c r="L402" s="276">
        <v>62.65</v>
      </c>
      <c r="M402" s="276">
        <v>7.7947100000000002</v>
      </c>
    </row>
    <row r="403" spans="1:13">
      <c r="A403" s="267">
        <v>395</v>
      </c>
      <c r="B403" s="276" t="s">
        <v>171</v>
      </c>
      <c r="C403" s="277">
        <v>78</v>
      </c>
      <c r="D403" s="278">
        <v>78.600000000000009</v>
      </c>
      <c r="E403" s="278">
        <v>76.90000000000002</v>
      </c>
      <c r="F403" s="278">
        <v>75.800000000000011</v>
      </c>
      <c r="G403" s="278">
        <v>74.100000000000023</v>
      </c>
      <c r="H403" s="278">
        <v>79.700000000000017</v>
      </c>
      <c r="I403" s="278">
        <v>81.400000000000006</v>
      </c>
      <c r="J403" s="278">
        <v>82.500000000000014</v>
      </c>
      <c r="K403" s="276">
        <v>80.3</v>
      </c>
      <c r="L403" s="276">
        <v>77.5</v>
      </c>
      <c r="M403" s="276">
        <v>757.13351999999998</v>
      </c>
    </row>
    <row r="404" spans="1:13">
      <c r="A404" s="267">
        <v>396</v>
      </c>
      <c r="B404" s="276" t="s">
        <v>513</v>
      </c>
      <c r="C404" s="277">
        <v>8198.15</v>
      </c>
      <c r="D404" s="278">
        <v>8229.3666666666668</v>
      </c>
      <c r="E404" s="278">
        <v>8138.7333333333336</v>
      </c>
      <c r="F404" s="278">
        <v>8079.3166666666666</v>
      </c>
      <c r="G404" s="278">
        <v>7988.6833333333334</v>
      </c>
      <c r="H404" s="278">
        <v>8288.7833333333328</v>
      </c>
      <c r="I404" s="278">
        <v>8379.4166666666679</v>
      </c>
      <c r="J404" s="278">
        <v>8438.8333333333339</v>
      </c>
      <c r="K404" s="276">
        <v>8320</v>
      </c>
      <c r="L404" s="276">
        <v>8169.95</v>
      </c>
      <c r="M404" s="276">
        <v>0.35822999999999999</v>
      </c>
    </row>
    <row r="405" spans="1:13">
      <c r="A405" s="267">
        <v>397</v>
      </c>
      <c r="B405" s="276" t="s">
        <v>3523</v>
      </c>
      <c r="C405" s="277">
        <v>913.85</v>
      </c>
      <c r="D405" s="278">
        <v>905.26666666666677</v>
      </c>
      <c r="E405" s="278">
        <v>892.53333333333353</v>
      </c>
      <c r="F405" s="278">
        <v>871.21666666666681</v>
      </c>
      <c r="G405" s="278">
        <v>858.48333333333358</v>
      </c>
      <c r="H405" s="278">
        <v>926.58333333333348</v>
      </c>
      <c r="I405" s="278">
        <v>939.31666666666683</v>
      </c>
      <c r="J405" s="278">
        <v>960.63333333333344</v>
      </c>
      <c r="K405" s="276">
        <v>918</v>
      </c>
      <c r="L405" s="276">
        <v>883.95</v>
      </c>
      <c r="M405" s="276">
        <v>38.675190000000001</v>
      </c>
    </row>
    <row r="406" spans="1:13">
      <c r="A406" s="267">
        <v>398</v>
      </c>
      <c r="B406" s="276" t="s">
        <v>280</v>
      </c>
      <c r="C406" s="277">
        <v>905.55</v>
      </c>
      <c r="D406" s="278">
        <v>908.15</v>
      </c>
      <c r="E406" s="278">
        <v>896.4</v>
      </c>
      <c r="F406" s="278">
        <v>887.25</v>
      </c>
      <c r="G406" s="278">
        <v>875.5</v>
      </c>
      <c r="H406" s="278">
        <v>917.3</v>
      </c>
      <c r="I406" s="278">
        <v>929.05</v>
      </c>
      <c r="J406" s="278">
        <v>938.19999999999993</v>
      </c>
      <c r="K406" s="276">
        <v>919.9</v>
      </c>
      <c r="L406" s="276">
        <v>899</v>
      </c>
      <c r="M406" s="276">
        <v>12.099119999999999</v>
      </c>
    </row>
    <row r="407" spans="1:13">
      <c r="A407" s="267">
        <v>399</v>
      </c>
      <c r="B407" s="276" t="s">
        <v>172</v>
      </c>
      <c r="C407" s="277">
        <v>281.75</v>
      </c>
      <c r="D407" s="278">
        <v>280.40000000000003</v>
      </c>
      <c r="E407" s="278">
        <v>278.35000000000008</v>
      </c>
      <c r="F407" s="278">
        <v>274.95000000000005</v>
      </c>
      <c r="G407" s="278">
        <v>272.90000000000009</v>
      </c>
      <c r="H407" s="278">
        <v>283.80000000000007</v>
      </c>
      <c r="I407" s="278">
        <v>285.85000000000002</v>
      </c>
      <c r="J407" s="278">
        <v>289.25000000000006</v>
      </c>
      <c r="K407" s="276">
        <v>282.45</v>
      </c>
      <c r="L407" s="276">
        <v>277</v>
      </c>
      <c r="M407" s="276">
        <v>273.93072000000001</v>
      </c>
    </row>
    <row r="408" spans="1:13">
      <c r="A408" s="267">
        <v>400</v>
      </c>
      <c r="B408" s="276" t="s">
        <v>514</v>
      </c>
      <c r="C408" s="277">
        <v>4611.3500000000004</v>
      </c>
      <c r="D408" s="278">
        <v>4616.6500000000005</v>
      </c>
      <c r="E408" s="278">
        <v>4584.4000000000015</v>
      </c>
      <c r="F408" s="278">
        <v>4557.4500000000007</v>
      </c>
      <c r="G408" s="278">
        <v>4525.2000000000016</v>
      </c>
      <c r="H408" s="278">
        <v>4643.6000000000013</v>
      </c>
      <c r="I408" s="278">
        <v>4675.8499999999995</v>
      </c>
      <c r="J408" s="278">
        <v>4702.8000000000011</v>
      </c>
      <c r="K408" s="276">
        <v>4648.8999999999996</v>
      </c>
      <c r="L408" s="276">
        <v>4589.7</v>
      </c>
      <c r="M408" s="276">
        <v>0.11855</v>
      </c>
    </row>
    <row r="409" spans="1:13">
      <c r="A409" s="267">
        <v>401</v>
      </c>
      <c r="B409" s="276" t="s">
        <v>2402</v>
      </c>
      <c r="C409" s="277">
        <v>88.95</v>
      </c>
      <c r="D409" s="278">
        <v>89.083333333333329</v>
      </c>
      <c r="E409" s="278">
        <v>87.166666666666657</v>
      </c>
      <c r="F409" s="278">
        <v>85.383333333333326</v>
      </c>
      <c r="G409" s="278">
        <v>83.466666666666654</v>
      </c>
      <c r="H409" s="278">
        <v>90.86666666666666</v>
      </c>
      <c r="I409" s="278">
        <v>92.783333333333317</v>
      </c>
      <c r="J409" s="278">
        <v>94.566666666666663</v>
      </c>
      <c r="K409" s="276">
        <v>91</v>
      </c>
      <c r="L409" s="276">
        <v>87.3</v>
      </c>
      <c r="M409" s="276">
        <v>8.3045200000000001</v>
      </c>
    </row>
    <row r="410" spans="1:13">
      <c r="A410" s="267">
        <v>402</v>
      </c>
      <c r="B410" s="276" t="s">
        <v>2404</v>
      </c>
      <c r="C410" s="277">
        <v>89.55</v>
      </c>
      <c r="D410" s="278">
        <v>89.850000000000009</v>
      </c>
      <c r="E410" s="278">
        <v>88.750000000000014</v>
      </c>
      <c r="F410" s="278">
        <v>87.95</v>
      </c>
      <c r="G410" s="278">
        <v>86.850000000000009</v>
      </c>
      <c r="H410" s="278">
        <v>90.65000000000002</v>
      </c>
      <c r="I410" s="278">
        <v>91.750000000000014</v>
      </c>
      <c r="J410" s="278">
        <v>92.550000000000026</v>
      </c>
      <c r="K410" s="276">
        <v>90.95</v>
      </c>
      <c r="L410" s="276">
        <v>89.05</v>
      </c>
      <c r="M410" s="276">
        <v>16.70851</v>
      </c>
    </row>
    <row r="411" spans="1:13">
      <c r="A411" s="267">
        <v>403</v>
      </c>
      <c r="B411" s="276" t="s">
        <v>2412</v>
      </c>
      <c r="C411" s="277">
        <v>181</v>
      </c>
      <c r="D411" s="278">
        <v>182.20000000000002</v>
      </c>
      <c r="E411" s="278">
        <v>177.90000000000003</v>
      </c>
      <c r="F411" s="278">
        <v>174.8</v>
      </c>
      <c r="G411" s="278">
        <v>170.50000000000003</v>
      </c>
      <c r="H411" s="278">
        <v>185.30000000000004</v>
      </c>
      <c r="I411" s="278">
        <v>189.60000000000005</v>
      </c>
      <c r="J411" s="278">
        <v>192.70000000000005</v>
      </c>
      <c r="K411" s="276">
        <v>186.5</v>
      </c>
      <c r="L411" s="276">
        <v>179.1</v>
      </c>
      <c r="M411" s="276">
        <v>13.7172</v>
      </c>
    </row>
    <row r="412" spans="1:13">
      <c r="A412" s="267">
        <v>404</v>
      </c>
      <c r="B412" s="276" t="s">
        <v>516</v>
      </c>
      <c r="C412" s="277">
        <v>1878.95</v>
      </c>
      <c r="D412" s="278">
        <v>1929.5166666666667</v>
      </c>
      <c r="E412" s="278">
        <v>1755.6333333333332</v>
      </c>
      <c r="F412" s="278">
        <v>1632.3166666666666</v>
      </c>
      <c r="G412" s="278">
        <v>1458.4333333333332</v>
      </c>
      <c r="H412" s="278">
        <v>2052.833333333333</v>
      </c>
      <c r="I412" s="278">
        <v>2226.7166666666672</v>
      </c>
      <c r="J412" s="278">
        <v>2350.0333333333333</v>
      </c>
      <c r="K412" s="276">
        <v>2103.4</v>
      </c>
      <c r="L412" s="276">
        <v>1806.2</v>
      </c>
      <c r="M412" s="276">
        <v>2.4903599999999999</v>
      </c>
    </row>
    <row r="413" spans="1:13">
      <c r="A413" s="267">
        <v>405</v>
      </c>
      <c r="B413" s="276" t="s">
        <v>518</v>
      </c>
      <c r="C413" s="277">
        <v>204.35</v>
      </c>
      <c r="D413" s="278">
        <v>203.63333333333335</v>
      </c>
      <c r="E413" s="278">
        <v>201.51666666666671</v>
      </c>
      <c r="F413" s="278">
        <v>198.68333333333337</v>
      </c>
      <c r="G413" s="278">
        <v>196.56666666666672</v>
      </c>
      <c r="H413" s="278">
        <v>206.4666666666667</v>
      </c>
      <c r="I413" s="278">
        <v>208.58333333333331</v>
      </c>
      <c r="J413" s="278">
        <v>211.41666666666669</v>
      </c>
      <c r="K413" s="276">
        <v>205.75</v>
      </c>
      <c r="L413" s="276">
        <v>200.8</v>
      </c>
      <c r="M413" s="276">
        <v>2.8776199999999998</v>
      </c>
    </row>
    <row r="414" spans="1:13">
      <c r="A414" s="267">
        <v>406</v>
      </c>
      <c r="B414" s="276" t="s">
        <v>173</v>
      </c>
      <c r="C414" s="277">
        <v>23895.5</v>
      </c>
      <c r="D414" s="278">
        <v>23931.850000000002</v>
      </c>
      <c r="E414" s="278">
        <v>23664.700000000004</v>
      </c>
      <c r="F414" s="278">
        <v>23433.9</v>
      </c>
      <c r="G414" s="278">
        <v>23166.750000000004</v>
      </c>
      <c r="H414" s="278">
        <v>24162.650000000005</v>
      </c>
      <c r="I414" s="278">
        <v>24429.800000000007</v>
      </c>
      <c r="J414" s="278">
        <v>24660.600000000006</v>
      </c>
      <c r="K414" s="276">
        <v>24199</v>
      </c>
      <c r="L414" s="276">
        <v>23701.05</v>
      </c>
      <c r="M414" s="276">
        <v>0.47363</v>
      </c>
    </row>
    <row r="415" spans="1:13">
      <c r="A415" s="267">
        <v>407</v>
      </c>
      <c r="B415" s="276" t="s">
        <v>520</v>
      </c>
      <c r="C415" s="277">
        <v>1068</v>
      </c>
      <c r="D415" s="278">
        <v>1068.2</v>
      </c>
      <c r="E415" s="278">
        <v>1055.4000000000001</v>
      </c>
      <c r="F415" s="278">
        <v>1042.8</v>
      </c>
      <c r="G415" s="278">
        <v>1030</v>
      </c>
      <c r="H415" s="278">
        <v>1080.8000000000002</v>
      </c>
      <c r="I415" s="278">
        <v>1093.5999999999999</v>
      </c>
      <c r="J415" s="278">
        <v>1106.2000000000003</v>
      </c>
      <c r="K415" s="276">
        <v>1081</v>
      </c>
      <c r="L415" s="276">
        <v>1055.5999999999999</v>
      </c>
      <c r="M415" s="276">
        <v>0.36254999999999998</v>
      </c>
    </row>
    <row r="416" spans="1:13">
      <c r="A416" s="267">
        <v>408</v>
      </c>
      <c r="B416" s="276" t="s">
        <v>174</v>
      </c>
      <c r="C416" s="277">
        <v>1612.75</v>
      </c>
      <c r="D416" s="278">
        <v>1605.9166666666667</v>
      </c>
      <c r="E416" s="278">
        <v>1591.8333333333335</v>
      </c>
      <c r="F416" s="278">
        <v>1570.9166666666667</v>
      </c>
      <c r="G416" s="278">
        <v>1556.8333333333335</v>
      </c>
      <c r="H416" s="278">
        <v>1626.8333333333335</v>
      </c>
      <c r="I416" s="278">
        <v>1640.916666666667</v>
      </c>
      <c r="J416" s="278">
        <v>1661.8333333333335</v>
      </c>
      <c r="K416" s="276">
        <v>1620</v>
      </c>
      <c r="L416" s="276">
        <v>1585</v>
      </c>
      <c r="M416" s="276">
        <v>2.86226</v>
      </c>
    </row>
    <row r="417" spans="1:13">
      <c r="A417" s="267">
        <v>409</v>
      </c>
      <c r="B417" s="276" t="s">
        <v>515</v>
      </c>
      <c r="C417" s="277">
        <v>418.2</v>
      </c>
      <c r="D417" s="278">
        <v>416.36666666666662</v>
      </c>
      <c r="E417" s="278">
        <v>407.68333333333322</v>
      </c>
      <c r="F417" s="278">
        <v>397.16666666666663</v>
      </c>
      <c r="G417" s="278">
        <v>388.48333333333323</v>
      </c>
      <c r="H417" s="278">
        <v>426.88333333333321</v>
      </c>
      <c r="I417" s="278">
        <v>435.56666666666661</v>
      </c>
      <c r="J417" s="278">
        <v>446.0833333333332</v>
      </c>
      <c r="K417" s="276">
        <v>425.05</v>
      </c>
      <c r="L417" s="276">
        <v>405.85</v>
      </c>
      <c r="M417" s="276">
        <v>2.0361500000000001</v>
      </c>
    </row>
    <row r="418" spans="1:13">
      <c r="A418" s="267">
        <v>410</v>
      </c>
      <c r="B418" s="276" t="s">
        <v>510</v>
      </c>
      <c r="C418" s="277">
        <v>25.7</v>
      </c>
      <c r="D418" s="278">
        <v>25.7</v>
      </c>
      <c r="E418" s="278">
        <v>25.2</v>
      </c>
      <c r="F418" s="278">
        <v>24.7</v>
      </c>
      <c r="G418" s="278">
        <v>24.2</v>
      </c>
      <c r="H418" s="278">
        <v>26.2</v>
      </c>
      <c r="I418" s="278">
        <v>26.7</v>
      </c>
      <c r="J418" s="278">
        <v>27.2</v>
      </c>
      <c r="K418" s="276">
        <v>26.2</v>
      </c>
      <c r="L418" s="276">
        <v>25.2</v>
      </c>
      <c r="M418" s="276">
        <v>38.389830000000003</v>
      </c>
    </row>
    <row r="419" spans="1:13">
      <c r="A419" s="267">
        <v>411</v>
      </c>
      <c r="B419" s="276" t="s">
        <v>511</v>
      </c>
      <c r="C419" s="277">
        <v>1750.15</v>
      </c>
      <c r="D419" s="278">
        <v>1737.95</v>
      </c>
      <c r="E419" s="278">
        <v>1721</v>
      </c>
      <c r="F419" s="278">
        <v>1691.85</v>
      </c>
      <c r="G419" s="278">
        <v>1674.8999999999999</v>
      </c>
      <c r="H419" s="278">
        <v>1767.1000000000001</v>
      </c>
      <c r="I419" s="278">
        <v>1784.0500000000004</v>
      </c>
      <c r="J419" s="278">
        <v>1813.2000000000003</v>
      </c>
      <c r="K419" s="276">
        <v>1754.9</v>
      </c>
      <c r="L419" s="276">
        <v>1708.8</v>
      </c>
      <c r="M419" s="276">
        <v>0.28610000000000002</v>
      </c>
    </row>
    <row r="420" spans="1:13">
      <c r="A420" s="267">
        <v>412</v>
      </c>
      <c r="B420" s="276" t="s">
        <v>521</v>
      </c>
      <c r="C420" s="277">
        <v>416</v>
      </c>
      <c r="D420" s="278">
        <v>411.7</v>
      </c>
      <c r="E420" s="278">
        <v>402.4</v>
      </c>
      <c r="F420" s="278">
        <v>388.8</v>
      </c>
      <c r="G420" s="278">
        <v>379.5</v>
      </c>
      <c r="H420" s="278">
        <v>425.29999999999995</v>
      </c>
      <c r="I420" s="278">
        <v>434.6</v>
      </c>
      <c r="J420" s="278">
        <v>448.19999999999993</v>
      </c>
      <c r="K420" s="276">
        <v>421</v>
      </c>
      <c r="L420" s="276">
        <v>398.1</v>
      </c>
      <c r="M420" s="276">
        <v>4.1398700000000002</v>
      </c>
    </row>
    <row r="421" spans="1:13">
      <c r="A421" s="267">
        <v>413</v>
      </c>
      <c r="B421" s="276" t="s">
        <v>522</v>
      </c>
      <c r="C421" s="277">
        <v>1118</v>
      </c>
      <c r="D421" s="278">
        <v>1113.6333333333334</v>
      </c>
      <c r="E421" s="278">
        <v>1093.8666666666668</v>
      </c>
      <c r="F421" s="278">
        <v>1069.7333333333333</v>
      </c>
      <c r="G421" s="278">
        <v>1049.9666666666667</v>
      </c>
      <c r="H421" s="278">
        <v>1137.7666666666669</v>
      </c>
      <c r="I421" s="278">
        <v>1157.5333333333338</v>
      </c>
      <c r="J421" s="278">
        <v>1181.666666666667</v>
      </c>
      <c r="K421" s="276">
        <v>1133.4000000000001</v>
      </c>
      <c r="L421" s="276">
        <v>1089.5</v>
      </c>
      <c r="M421" s="276">
        <v>0.29912</v>
      </c>
    </row>
    <row r="422" spans="1:13">
      <c r="A422" s="267">
        <v>414</v>
      </c>
      <c r="B422" s="276" t="s">
        <v>523</v>
      </c>
      <c r="C422" s="277">
        <v>406.9</v>
      </c>
      <c r="D422" s="278">
        <v>403.31666666666666</v>
      </c>
      <c r="E422" s="278">
        <v>394.63333333333333</v>
      </c>
      <c r="F422" s="278">
        <v>382.36666666666667</v>
      </c>
      <c r="G422" s="278">
        <v>373.68333333333334</v>
      </c>
      <c r="H422" s="278">
        <v>415.58333333333331</v>
      </c>
      <c r="I422" s="278">
        <v>424.26666666666659</v>
      </c>
      <c r="J422" s="278">
        <v>436.5333333333333</v>
      </c>
      <c r="K422" s="276">
        <v>412</v>
      </c>
      <c r="L422" s="276">
        <v>391.05</v>
      </c>
      <c r="M422" s="276">
        <v>7.2572200000000002</v>
      </c>
    </row>
    <row r="423" spans="1:13">
      <c r="A423" s="267">
        <v>415</v>
      </c>
      <c r="B423" s="276" t="s">
        <v>524</v>
      </c>
      <c r="C423" s="277">
        <v>9.35</v>
      </c>
      <c r="D423" s="278">
        <v>9.3666666666666654</v>
      </c>
      <c r="E423" s="278">
        <v>9.18333333333333</v>
      </c>
      <c r="F423" s="278">
        <v>9.0166666666666639</v>
      </c>
      <c r="G423" s="278">
        <v>8.8333333333333286</v>
      </c>
      <c r="H423" s="278">
        <v>9.5333333333333314</v>
      </c>
      <c r="I423" s="278">
        <v>9.716666666666665</v>
      </c>
      <c r="J423" s="278">
        <v>9.8833333333333329</v>
      </c>
      <c r="K423" s="276">
        <v>9.5500000000000007</v>
      </c>
      <c r="L423" s="276">
        <v>9.1999999999999993</v>
      </c>
      <c r="M423" s="276">
        <v>254.84710999999999</v>
      </c>
    </row>
    <row r="424" spans="1:13">
      <c r="A424" s="267">
        <v>416</v>
      </c>
      <c r="B424" s="276" t="s">
        <v>2516</v>
      </c>
      <c r="C424" s="285">
        <v>772.8</v>
      </c>
      <c r="D424" s="286">
        <v>766.35</v>
      </c>
      <c r="E424" s="286">
        <v>756.65000000000009</v>
      </c>
      <c r="F424" s="286">
        <v>740.50000000000011</v>
      </c>
      <c r="G424" s="286">
        <v>730.80000000000018</v>
      </c>
      <c r="H424" s="286">
        <v>782.5</v>
      </c>
      <c r="I424" s="286">
        <v>792.2</v>
      </c>
      <c r="J424" s="286">
        <v>808.34999999999991</v>
      </c>
      <c r="K424" s="287">
        <v>776.05</v>
      </c>
      <c r="L424" s="287">
        <v>750.2</v>
      </c>
      <c r="M424" s="287">
        <v>0.38762000000000002</v>
      </c>
    </row>
    <row r="425" spans="1:13">
      <c r="A425" s="267">
        <v>417</v>
      </c>
      <c r="B425" s="276" t="s">
        <v>527</v>
      </c>
      <c r="C425" s="276">
        <v>203.6</v>
      </c>
      <c r="D425" s="278">
        <v>204.7833333333333</v>
      </c>
      <c r="E425" s="278">
        <v>199.86666666666662</v>
      </c>
      <c r="F425" s="278">
        <v>196.13333333333333</v>
      </c>
      <c r="G425" s="278">
        <v>191.21666666666664</v>
      </c>
      <c r="H425" s="278">
        <v>208.51666666666659</v>
      </c>
      <c r="I425" s="278">
        <v>213.43333333333328</v>
      </c>
      <c r="J425" s="278">
        <v>217.16666666666657</v>
      </c>
      <c r="K425" s="276">
        <v>209.7</v>
      </c>
      <c r="L425" s="276">
        <v>201.05</v>
      </c>
      <c r="M425" s="276">
        <v>32.756529999999998</v>
      </c>
    </row>
    <row r="426" spans="1:13">
      <c r="A426" s="267">
        <v>418</v>
      </c>
      <c r="B426" s="276" t="s">
        <v>2525</v>
      </c>
      <c r="C426" s="276">
        <v>93.85</v>
      </c>
      <c r="D426" s="278">
        <v>94.033333333333346</v>
      </c>
      <c r="E426" s="278">
        <v>92.716666666666697</v>
      </c>
      <c r="F426" s="278">
        <v>91.583333333333357</v>
      </c>
      <c r="G426" s="278">
        <v>90.266666666666708</v>
      </c>
      <c r="H426" s="278">
        <v>95.166666666666686</v>
      </c>
      <c r="I426" s="278">
        <v>96.48333333333332</v>
      </c>
      <c r="J426" s="278">
        <v>97.616666666666674</v>
      </c>
      <c r="K426" s="276">
        <v>95.35</v>
      </c>
      <c r="L426" s="276">
        <v>92.9</v>
      </c>
      <c r="M426" s="276">
        <v>32.936109999999999</v>
      </c>
    </row>
    <row r="427" spans="1:13">
      <c r="A427" s="267">
        <v>419</v>
      </c>
      <c r="B427" s="276" t="s">
        <v>175</v>
      </c>
      <c r="C427" s="276">
        <v>5695.25</v>
      </c>
      <c r="D427" s="278">
        <v>5668.0666666666666</v>
      </c>
      <c r="E427" s="278">
        <v>5617.1833333333334</v>
      </c>
      <c r="F427" s="278">
        <v>5539.1166666666668</v>
      </c>
      <c r="G427" s="278">
        <v>5488.2333333333336</v>
      </c>
      <c r="H427" s="278">
        <v>5746.1333333333332</v>
      </c>
      <c r="I427" s="278">
        <v>5797.0166666666664</v>
      </c>
      <c r="J427" s="278">
        <v>5875.083333333333</v>
      </c>
      <c r="K427" s="276">
        <v>5718.95</v>
      </c>
      <c r="L427" s="276">
        <v>5590</v>
      </c>
      <c r="M427" s="276">
        <v>1.1079699999999999</v>
      </c>
    </row>
    <row r="428" spans="1:13">
      <c r="A428" s="267">
        <v>420</v>
      </c>
      <c r="B428" s="276" t="s">
        <v>176</v>
      </c>
      <c r="C428" s="276">
        <v>1114.1500000000001</v>
      </c>
      <c r="D428" s="278">
        <v>1097.4666666666667</v>
      </c>
      <c r="E428" s="278">
        <v>1075.5333333333333</v>
      </c>
      <c r="F428" s="278">
        <v>1036.9166666666665</v>
      </c>
      <c r="G428" s="278">
        <v>1014.9833333333331</v>
      </c>
      <c r="H428" s="278">
        <v>1136.0833333333335</v>
      </c>
      <c r="I428" s="278">
        <v>1158.0166666666669</v>
      </c>
      <c r="J428" s="278">
        <v>1196.6333333333337</v>
      </c>
      <c r="K428" s="276">
        <v>1119.4000000000001</v>
      </c>
      <c r="L428" s="276">
        <v>1058.8499999999999</v>
      </c>
      <c r="M428" s="276">
        <v>31.861319999999999</v>
      </c>
    </row>
    <row r="429" spans="1:13">
      <c r="A429" s="267">
        <v>421</v>
      </c>
      <c r="B429" s="276" t="s">
        <v>177</v>
      </c>
      <c r="C429" s="276">
        <v>971.8</v>
      </c>
      <c r="D429" s="278">
        <v>947.26666666666677</v>
      </c>
      <c r="E429" s="278">
        <v>914.53333333333353</v>
      </c>
      <c r="F429" s="278">
        <v>857.26666666666677</v>
      </c>
      <c r="G429" s="278">
        <v>824.53333333333353</v>
      </c>
      <c r="H429" s="278">
        <v>1004.5333333333335</v>
      </c>
      <c r="I429" s="278">
        <v>1037.2666666666669</v>
      </c>
      <c r="J429" s="278">
        <v>1094.5333333333335</v>
      </c>
      <c r="K429" s="276">
        <v>980</v>
      </c>
      <c r="L429" s="276">
        <v>890</v>
      </c>
      <c r="M429" s="276">
        <v>15.31086</v>
      </c>
    </row>
    <row r="430" spans="1:13">
      <c r="A430" s="267">
        <v>422</v>
      </c>
      <c r="B430" s="276" t="s">
        <v>525</v>
      </c>
      <c r="C430" s="276">
        <v>106.8</v>
      </c>
      <c r="D430" s="278">
        <v>105.43333333333334</v>
      </c>
      <c r="E430" s="278">
        <v>103.86666666666667</v>
      </c>
      <c r="F430" s="278">
        <v>100.93333333333334</v>
      </c>
      <c r="G430" s="278">
        <v>99.366666666666674</v>
      </c>
      <c r="H430" s="278">
        <v>108.36666666666667</v>
      </c>
      <c r="I430" s="278">
        <v>109.93333333333334</v>
      </c>
      <c r="J430" s="278">
        <v>112.86666666666667</v>
      </c>
      <c r="K430" s="276">
        <v>107</v>
      </c>
      <c r="L430" s="276">
        <v>102.5</v>
      </c>
      <c r="M430" s="276">
        <v>17.609629999999999</v>
      </c>
    </row>
    <row r="431" spans="1:13">
      <c r="A431" s="267">
        <v>423</v>
      </c>
      <c r="B431" s="276" t="s">
        <v>526</v>
      </c>
      <c r="C431" s="276">
        <v>485.25</v>
      </c>
      <c r="D431" s="278">
        <v>483.7833333333333</v>
      </c>
      <c r="E431" s="278">
        <v>479.71666666666658</v>
      </c>
      <c r="F431" s="278">
        <v>474.18333333333328</v>
      </c>
      <c r="G431" s="278">
        <v>470.11666666666656</v>
      </c>
      <c r="H431" s="278">
        <v>489.31666666666661</v>
      </c>
      <c r="I431" s="278">
        <v>493.38333333333333</v>
      </c>
      <c r="J431" s="278">
        <v>498.91666666666663</v>
      </c>
      <c r="K431" s="276">
        <v>487.85</v>
      </c>
      <c r="L431" s="276">
        <v>478.25</v>
      </c>
      <c r="M431" s="276">
        <v>0.92850999999999995</v>
      </c>
    </row>
    <row r="432" spans="1:13">
      <c r="A432" s="267">
        <v>424</v>
      </c>
      <c r="B432" s="276" t="s">
        <v>3387</v>
      </c>
      <c r="C432" s="276">
        <v>322.95</v>
      </c>
      <c r="D432" s="278">
        <v>325.46666666666664</v>
      </c>
      <c r="E432" s="278">
        <v>318.0333333333333</v>
      </c>
      <c r="F432" s="278">
        <v>313.11666666666667</v>
      </c>
      <c r="G432" s="278">
        <v>305.68333333333334</v>
      </c>
      <c r="H432" s="278">
        <v>330.38333333333327</v>
      </c>
      <c r="I432" s="278">
        <v>337.81666666666655</v>
      </c>
      <c r="J432" s="278">
        <v>342.73333333333323</v>
      </c>
      <c r="K432" s="276">
        <v>332.9</v>
      </c>
      <c r="L432" s="276">
        <v>320.55</v>
      </c>
      <c r="M432" s="276">
        <v>10.26191</v>
      </c>
    </row>
    <row r="433" spans="1:13">
      <c r="A433" s="267">
        <v>425</v>
      </c>
      <c r="B433" s="276" t="s">
        <v>529</v>
      </c>
      <c r="C433" s="276">
        <v>1839</v>
      </c>
      <c r="D433" s="278">
        <v>1834.3833333333332</v>
      </c>
      <c r="E433" s="278">
        <v>1813.6666666666665</v>
      </c>
      <c r="F433" s="278">
        <v>1788.3333333333333</v>
      </c>
      <c r="G433" s="278">
        <v>1767.6166666666666</v>
      </c>
      <c r="H433" s="278">
        <v>1859.7166666666665</v>
      </c>
      <c r="I433" s="278">
        <v>1880.4333333333332</v>
      </c>
      <c r="J433" s="278">
        <v>1905.7666666666664</v>
      </c>
      <c r="K433" s="276">
        <v>1855.1</v>
      </c>
      <c r="L433" s="276">
        <v>1809.05</v>
      </c>
      <c r="M433" s="276">
        <v>0.49043999999999999</v>
      </c>
    </row>
    <row r="434" spans="1:13">
      <c r="A434" s="267">
        <v>426</v>
      </c>
      <c r="B434" s="276" t="s">
        <v>530</v>
      </c>
      <c r="C434" s="276">
        <v>558.29999999999995</v>
      </c>
      <c r="D434" s="278">
        <v>551.43333333333328</v>
      </c>
      <c r="E434" s="278">
        <v>542.86666666666656</v>
      </c>
      <c r="F434" s="278">
        <v>527.43333333333328</v>
      </c>
      <c r="G434" s="278">
        <v>518.86666666666656</v>
      </c>
      <c r="H434" s="278">
        <v>566.86666666666656</v>
      </c>
      <c r="I434" s="278">
        <v>575.43333333333339</v>
      </c>
      <c r="J434" s="278">
        <v>590.86666666666656</v>
      </c>
      <c r="K434" s="276">
        <v>560</v>
      </c>
      <c r="L434" s="276">
        <v>536</v>
      </c>
      <c r="M434" s="276">
        <v>1.01396</v>
      </c>
    </row>
    <row r="435" spans="1:13">
      <c r="A435" s="267">
        <v>427</v>
      </c>
      <c r="B435" s="276" t="s">
        <v>178</v>
      </c>
      <c r="C435" s="276">
        <v>603.45000000000005</v>
      </c>
      <c r="D435" s="278">
        <v>604.05000000000007</v>
      </c>
      <c r="E435" s="278">
        <v>599.40000000000009</v>
      </c>
      <c r="F435" s="278">
        <v>595.35</v>
      </c>
      <c r="G435" s="278">
        <v>590.70000000000005</v>
      </c>
      <c r="H435" s="278">
        <v>608.10000000000014</v>
      </c>
      <c r="I435" s="278">
        <v>612.75</v>
      </c>
      <c r="J435" s="278">
        <v>616.80000000000018</v>
      </c>
      <c r="K435" s="276">
        <v>608.70000000000005</v>
      </c>
      <c r="L435" s="276">
        <v>600</v>
      </c>
      <c r="M435" s="276">
        <v>77.901579999999996</v>
      </c>
    </row>
    <row r="436" spans="1:13">
      <c r="A436" s="267">
        <v>428</v>
      </c>
      <c r="B436" s="276" t="s">
        <v>531</v>
      </c>
      <c r="C436" s="276">
        <v>355.45</v>
      </c>
      <c r="D436" s="278">
        <v>352.48333333333335</v>
      </c>
      <c r="E436" s="278">
        <v>345.9666666666667</v>
      </c>
      <c r="F436" s="278">
        <v>336.48333333333335</v>
      </c>
      <c r="G436" s="278">
        <v>329.9666666666667</v>
      </c>
      <c r="H436" s="278">
        <v>361.9666666666667</v>
      </c>
      <c r="I436" s="278">
        <v>368.48333333333335</v>
      </c>
      <c r="J436" s="278">
        <v>377.9666666666667</v>
      </c>
      <c r="K436" s="276">
        <v>359</v>
      </c>
      <c r="L436" s="276">
        <v>343</v>
      </c>
      <c r="M436" s="276">
        <v>2.6625100000000002</v>
      </c>
    </row>
    <row r="437" spans="1:13">
      <c r="A437" s="267">
        <v>429</v>
      </c>
      <c r="B437" s="276" t="s">
        <v>179</v>
      </c>
      <c r="C437" s="276">
        <v>491.95</v>
      </c>
      <c r="D437" s="278">
        <v>493.31666666666666</v>
      </c>
      <c r="E437" s="278">
        <v>485.68333333333334</v>
      </c>
      <c r="F437" s="278">
        <v>479.41666666666669</v>
      </c>
      <c r="G437" s="278">
        <v>471.78333333333336</v>
      </c>
      <c r="H437" s="278">
        <v>499.58333333333331</v>
      </c>
      <c r="I437" s="278">
        <v>507.21666666666664</v>
      </c>
      <c r="J437" s="278">
        <v>513.48333333333335</v>
      </c>
      <c r="K437" s="276">
        <v>500.95</v>
      </c>
      <c r="L437" s="276">
        <v>487.05</v>
      </c>
      <c r="M437" s="276">
        <v>26.185220000000001</v>
      </c>
    </row>
    <row r="438" spans="1:13">
      <c r="A438" s="267">
        <v>430</v>
      </c>
      <c r="B438" s="276" t="s">
        <v>532</v>
      </c>
      <c r="C438" s="276">
        <v>199.6</v>
      </c>
      <c r="D438" s="278">
        <v>200.06666666666669</v>
      </c>
      <c r="E438" s="278">
        <v>197.63333333333338</v>
      </c>
      <c r="F438" s="278">
        <v>195.66666666666669</v>
      </c>
      <c r="G438" s="278">
        <v>193.23333333333338</v>
      </c>
      <c r="H438" s="278">
        <v>202.03333333333339</v>
      </c>
      <c r="I438" s="278">
        <v>204.46666666666673</v>
      </c>
      <c r="J438" s="278">
        <v>206.43333333333339</v>
      </c>
      <c r="K438" s="276">
        <v>202.5</v>
      </c>
      <c r="L438" s="276">
        <v>198.1</v>
      </c>
      <c r="M438" s="276">
        <v>0.79503000000000001</v>
      </c>
    </row>
    <row r="439" spans="1:13">
      <c r="A439" s="267">
        <v>431</v>
      </c>
      <c r="B439" s="276" t="s">
        <v>533</v>
      </c>
      <c r="C439" s="276">
        <v>1748.3</v>
      </c>
      <c r="D439" s="278">
        <v>1737.45</v>
      </c>
      <c r="E439" s="278">
        <v>1717.9</v>
      </c>
      <c r="F439" s="278">
        <v>1687.5</v>
      </c>
      <c r="G439" s="278">
        <v>1667.95</v>
      </c>
      <c r="H439" s="278">
        <v>1767.8500000000001</v>
      </c>
      <c r="I439" s="278">
        <v>1787.3999999999999</v>
      </c>
      <c r="J439" s="278">
        <v>1817.8000000000002</v>
      </c>
      <c r="K439" s="276">
        <v>1757</v>
      </c>
      <c r="L439" s="276">
        <v>1707.05</v>
      </c>
      <c r="M439" s="276">
        <v>0.82042000000000004</v>
      </c>
    </row>
    <row r="440" spans="1:13">
      <c r="A440" s="267">
        <v>432</v>
      </c>
      <c r="B440" s="276" t="s">
        <v>534</v>
      </c>
      <c r="C440" s="276">
        <v>7.35</v>
      </c>
      <c r="D440" s="278">
        <v>7.1166666666666671</v>
      </c>
      <c r="E440" s="278">
        <v>6.8833333333333346</v>
      </c>
      <c r="F440" s="278">
        <v>6.4166666666666679</v>
      </c>
      <c r="G440" s="278">
        <v>6.1833333333333353</v>
      </c>
      <c r="H440" s="278">
        <v>7.5833333333333339</v>
      </c>
      <c r="I440" s="278">
        <v>7.8166666666666664</v>
      </c>
      <c r="J440" s="278">
        <v>8.2833333333333332</v>
      </c>
      <c r="K440" s="276">
        <v>7.35</v>
      </c>
      <c r="L440" s="276">
        <v>6.65</v>
      </c>
      <c r="M440" s="276">
        <v>569.68976999999995</v>
      </c>
    </row>
    <row r="441" spans="1:13">
      <c r="A441" s="267">
        <v>433</v>
      </c>
      <c r="B441" s="276" t="s">
        <v>535</v>
      </c>
      <c r="C441" s="276">
        <v>132.35</v>
      </c>
      <c r="D441" s="278">
        <v>132.95000000000002</v>
      </c>
      <c r="E441" s="278">
        <v>130.50000000000003</v>
      </c>
      <c r="F441" s="278">
        <v>128.65</v>
      </c>
      <c r="G441" s="278">
        <v>126.20000000000002</v>
      </c>
      <c r="H441" s="278">
        <v>134.80000000000004</v>
      </c>
      <c r="I441" s="278">
        <v>137.25000000000003</v>
      </c>
      <c r="J441" s="278">
        <v>139.10000000000005</v>
      </c>
      <c r="K441" s="276">
        <v>135.4</v>
      </c>
      <c r="L441" s="276">
        <v>131.1</v>
      </c>
      <c r="M441" s="276">
        <v>1.42035</v>
      </c>
    </row>
    <row r="442" spans="1:13">
      <c r="A442" s="267">
        <v>434</v>
      </c>
      <c r="B442" s="276" t="s">
        <v>2593</v>
      </c>
      <c r="C442" s="276">
        <v>275.25</v>
      </c>
      <c r="D442" s="278">
        <v>275.26666666666665</v>
      </c>
      <c r="E442" s="278">
        <v>266.98333333333329</v>
      </c>
      <c r="F442" s="278">
        <v>258.71666666666664</v>
      </c>
      <c r="G442" s="278">
        <v>250.43333333333328</v>
      </c>
      <c r="H442" s="278">
        <v>283.5333333333333</v>
      </c>
      <c r="I442" s="278">
        <v>291.81666666666661</v>
      </c>
      <c r="J442" s="278">
        <v>300.08333333333331</v>
      </c>
      <c r="K442" s="276">
        <v>283.55</v>
      </c>
      <c r="L442" s="276">
        <v>267</v>
      </c>
      <c r="M442" s="276">
        <v>12.88448</v>
      </c>
    </row>
    <row r="443" spans="1:13">
      <c r="A443" s="267">
        <v>435</v>
      </c>
      <c r="B443" s="276" t="s">
        <v>536</v>
      </c>
      <c r="C443" s="276">
        <v>1037.05</v>
      </c>
      <c r="D443" s="278">
        <v>1034.9833333333333</v>
      </c>
      <c r="E443" s="278">
        <v>1023.9666666666667</v>
      </c>
      <c r="F443" s="278">
        <v>1010.8833333333333</v>
      </c>
      <c r="G443" s="278">
        <v>999.86666666666667</v>
      </c>
      <c r="H443" s="278">
        <v>1048.0666666666666</v>
      </c>
      <c r="I443" s="278">
        <v>1059.0833333333335</v>
      </c>
      <c r="J443" s="278">
        <v>1072.1666666666667</v>
      </c>
      <c r="K443" s="276">
        <v>1046</v>
      </c>
      <c r="L443" s="276">
        <v>1021.9</v>
      </c>
      <c r="M443" s="276">
        <v>0.44235999999999998</v>
      </c>
    </row>
    <row r="444" spans="1:13">
      <c r="A444" s="267">
        <v>436</v>
      </c>
      <c r="B444" s="276" t="s">
        <v>282</v>
      </c>
      <c r="C444" s="276">
        <v>630.9</v>
      </c>
      <c r="D444" s="278">
        <v>629.66666666666663</v>
      </c>
      <c r="E444" s="278">
        <v>622.33333333333326</v>
      </c>
      <c r="F444" s="278">
        <v>613.76666666666665</v>
      </c>
      <c r="G444" s="278">
        <v>606.43333333333328</v>
      </c>
      <c r="H444" s="278">
        <v>638.23333333333323</v>
      </c>
      <c r="I444" s="278">
        <v>645.56666666666649</v>
      </c>
      <c r="J444" s="278">
        <v>654.13333333333321</v>
      </c>
      <c r="K444" s="276">
        <v>637</v>
      </c>
      <c r="L444" s="276">
        <v>621.1</v>
      </c>
      <c r="M444" s="276">
        <v>6.2114399999999996</v>
      </c>
    </row>
    <row r="445" spans="1:13">
      <c r="A445" s="267">
        <v>437</v>
      </c>
      <c r="B445" s="276" t="s">
        <v>542</v>
      </c>
      <c r="C445" s="276">
        <v>56.6</v>
      </c>
      <c r="D445" s="278">
        <v>57.050000000000004</v>
      </c>
      <c r="E445" s="278">
        <v>55.800000000000011</v>
      </c>
      <c r="F445" s="278">
        <v>55.000000000000007</v>
      </c>
      <c r="G445" s="278">
        <v>53.750000000000014</v>
      </c>
      <c r="H445" s="278">
        <v>57.850000000000009</v>
      </c>
      <c r="I445" s="278">
        <v>59.099999999999994</v>
      </c>
      <c r="J445" s="278">
        <v>59.900000000000006</v>
      </c>
      <c r="K445" s="276">
        <v>58.3</v>
      </c>
      <c r="L445" s="276">
        <v>56.25</v>
      </c>
      <c r="M445" s="276">
        <v>35.203949999999999</v>
      </c>
    </row>
    <row r="446" spans="1:13">
      <c r="A446" s="267">
        <v>438</v>
      </c>
      <c r="B446" s="276" t="s">
        <v>2608</v>
      </c>
      <c r="C446" s="276">
        <v>11688.6</v>
      </c>
      <c r="D446" s="278">
        <v>11706.199999999999</v>
      </c>
      <c r="E446" s="278">
        <v>11422.399999999998</v>
      </c>
      <c r="F446" s="278">
        <v>11156.199999999999</v>
      </c>
      <c r="G446" s="278">
        <v>10872.399999999998</v>
      </c>
      <c r="H446" s="278">
        <v>11972.399999999998</v>
      </c>
      <c r="I446" s="278">
        <v>12256.199999999997</v>
      </c>
      <c r="J446" s="278">
        <v>12522.399999999998</v>
      </c>
      <c r="K446" s="276">
        <v>11990</v>
      </c>
      <c r="L446" s="276">
        <v>11440</v>
      </c>
      <c r="M446" s="276">
        <v>9.1450000000000004E-2</v>
      </c>
    </row>
    <row r="447" spans="1:13">
      <c r="A447" s="267">
        <v>439</v>
      </c>
      <c r="B447" s="276" t="s">
        <v>2613</v>
      </c>
      <c r="C447" s="276">
        <v>1112.9000000000001</v>
      </c>
      <c r="D447" s="278">
        <v>1105.3</v>
      </c>
      <c r="E447" s="278">
        <v>1090.5999999999999</v>
      </c>
      <c r="F447" s="278">
        <v>1068.3</v>
      </c>
      <c r="G447" s="278">
        <v>1053.5999999999999</v>
      </c>
      <c r="H447" s="278">
        <v>1127.5999999999999</v>
      </c>
      <c r="I447" s="278">
        <v>1142.3000000000002</v>
      </c>
      <c r="J447" s="278">
        <v>1164.5999999999999</v>
      </c>
      <c r="K447" s="276">
        <v>1120</v>
      </c>
      <c r="L447" s="276">
        <v>1083</v>
      </c>
      <c r="M447" s="276">
        <v>1.09554</v>
      </c>
    </row>
    <row r="448" spans="1:13">
      <c r="A448" s="267">
        <v>440</v>
      </c>
      <c r="B448" s="276" t="s">
        <v>3464</v>
      </c>
      <c r="C448" s="276">
        <v>609.54999999999995</v>
      </c>
      <c r="D448" s="278">
        <v>608.31666666666661</v>
      </c>
      <c r="E448" s="278">
        <v>602.33333333333326</v>
      </c>
      <c r="F448" s="278">
        <v>595.11666666666667</v>
      </c>
      <c r="G448" s="278">
        <v>589.13333333333333</v>
      </c>
      <c r="H448" s="278">
        <v>615.53333333333319</v>
      </c>
      <c r="I448" s="278">
        <v>621.51666666666654</v>
      </c>
      <c r="J448" s="278">
        <v>628.73333333333312</v>
      </c>
      <c r="K448" s="276">
        <v>614.29999999999995</v>
      </c>
      <c r="L448" s="276">
        <v>601.1</v>
      </c>
      <c r="M448" s="276">
        <v>38.13409</v>
      </c>
    </row>
    <row r="449" spans="1:13">
      <c r="A449" s="267">
        <v>441</v>
      </c>
      <c r="B449" s="276" t="s">
        <v>182</v>
      </c>
      <c r="C449" s="276">
        <v>1957.9</v>
      </c>
      <c r="D449" s="278">
        <v>1936.3333333333333</v>
      </c>
      <c r="E449" s="278">
        <v>1902.6666666666665</v>
      </c>
      <c r="F449" s="278">
        <v>1847.4333333333332</v>
      </c>
      <c r="G449" s="278">
        <v>1813.7666666666664</v>
      </c>
      <c r="H449" s="278">
        <v>1991.5666666666666</v>
      </c>
      <c r="I449" s="278">
        <v>2025.2333333333331</v>
      </c>
      <c r="J449" s="278">
        <v>2080.4666666666667</v>
      </c>
      <c r="K449" s="276">
        <v>1970</v>
      </c>
      <c r="L449" s="276">
        <v>1881.1</v>
      </c>
      <c r="M449" s="276">
        <v>11.15371</v>
      </c>
    </row>
    <row r="450" spans="1:13">
      <c r="A450" s="267">
        <v>442</v>
      </c>
      <c r="B450" s="276" t="s">
        <v>543</v>
      </c>
      <c r="C450" s="276">
        <v>1021.65</v>
      </c>
      <c r="D450" s="278">
        <v>1024.6500000000001</v>
      </c>
      <c r="E450" s="278">
        <v>1008.4000000000001</v>
      </c>
      <c r="F450" s="278">
        <v>995.15</v>
      </c>
      <c r="G450" s="278">
        <v>978.9</v>
      </c>
      <c r="H450" s="278">
        <v>1037.9000000000001</v>
      </c>
      <c r="I450" s="278">
        <v>1054.1500000000001</v>
      </c>
      <c r="J450" s="278">
        <v>1067.4000000000003</v>
      </c>
      <c r="K450" s="276">
        <v>1040.9000000000001</v>
      </c>
      <c r="L450" s="276">
        <v>1011.4</v>
      </c>
      <c r="M450" s="276">
        <v>0.26422000000000001</v>
      </c>
    </row>
    <row r="451" spans="1:13">
      <c r="A451" s="267">
        <v>443</v>
      </c>
      <c r="B451" s="276" t="s">
        <v>183</v>
      </c>
      <c r="C451" s="276">
        <v>193.2</v>
      </c>
      <c r="D451" s="278">
        <v>190.7166666666667</v>
      </c>
      <c r="E451" s="278">
        <v>187.53333333333339</v>
      </c>
      <c r="F451" s="278">
        <v>181.8666666666667</v>
      </c>
      <c r="G451" s="278">
        <v>178.68333333333339</v>
      </c>
      <c r="H451" s="278">
        <v>196.38333333333338</v>
      </c>
      <c r="I451" s="278">
        <v>199.56666666666666</v>
      </c>
      <c r="J451" s="278">
        <v>205.23333333333338</v>
      </c>
      <c r="K451" s="276">
        <v>193.9</v>
      </c>
      <c r="L451" s="276">
        <v>185.05</v>
      </c>
      <c r="M451" s="276">
        <v>757.52593000000002</v>
      </c>
    </row>
    <row r="452" spans="1:13">
      <c r="A452" s="267">
        <v>444</v>
      </c>
      <c r="B452" s="276" t="s">
        <v>184</v>
      </c>
      <c r="C452" s="276">
        <v>78.05</v>
      </c>
      <c r="D452" s="278">
        <v>77.416666666666671</v>
      </c>
      <c r="E452" s="278">
        <v>76.13333333333334</v>
      </c>
      <c r="F452" s="278">
        <v>74.216666666666669</v>
      </c>
      <c r="G452" s="278">
        <v>72.933333333333337</v>
      </c>
      <c r="H452" s="278">
        <v>79.333333333333343</v>
      </c>
      <c r="I452" s="278">
        <v>80.616666666666674</v>
      </c>
      <c r="J452" s="278">
        <v>82.533333333333346</v>
      </c>
      <c r="K452" s="276">
        <v>78.7</v>
      </c>
      <c r="L452" s="276">
        <v>75.5</v>
      </c>
      <c r="M452" s="276">
        <v>67.567009999999996</v>
      </c>
    </row>
    <row r="453" spans="1:13">
      <c r="A453" s="267">
        <v>445</v>
      </c>
      <c r="B453" s="276" t="s">
        <v>185</v>
      </c>
      <c r="C453" s="276">
        <v>81.150000000000006</v>
      </c>
      <c r="D453" s="278">
        <v>80.416666666666671</v>
      </c>
      <c r="E453" s="278">
        <v>78.63333333333334</v>
      </c>
      <c r="F453" s="278">
        <v>76.116666666666674</v>
      </c>
      <c r="G453" s="278">
        <v>74.333333333333343</v>
      </c>
      <c r="H453" s="278">
        <v>82.933333333333337</v>
      </c>
      <c r="I453" s="278">
        <v>84.716666666666669</v>
      </c>
      <c r="J453" s="278">
        <v>87.233333333333334</v>
      </c>
      <c r="K453" s="276">
        <v>82.2</v>
      </c>
      <c r="L453" s="276">
        <v>77.900000000000006</v>
      </c>
      <c r="M453" s="276">
        <v>461.81972000000002</v>
      </c>
    </row>
    <row r="454" spans="1:13">
      <c r="A454" s="267">
        <v>446</v>
      </c>
      <c r="B454" s="276" t="s">
        <v>186</v>
      </c>
      <c r="C454" s="276">
        <v>680.55</v>
      </c>
      <c r="D454" s="278">
        <v>683.16666666666663</v>
      </c>
      <c r="E454" s="278">
        <v>672.48333333333323</v>
      </c>
      <c r="F454" s="278">
        <v>664.41666666666663</v>
      </c>
      <c r="G454" s="278">
        <v>653.73333333333323</v>
      </c>
      <c r="H454" s="278">
        <v>691.23333333333323</v>
      </c>
      <c r="I454" s="278">
        <v>701.91666666666663</v>
      </c>
      <c r="J454" s="278">
        <v>709.98333333333323</v>
      </c>
      <c r="K454" s="276">
        <v>693.85</v>
      </c>
      <c r="L454" s="276">
        <v>675.1</v>
      </c>
      <c r="M454" s="276">
        <v>215.45254</v>
      </c>
    </row>
    <row r="455" spans="1:13">
      <c r="A455" s="267">
        <v>447</v>
      </c>
      <c r="B455" s="276" t="s">
        <v>2624</v>
      </c>
      <c r="C455" s="276">
        <v>42.15</v>
      </c>
      <c r="D455" s="278">
        <v>42.3</v>
      </c>
      <c r="E455" s="278">
        <v>41.649999999999991</v>
      </c>
      <c r="F455" s="278">
        <v>41.149999999999991</v>
      </c>
      <c r="G455" s="278">
        <v>40.499999999999986</v>
      </c>
      <c r="H455" s="278">
        <v>42.8</v>
      </c>
      <c r="I455" s="278">
        <v>43.45</v>
      </c>
      <c r="J455" s="278">
        <v>43.95</v>
      </c>
      <c r="K455" s="276">
        <v>42.95</v>
      </c>
      <c r="L455" s="276">
        <v>41.8</v>
      </c>
      <c r="M455" s="276">
        <v>60.871270000000003</v>
      </c>
    </row>
    <row r="456" spans="1:13">
      <c r="A456" s="267">
        <v>448</v>
      </c>
      <c r="B456" s="276" t="s">
        <v>537</v>
      </c>
      <c r="C456" s="276">
        <v>962.25</v>
      </c>
      <c r="D456" s="278">
        <v>950.83333333333337</v>
      </c>
      <c r="E456" s="278">
        <v>932.66666666666674</v>
      </c>
      <c r="F456" s="278">
        <v>903.08333333333337</v>
      </c>
      <c r="G456" s="278">
        <v>884.91666666666674</v>
      </c>
      <c r="H456" s="278">
        <v>980.41666666666674</v>
      </c>
      <c r="I456" s="278">
        <v>998.58333333333348</v>
      </c>
      <c r="J456" s="278">
        <v>1028.1666666666667</v>
      </c>
      <c r="K456" s="276">
        <v>969</v>
      </c>
      <c r="L456" s="276">
        <v>921.25</v>
      </c>
      <c r="M456" s="276">
        <v>0.39245000000000002</v>
      </c>
    </row>
    <row r="457" spans="1:13">
      <c r="A457" s="267">
        <v>449</v>
      </c>
      <c r="B457" s="276" t="s">
        <v>538</v>
      </c>
      <c r="C457" s="276">
        <v>441.55</v>
      </c>
      <c r="D457" s="278">
        <v>441.3</v>
      </c>
      <c r="E457" s="278">
        <v>436.75</v>
      </c>
      <c r="F457" s="278">
        <v>431.95</v>
      </c>
      <c r="G457" s="278">
        <v>427.4</v>
      </c>
      <c r="H457" s="278">
        <v>446.1</v>
      </c>
      <c r="I457" s="278">
        <v>450.65000000000009</v>
      </c>
      <c r="J457" s="278">
        <v>455.45000000000005</v>
      </c>
      <c r="K457" s="276">
        <v>445.85</v>
      </c>
      <c r="L457" s="276">
        <v>436.5</v>
      </c>
      <c r="M457" s="276">
        <v>0.17502000000000001</v>
      </c>
    </row>
    <row r="458" spans="1:13">
      <c r="A458" s="267">
        <v>450</v>
      </c>
      <c r="B458" s="276" t="s">
        <v>187</v>
      </c>
      <c r="C458" s="276">
        <v>3093</v>
      </c>
      <c r="D458" s="278">
        <v>3082.2833333333333</v>
      </c>
      <c r="E458" s="278">
        <v>3050.3166666666666</v>
      </c>
      <c r="F458" s="278">
        <v>3007.6333333333332</v>
      </c>
      <c r="G458" s="278">
        <v>2975.6666666666665</v>
      </c>
      <c r="H458" s="278">
        <v>3124.9666666666667</v>
      </c>
      <c r="I458" s="278">
        <v>3156.9333333333329</v>
      </c>
      <c r="J458" s="278">
        <v>3199.6166666666668</v>
      </c>
      <c r="K458" s="276">
        <v>3114.25</v>
      </c>
      <c r="L458" s="276">
        <v>3039.6</v>
      </c>
      <c r="M458" s="276">
        <v>58.013089999999998</v>
      </c>
    </row>
    <row r="459" spans="1:13">
      <c r="A459" s="267">
        <v>451</v>
      </c>
      <c r="B459" s="276" t="s">
        <v>544</v>
      </c>
      <c r="C459" s="276">
        <v>2761.75</v>
      </c>
      <c r="D459" s="278">
        <v>2736.2166666666667</v>
      </c>
      <c r="E459" s="278">
        <v>2687.5333333333333</v>
      </c>
      <c r="F459" s="278">
        <v>2613.3166666666666</v>
      </c>
      <c r="G459" s="278">
        <v>2564.6333333333332</v>
      </c>
      <c r="H459" s="278">
        <v>2810.4333333333334</v>
      </c>
      <c r="I459" s="278">
        <v>2859.1166666666668</v>
      </c>
      <c r="J459" s="278">
        <v>2933.3333333333335</v>
      </c>
      <c r="K459" s="276">
        <v>2784.9</v>
      </c>
      <c r="L459" s="276">
        <v>2662</v>
      </c>
      <c r="M459" s="276">
        <v>0.19378999999999999</v>
      </c>
    </row>
    <row r="460" spans="1:13">
      <c r="A460" s="267">
        <v>452</v>
      </c>
      <c r="B460" s="276" t="s">
        <v>188</v>
      </c>
      <c r="C460" s="276">
        <v>1003.85</v>
      </c>
      <c r="D460" s="278">
        <v>1001.0333333333334</v>
      </c>
      <c r="E460" s="278">
        <v>994.11666666666679</v>
      </c>
      <c r="F460" s="278">
        <v>984.38333333333333</v>
      </c>
      <c r="G460" s="278">
        <v>977.4666666666667</v>
      </c>
      <c r="H460" s="278">
        <v>1010.7666666666669</v>
      </c>
      <c r="I460" s="278">
        <v>1017.6833333333336</v>
      </c>
      <c r="J460" s="278">
        <v>1027.416666666667</v>
      </c>
      <c r="K460" s="276">
        <v>1007.95</v>
      </c>
      <c r="L460" s="276">
        <v>991.3</v>
      </c>
      <c r="M460" s="276">
        <v>40.403210000000001</v>
      </c>
    </row>
    <row r="461" spans="1:13">
      <c r="A461" s="267">
        <v>453</v>
      </c>
      <c r="B461" s="276" t="s">
        <v>546</v>
      </c>
      <c r="C461" s="276">
        <v>956.45</v>
      </c>
      <c r="D461" s="278">
        <v>942.86666666666679</v>
      </c>
      <c r="E461" s="278">
        <v>925.63333333333355</v>
      </c>
      <c r="F461" s="278">
        <v>894.81666666666672</v>
      </c>
      <c r="G461" s="278">
        <v>877.58333333333348</v>
      </c>
      <c r="H461" s="278">
        <v>973.68333333333362</v>
      </c>
      <c r="I461" s="278">
        <v>990.91666666666674</v>
      </c>
      <c r="J461" s="278">
        <v>1021.7333333333337</v>
      </c>
      <c r="K461" s="276">
        <v>960.1</v>
      </c>
      <c r="L461" s="276">
        <v>912.05</v>
      </c>
      <c r="M461" s="276">
        <v>0.43826999999999999</v>
      </c>
    </row>
    <row r="462" spans="1:13">
      <c r="A462" s="267">
        <v>454</v>
      </c>
      <c r="B462" s="276" t="s">
        <v>547</v>
      </c>
      <c r="C462" s="276">
        <v>979.25</v>
      </c>
      <c r="D462" s="278">
        <v>966.30000000000007</v>
      </c>
      <c r="E462" s="278">
        <v>944.60000000000014</v>
      </c>
      <c r="F462" s="278">
        <v>909.95</v>
      </c>
      <c r="G462" s="278">
        <v>888.25000000000011</v>
      </c>
      <c r="H462" s="278">
        <v>1000.9500000000002</v>
      </c>
      <c r="I462" s="278">
        <v>1022.6500000000002</v>
      </c>
      <c r="J462" s="278">
        <v>1057.3000000000002</v>
      </c>
      <c r="K462" s="276">
        <v>988</v>
      </c>
      <c r="L462" s="276">
        <v>931.65</v>
      </c>
      <c r="M462" s="276">
        <v>3.6581600000000001</v>
      </c>
    </row>
    <row r="463" spans="1:13">
      <c r="A463" s="267">
        <v>455</v>
      </c>
      <c r="B463" s="276" t="s">
        <v>552</v>
      </c>
      <c r="C463" s="276">
        <v>821</v>
      </c>
      <c r="D463" s="278">
        <v>822.0333333333333</v>
      </c>
      <c r="E463" s="278">
        <v>799.06666666666661</v>
      </c>
      <c r="F463" s="278">
        <v>777.13333333333333</v>
      </c>
      <c r="G463" s="278">
        <v>754.16666666666663</v>
      </c>
      <c r="H463" s="278">
        <v>843.96666666666658</v>
      </c>
      <c r="I463" s="278">
        <v>866.93333333333328</v>
      </c>
      <c r="J463" s="278">
        <v>888.86666666666656</v>
      </c>
      <c r="K463" s="276">
        <v>845</v>
      </c>
      <c r="L463" s="276">
        <v>800.1</v>
      </c>
      <c r="M463" s="276">
        <v>1.6403300000000001</v>
      </c>
    </row>
    <row r="464" spans="1:13">
      <c r="A464" s="267">
        <v>456</v>
      </c>
      <c r="B464" s="276" t="s">
        <v>548</v>
      </c>
      <c r="C464" s="276">
        <v>52.25</v>
      </c>
      <c r="D464" s="278">
        <v>52.183333333333337</v>
      </c>
      <c r="E464" s="278">
        <v>51.116666666666674</v>
      </c>
      <c r="F464" s="278">
        <v>49.983333333333334</v>
      </c>
      <c r="G464" s="278">
        <v>48.916666666666671</v>
      </c>
      <c r="H464" s="278">
        <v>53.316666666666677</v>
      </c>
      <c r="I464" s="278">
        <v>54.38333333333334</v>
      </c>
      <c r="J464" s="278">
        <v>55.51666666666668</v>
      </c>
      <c r="K464" s="276">
        <v>53.25</v>
      </c>
      <c r="L464" s="276">
        <v>51.05</v>
      </c>
      <c r="M464" s="276">
        <v>9.0517099999999999</v>
      </c>
    </row>
    <row r="465" spans="1:13">
      <c r="A465" s="267">
        <v>457</v>
      </c>
      <c r="B465" s="276" t="s">
        <v>549</v>
      </c>
      <c r="C465" s="276">
        <v>1320.8</v>
      </c>
      <c r="D465" s="278">
        <v>1316.6000000000001</v>
      </c>
      <c r="E465" s="278">
        <v>1305.2000000000003</v>
      </c>
      <c r="F465" s="278">
        <v>1289.6000000000001</v>
      </c>
      <c r="G465" s="278">
        <v>1278.2000000000003</v>
      </c>
      <c r="H465" s="278">
        <v>1332.2000000000003</v>
      </c>
      <c r="I465" s="278">
        <v>1343.6000000000004</v>
      </c>
      <c r="J465" s="278">
        <v>1359.2000000000003</v>
      </c>
      <c r="K465" s="276">
        <v>1328</v>
      </c>
      <c r="L465" s="276">
        <v>1301</v>
      </c>
      <c r="M465" s="276">
        <v>0.70557999999999998</v>
      </c>
    </row>
    <row r="466" spans="1:13">
      <c r="A466" s="267">
        <v>458</v>
      </c>
      <c r="B466" s="244" t="s">
        <v>189</v>
      </c>
      <c r="C466" s="276">
        <v>1570.95</v>
      </c>
      <c r="D466" s="278">
        <v>1563.1000000000001</v>
      </c>
      <c r="E466" s="278">
        <v>1549.3500000000004</v>
      </c>
      <c r="F466" s="278">
        <v>1527.7500000000002</v>
      </c>
      <c r="G466" s="278">
        <v>1514.0000000000005</v>
      </c>
      <c r="H466" s="278">
        <v>1584.7000000000003</v>
      </c>
      <c r="I466" s="278">
        <v>1598.4499999999998</v>
      </c>
      <c r="J466" s="278">
        <v>1620.0500000000002</v>
      </c>
      <c r="K466" s="276">
        <v>1576.85</v>
      </c>
      <c r="L466" s="276">
        <v>1541.5</v>
      </c>
      <c r="M466" s="276">
        <v>13.51709</v>
      </c>
    </row>
    <row r="467" spans="1:13">
      <c r="A467" s="267">
        <v>459</v>
      </c>
      <c r="B467" s="244" t="s">
        <v>190</v>
      </c>
      <c r="C467" s="276">
        <v>2809.45</v>
      </c>
      <c r="D467" s="278">
        <v>2803.6833333333329</v>
      </c>
      <c r="E467" s="278">
        <v>2784.4166666666661</v>
      </c>
      <c r="F467" s="278">
        <v>2759.3833333333332</v>
      </c>
      <c r="G467" s="278">
        <v>2740.1166666666663</v>
      </c>
      <c r="H467" s="278">
        <v>2828.7166666666658</v>
      </c>
      <c r="I467" s="278">
        <v>2847.9833333333331</v>
      </c>
      <c r="J467" s="278">
        <v>2873.0166666666655</v>
      </c>
      <c r="K467" s="276">
        <v>2822.95</v>
      </c>
      <c r="L467" s="276">
        <v>2778.65</v>
      </c>
      <c r="M467" s="276">
        <v>1.9714400000000001</v>
      </c>
    </row>
    <row r="468" spans="1:13">
      <c r="A468" s="267">
        <v>460</v>
      </c>
      <c r="B468" s="244" t="s">
        <v>191</v>
      </c>
      <c r="C468" s="276">
        <v>320.55</v>
      </c>
      <c r="D468" s="278">
        <v>319.7166666666667</v>
      </c>
      <c r="E468" s="278">
        <v>317.63333333333338</v>
      </c>
      <c r="F468" s="278">
        <v>314.7166666666667</v>
      </c>
      <c r="G468" s="278">
        <v>312.63333333333338</v>
      </c>
      <c r="H468" s="278">
        <v>322.63333333333338</v>
      </c>
      <c r="I468" s="278">
        <v>324.71666666666664</v>
      </c>
      <c r="J468" s="278">
        <v>327.63333333333338</v>
      </c>
      <c r="K468" s="276">
        <v>321.8</v>
      </c>
      <c r="L468" s="276">
        <v>316.8</v>
      </c>
      <c r="M468" s="276">
        <v>8.4859500000000008</v>
      </c>
    </row>
    <row r="469" spans="1:13">
      <c r="A469" s="267">
        <v>461</v>
      </c>
      <c r="B469" s="244" t="s">
        <v>550</v>
      </c>
      <c r="C469" s="276">
        <v>675</v>
      </c>
      <c r="D469" s="278">
        <v>675.63333333333333</v>
      </c>
      <c r="E469" s="278">
        <v>671.36666666666667</v>
      </c>
      <c r="F469" s="278">
        <v>667.73333333333335</v>
      </c>
      <c r="G469" s="278">
        <v>663.4666666666667</v>
      </c>
      <c r="H469" s="278">
        <v>679.26666666666665</v>
      </c>
      <c r="I469" s="278">
        <v>683.5333333333333</v>
      </c>
      <c r="J469" s="278">
        <v>687.16666666666663</v>
      </c>
      <c r="K469" s="276">
        <v>679.9</v>
      </c>
      <c r="L469" s="276">
        <v>672</v>
      </c>
      <c r="M469" s="276">
        <v>4.5076900000000002</v>
      </c>
    </row>
    <row r="470" spans="1:13">
      <c r="A470" s="267">
        <v>462</v>
      </c>
      <c r="B470" s="244" t="s">
        <v>551</v>
      </c>
      <c r="C470" s="276">
        <v>15.45</v>
      </c>
      <c r="D470" s="278">
        <v>14.766666666666666</v>
      </c>
      <c r="E470" s="278">
        <v>14.083333333333332</v>
      </c>
      <c r="F470" s="278">
        <v>12.716666666666667</v>
      </c>
      <c r="G470" s="278">
        <v>12.033333333333333</v>
      </c>
      <c r="H470" s="278">
        <v>16.133333333333333</v>
      </c>
      <c r="I470" s="278">
        <v>16.816666666666663</v>
      </c>
      <c r="J470" s="278">
        <v>18.18333333333333</v>
      </c>
      <c r="K470" s="276">
        <v>15.45</v>
      </c>
      <c r="L470" s="276">
        <v>13.4</v>
      </c>
      <c r="M470" s="276">
        <v>1952.79306</v>
      </c>
    </row>
    <row r="471" spans="1:13">
      <c r="A471" s="267">
        <v>463</v>
      </c>
      <c r="B471" s="244" t="s">
        <v>539</v>
      </c>
      <c r="C471" s="276">
        <v>6242.05</v>
      </c>
      <c r="D471" s="278">
        <v>6249.55</v>
      </c>
      <c r="E471" s="278">
        <v>6171.5</v>
      </c>
      <c r="F471" s="278">
        <v>6100.95</v>
      </c>
      <c r="G471" s="278">
        <v>6022.9</v>
      </c>
      <c r="H471" s="278">
        <v>6320.1</v>
      </c>
      <c r="I471" s="278">
        <v>6398.1500000000015</v>
      </c>
      <c r="J471" s="278">
        <v>6468.7000000000007</v>
      </c>
      <c r="K471" s="276">
        <v>6327.6</v>
      </c>
      <c r="L471" s="276">
        <v>6179</v>
      </c>
      <c r="M471" s="276">
        <v>8.6999999999999994E-2</v>
      </c>
    </row>
    <row r="472" spans="1:13">
      <c r="A472" s="267">
        <v>464</v>
      </c>
      <c r="B472" s="244" t="s">
        <v>541</v>
      </c>
      <c r="C472" s="276">
        <v>30.9</v>
      </c>
      <c r="D472" s="278">
        <v>30.95</v>
      </c>
      <c r="E472" s="278">
        <v>30.7</v>
      </c>
      <c r="F472" s="276">
        <v>30.5</v>
      </c>
      <c r="G472" s="278">
        <v>30.25</v>
      </c>
      <c r="H472" s="278">
        <v>31.15</v>
      </c>
      <c r="I472" s="276">
        <v>31.4</v>
      </c>
      <c r="J472" s="278">
        <v>31.599999999999998</v>
      </c>
      <c r="K472" s="278">
        <v>31.2</v>
      </c>
      <c r="L472" s="276">
        <v>30.75</v>
      </c>
      <c r="M472" s="278">
        <v>29.767130000000002</v>
      </c>
    </row>
    <row r="473" spans="1:13">
      <c r="A473" s="267">
        <v>465</v>
      </c>
      <c r="B473" s="244" t="s">
        <v>192</v>
      </c>
      <c r="C473" s="276">
        <v>491.7</v>
      </c>
      <c r="D473" s="278">
        <v>492.16666666666669</v>
      </c>
      <c r="E473" s="278">
        <v>487.58333333333337</v>
      </c>
      <c r="F473" s="276">
        <v>483.4666666666667</v>
      </c>
      <c r="G473" s="278">
        <v>478.88333333333338</v>
      </c>
      <c r="H473" s="278">
        <v>496.28333333333336</v>
      </c>
      <c r="I473" s="276">
        <v>500.86666666666673</v>
      </c>
      <c r="J473" s="278">
        <v>504.98333333333335</v>
      </c>
      <c r="K473" s="278">
        <v>496.75</v>
      </c>
      <c r="L473" s="276">
        <v>488.05</v>
      </c>
      <c r="M473" s="278">
        <v>9.6288599999999995</v>
      </c>
    </row>
    <row r="474" spans="1:13">
      <c r="A474" s="267">
        <v>466</v>
      </c>
      <c r="B474" s="244" t="s">
        <v>540</v>
      </c>
      <c r="C474" s="244">
        <v>223.85</v>
      </c>
      <c r="D474" s="288">
        <v>224.7833333333333</v>
      </c>
      <c r="E474" s="288">
        <v>221.61666666666662</v>
      </c>
      <c r="F474" s="288">
        <v>219.38333333333333</v>
      </c>
      <c r="G474" s="288">
        <v>216.21666666666664</v>
      </c>
      <c r="H474" s="288">
        <v>227.01666666666659</v>
      </c>
      <c r="I474" s="288">
        <v>230.18333333333328</v>
      </c>
      <c r="J474" s="288">
        <v>232.41666666666657</v>
      </c>
      <c r="K474" s="288">
        <v>227.95</v>
      </c>
      <c r="L474" s="288">
        <v>222.55</v>
      </c>
      <c r="M474" s="288">
        <v>0.61948000000000003</v>
      </c>
    </row>
    <row r="475" spans="1:13">
      <c r="A475" s="267">
        <v>467</v>
      </c>
      <c r="B475" s="244" t="s">
        <v>193</v>
      </c>
      <c r="C475" s="244">
        <v>1183.05</v>
      </c>
      <c r="D475" s="288">
        <v>1183.6833333333334</v>
      </c>
      <c r="E475" s="288">
        <v>1174.3666666666668</v>
      </c>
      <c r="F475" s="288">
        <v>1165.6833333333334</v>
      </c>
      <c r="G475" s="288">
        <v>1156.3666666666668</v>
      </c>
      <c r="H475" s="288">
        <v>1192.3666666666668</v>
      </c>
      <c r="I475" s="288">
        <v>1201.6833333333334</v>
      </c>
      <c r="J475" s="288">
        <v>1210.3666666666668</v>
      </c>
      <c r="K475" s="288">
        <v>1193</v>
      </c>
      <c r="L475" s="288">
        <v>1175</v>
      </c>
      <c r="M475" s="288">
        <v>3.7176800000000001</v>
      </c>
    </row>
    <row r="476" spans="1:13">
      <c r="A476" s="267">
        <v>468</v>
      </c>
      <c r="B476" s="244" t="s">
        <v>553</v>
      </c>
      <c r="C476" s="288">
        <v>13.05</v>
      </c>
      <c r="D476" s="288">
        <v>13.033333333333333</v>
      </c>
      <c r="E476" s="288">
        <v>12.866666666666667</v>
      </c>
      <c r="F476" s="288">
        <v>12.683333333333334</v>
      </c>
      <c r="G476" s="288">
        <v>12.516666666666667</v>
      </c>
      <c r="H476" s="288">
        <v>13.216666666666667</v>
      </c>
      <c r="I476" s="288">
        <v>13.383333333333335</v>
      </c>
      <c r="J476" s="288">
        <v>13.566666666666666</v>
      </c>
      <c r="K476" s="288">
        <v>13.2</v>
      </c>
      <c r="L476" s="288">
        <v>12.85</v>
      </c>
      <c r="M476" s="288">
        <v>23.343699999999998</v>
      </c>
    </row>
    <row r="477" spans="1:13">
      <c r="A477" s="267">
        <v>469</v>
      </c>
      <c r="B477" s="244" t="s">
        <v>554</v>
      </c>
      <c r="C477" s="288">
        <v>384.4</v>
      </c>
      <c r="D477" s="288">
        <v>384.43333333333334</v>
      </c>
      <c r="E477" s="288">
        <v>379.9666666666667</v>
      </c>
      <c r="F477" s="288">
        <v>375.53333333333336</v>
      </c>
      <c r="G477" s="288">
        <v>371.06666666666672</v>
      </c>
      <c r="H477" s="288">
        <v>388.86666666666667</v>
      </c>
      <c r="I477" s="288">
        <v>393.33333333333326</v>
      </c>
      <c r="J477" s="288">
        <v>397.76666666666665</v>
      </c>
      <c r="K477" s="288">
        <v>388.9</v>
      </c>
      <c r="L477" s="288">
        <v>380</v>
      </c>
      <c r="M477" s="288">
        <v>0.93423999999999996</v>
      </c>
    </row>
    <row r="478" spans="1:13">
      <c r="A478" s="267">
        <v>470</v>
      </c>
      <c r="B478" s="244" t="s">
        <v>194</v>
      </c>
      <c r="C478" s="288">
        <v>279.25</v>
      </c>
      <c r="D478" s="288">
        <v>279.48333333333335</v>
      </c>
      <c r="E478" s="288">
        <v>276.9666666666667</v>
      </c>
      <c r="F478" s="288">
        <v>274.68333333333334</v>
      </c>
      <c r="G478" s="288">
        <v>272.16666666666669</v>
      </c>
      <c r="H478" s="288">
        <v>281.76666666666671</v>
      </c>
      <c r="I478" s="288">
        <v>284.28333333333336</v>
      </c>
      <c r="J478" s="288">
        <v>286.56666666666672</v>
      </c>
      <c r="K478" s="288">
        <v>282</v>
      </c>
      <c r="L478" s="288">
        <v>277.2</v>
      </c>
      <c r="M478" s="288">
        <v>3.4133900000000001</v>
      </c>
    </row>
    <row r="479" spans="1:13">
      <c r="A479" s="267">
        <v>471</v>
      </c>
      <c r="B479" s="244" t="s">
        <v>3098</v>
      </c>
      <c r="C479" s="288">
        <v>39.85</v>
      </c>
      <c r="D479" s="288">
        <v>39.75</v>
      </c>
      <c r="E479" s="288">
        <v>39.5</v>
      </c>
      <c r="F479" s="288">
        <v>39.15</v>
      </c>
      <c r="G479" s="288">
        <v>38.9</v>
      </c>
      <c r="H479" s="288">
        <v>40.1</v>
      </c>
      <c r="I479" s="288">
        <v>40.35</v>
      </c>
      <c r="J479" s="288">
        <v>40.700000000000003</v>
      </c>
      <c r="K479" s="288">
        <v>40</v>
      </c>
      <c r="L479" s="288">
        <v>39.4</v>
      </c>
      <c r="M479" s="288">
        <v>9.4790899999999993</v>
      </c>
    </row>
    <row r="480" spans="1:13">
      <c r="A480" s="267">
        <v>472</v>
      </c>
      <c r="B480" s="244" t="s">
        <v>195</v>
      </c>
      <c r="C480" s="288">
        <v>5341.2</v>
      </c>
      <c r="D480" s="288">
        <v>5319.7166666666662</v>
      </c>
      <c r="E480" s="288">
        <v>5266.5333333333328</v>
      </c>
      <c r="F480" s="288">
        <v>5191.8666666666668</v>
      </c>
      <c r="G480" s="288">
        <v>5138.6833333333334</v>
      </c>
      <c r="H480" s="288">
        <v>5394.3833333333323</v>
      </c>
      <c r="I480" s="288">
        <v>5447.5666666666648</v>
      </c>
      <c r="J480" s="288">
        <v>5522.2333333333318</v>
      </c>
      <c r="K480" s="288">
        <v>5372.9</v>
      </c>
      <c r="L480" s="288">
        <v>5245.05</v>
      </c>
      <c r="M480" s="288">
        <v>5.3095800000000004</v>
      </c>
    </row>
    <row r="481" spans="1:13">
      <c r="A481" s="267">
        <v>473</v>
      </c>
      <c r="B481" s="244" t="s">
        <v>196</v>
      </c>
      <c r="C481" s="288">
        <v>32.049999999999997</v>
      </c>
      <c r="D481" s="288">
        <v>32.016666666666666</v>
      </c>
      <c r="E481" s="288">
        <v>31.833333333333329</v>
      </c>
      <c r="F481" s="288">
        <v>31.616666666666664</v>
      </c>
      <c r="G481" s="288">
        <v>31.433333333333326</v>
      </c>
      <c r="H481" s="288">
        <v>32.233333333333334</v>
      </c>
      <c r="I481" s="288">
        <v>32.416666666666671</v>
      </c>
      <c r="J481" s="288">
        <v>32.633333333333333</v>
      </c>
      <c r="K481" s="288">
        <v>32.200000000000003</v>
      </c>
      <c r="L481" s="288">
        <v>31.8</v>
      </c>
      <c r="M481" s="288">
        <v>57.892150000000001</v>
      </c>
    </row>
    <row r="482" spans="1:13">
      <c r="A482" s="267">
        <v>474</v>
      </c>
      <c r="B482" s="244" t="s">
        <v>197</v>
      </c>
      <c r="C482" s="288">
        <v>471.25</v>
      </c>
      <c r="D482" s="288">
        <v>470.0333333333333</v>
      </c>
      <c r="E482" s="288">
        <v>467.56666666666661</v>
      </c>
      <c r="F482" s="288">
        <v>463.88333333333333</v>
      </c>
      <c r="G482" s="288">
        <v>461.41666666666663</v>
      </c>
      <c r="H482" s="288">
        <v>473.71666666666658</v>
      </c>
      <c r="I482" s="288">
        <v>476.18333333333328</v>
      </c>
      <c r="J482" s="288">
        <v>479.86666666666656</v>
      </c>
      <c r="K482" s="288">
        <v>472.5</v>
      </c>
      <c r="L482" s="288">
        <v>466.35</v>
      </c>
      <c r="M482" s="288">
        <v>32.267769999999999</v>
      </c>
    </row>
    <row r="483" spans="1:13">
      <c r="A483" s="267">
        <v>475</v>
      </c>
      <c r="B483" s="244" t="s">
        <v>560</v>
      </c>
      <c r="C483" s="288">
        <v>2798.1</v>
      </c>
      <c r="D483" s="288">
        <v>2759.6499999999996</v>
      </c>
      <c r="E483" s="288">
        <v>2619.0999999999995</v>
      </c>
      <c r="F483" s="288">
        <v>2440.1</v>
      </c>
      <c r="G483" s="288">
        <v>2299.5499999999997</v>
      </c>
      <c r="H483" s="288">
        <v>2938.6499999999992</v>
      </c>
      <c r="I483" s="288">
        <v>3079.1999999999994</v>
      </c>
      <c r="J483" s="288">
        <v>3258.1999999999989</v>
      </c>
      <c r="K483" s="288">
        <v>2900.2</v>
      </c>
      <c r="L483" s="288">
        <v>2580.65</v>
      </c>
      <c r="M483" s="288">
        <v>0.80647999999999997</v>
      </c>
    </row>
    <row r="484" spans="1:13">
      <c r="A484" s="267">
        <v>476</v>
      </c>
      <c r="B484" s="244" t="s">
        <v>561</v>
      </c>
      <c r="C484" s="288">
        <v>61.85</v>
      </c>
      <c r="D484" s="288">
        <v>61.849999999999994</v>
      </c>
      <c r="E484" s="288">
        <v>59.349999999999994</v>
      </c>
      <c r="F484" s="288">
        <v>56.85</v>
      </c>
      <c r="G484" s="288">
        <v>54.35</v>
      </c>
      <c r="H484" s="288">
        <v>64.349999999999994</v>
      </c>
      <c r="I484" s="288">
        <v>66.849999999999994</v>
      </c>
      <c r="J484" s="288">
        <v>69.34999999999998</v>
      </c>
      <c r="K484" s="288">
        <v>64.349999999999994</v>
      </c>
      <c r="L484" s="288">
        <v>59.35</v>
      </c>
      <c r="M484" s="288">
        <v>146.50695999999999</v>
      </c>
    </row>
    <row r="485" spans="1:13">
      <c r="A485" s="267">
        <v>477</v>
      </c>
      <c r="B485" s="244" t="s">
        <v>285</v>
      </c>
      <c r="C485" s="288">
        <v>398.1</v>
      </c>
      <c r="D485" s="288">
        <v>394.2</v>
      </c>
      <c r="E485" s="288">
        <v>388.95</v>
      </c>
      <c r="F485" s="288">
        <v>379.8</v>
      </c>
      <c r="G485" s="288">
        <v>374.55</v>
      </c>
      <c r="H485" s="288">
        <v>403.34999999999997</v>
      </c>
      <c r="I485" s="288">
        <v>408.59999999999997</v>
      </c>
      <c r="J485" s="288">
        <v>417.74999999999994</v>
      </c>
      <c r="K485" s="288">
        <v>399.45</v>
      </c>
      <c r="L485" s="288">
        <v>385.05</v>
      </c>
      <c r="M485" s="288">
        <v>1.45082</v>
      </c>
    </row>
    <row r="486" spans="1:13">
      <c r="A486" s="267">
        <v>478</v>
      </c>
      <c r="B486" s="244" t="s">
        <v>563</v>
      </c>
      <c r="C486" s="288">
        <v>966.45</v>
      </c>
      <c r="D486" s="288">
        <v>965.4666666666667</v>
      </c>
      <c r="E486" s="288">
        <v>953.23333333333335</v>
      </c>
      <c r="F486" s="288">
        <v>940.01666666666665</v>
      </c>
      <c r="G486" s="288">
        <v>927.7833333333333</v>
      </c>
      <c r="H486" s="288">
        <v>978.68333333333339</v>
      </c>
      <c r="I486" s="288">
        <v>990.91666666666674</v>
      </c>
      <c r="J486" s="288">
        <v>1004.1333333333334</v>
      </c>
      <c r="K486" s="288">
        <v>977.7</v>
      </c>
      <c r="L486" s="288">
        <v>952.25</v>
      </c>
      <c r="M486" s="288">
        <v>2.8195700000000001</v>
      </c>
    </row>
    <row r="487" spans="1:13">
      <c r="A487" s="267">
        <v>479</v>
      </c>
      <c r="B487" s="244" t="s">
        <v>564</v>
      </c>
      <c r="C487" s="288">
        <v>1658.25</v>
      </c>
      <c r="D487" s="288">
        <v>1663.75</v>
      </c>
      <c r="E487" s="288">
        <v>1644.5</v>
      </c>
      <c r="F487" s="288">
        <v>1630.75</v>
      </c>
      <c r="G487" s="288">
        <v>1611.5</v>
      </c>
      <c r="H487" s="288">
        <v>1677.5</v>
      </c>
      <c r="I487" s="288">
        <v>1696.75</v>
      </c>
      <c r="J487" s="288">
        <v>1710.5</v>
      </c>
      <c r="K487" s="288">
        <v>1683</v>
      </c>
      <c r="L487" s="288">
        <v>1650</v>
      </c>
      <c r="M487" s="288">
        <v>3.1483699999999999</v>
      </c>
    </row>
    <row r="488" spans="1:13">
      <c r="A488" s="267">
        <v>480</v>
      </c>
      <c r="B488" s="244" t="s">
        <v>2780</v>
      </c>
      <c r="C488" s="288">
        <v>1097.4000000000001</v>
      </c>
      <c r="D488" s="288">
        <v>1106.8</v>
      </c>
      <c r="E488" s="288">
        <v>1080.5999999999999</v>
      </c>
      <c r="F488" s="288">
        <v>1063.8</v>
      </c>
      <c r="G488" s="288">
        <v>1037.5999999999999</v>
      </c>
      <c r="H488" s="288">
        <v>1123.5999999999999</v>
      </c>
      <c r="I488" s="288">
        <v>1149.8000000000002</v>
      </c>
      <c r="J488" s="288">
        <v>1166.5999999999999</v>
      </c>
      <c r="K488" s="288">
        <v>1133</v>
      </c>
      <c r="L488" s="288">
        <v>1090</v>
      </c>
      <c r="M488" s="288">
        <v>9.4640000000000002E-2</v>
      </c>
    </row>
    <row r="489" spans="1:13">
      <c r="A489" s="267">
        <v>481</v>
      </c>
      <c r="B489" s="244" t="s">
        <v>284</v>
      </c>
      <c r="C489" s="288">
        <v>194.9</v>
      </c>
      <c r="D489" s="288">
        <v>193.56666666666669</v>
      </c>
      <c r="E489" s="288">
        <v>191.33333333333337</v>
      </c>
      <c r="F489" s="288">
        <v>187.76666666666668</v>
      </c>
      <c r="G489" s="288">
        <v>185.53333333333336</v>
      </c>
      <c r="H489" s="288">
        <v>197.13333333333338</v>
      </c>
      <c r="I489" s="288">
        <v>199.36666666666667</v>
      </c>
      <c r="J489" s="288">
        <v>202.93333333333339</v>
      </c>
      <c r="K489" s="288">
        <v>195.8</v>
      </c>
      <c r="L489" s="288">
        <v>190</v>
      </c>
      <c r="M489" s="288">
        <v>5.03986</v>
      </c>
    </row>
    <row r="490" spans="1:13">
      <c r="A490" s="267">
        <v>482</v>
      </c>
      <c r="B490" s="244" t="s">
        <v>565</v>
      </c>
      <c r="C490" s="288">
        <v>1221.5</v>
      </c>
      <c r="D490" s="288">
        <v>1221.1666666666667</v>
      </c>
      <c r="E490" s="288">
        <v>1215.3333333333335</v>
      </c>
      <c r="F490" s="288">
        <v>1209.1666666666667</v>
      </c>
      <c r="G490" s="288">
        <v>1203.3333333333335</v>
      </c>
      <c r="H490" s="288">
        <v>1227.3333333333335</v>
      </c>
      <c r="I490" s="288">
        <v>1233.166666666667</v>
      </c>
      <c r="J490" s="288">
        <v>1239.3333333333335</v>
      </c>
      <c r="K490" s="288">
        <v>1227</v>
      </c>
      <c r="L490" s="288">
        <v>1215</v>
      </c>
      <c r="M490" s="288">
        <v>0.58152000000000004</v>
      </c>
    </row>
    <row r="491" spans="1:13">
      <c r="A491" s="267">
        <v>483</v>
      </c>
      <c r="B491" s="244" t="s">
        <v>556</v>
      </c>
      <c r="C491" s="288">
        <v>384.2</v>
      </c>
      <c r="D491" s="288">
        <v>378.63333333333338</v>
      </c>
      <c r="E491" s="288">
        <v>370.56666666666678</v>
      </c>
      <c r="F491" s="288">
        <v>356.93333333333339</v>
      </c>
      <c r="G491" s="288">
        <v>348.86666666666679</v>
      </c>
      <c r="H491" s="288">
        <v>392.26666666666677</v>
      </c>
      <c r="I491" s="288">
        <v>400.33333333333337</v>
      </c>
      <c r="J491" s="288">
        <v>413.96666666666675</v>
      </c>
      <c r="K491" s="288">
        <v>386.7</v>
      </c>
      <c r="L491" s="288">
        <v>365</v>
      </c>
      <c r="M491" s="288">
        <v>10.05594</v>
      </c>
    </row>
    <row r="492" spans="1:13">
      <c r="A492" s="267">
        <v>484</v>
      </c>
      <c r="B492" s="244" t="s">
        <v>555</v>
      </c>
      <c r="C492" s="288">
        <v>2470.1</v>
      </c>
      <c r="D492" s="288">
        <v>2465.4833333333336</v>
      </c>
      <c r="E492" s="288">
        <v>2405.9666666666672</v>
      </c>
      <c r="F492" s="288">
        <v>2341.8333333333335</v>
      </c>
      <c r="G492" s="288">
        <v>2282.3166666666671</v>
      </c>
      <c r="H492" s="288">
        <v>2529.6166666666672</v>
      </c>
      <c r="I492" s="288">
        <v>2589.1333333333337</v>
      </c>
      <c r="J492" s="288">
        <v>2653.2666666666673</v>
      </c>
      <c r="K492" s="288">
        <v>2525</v>
      </c>
      <c r="L492" s="288">
        <v>2401.35</v>
      </c>
      <c r="M492" s="288">
        <v>0.37729000000000001</v>
      </c>
    </row>
    <row r="493" spans="1:13">
      <c r="A493" s="267">
        <v>485</v>
      </c>
      <c r="B493" s="244" t="s">
        <v>199</v>
      </c>
      <c r="C493" s="288">
        <v>837.35</v>
      </c>
      <c r="D493" s="288">
        <v>840.63333333333321</v>
      </c>
      <c r="E493" s="288">
        <v>827.26666666666642</v>
      </c>
      <c r="F493" s="288">
        <v>817.18333333333317</v>
      </c>
      <c r="G493" s="288">
        <v>803.81666666666638</v>
      </c>
      <c r="H493" s="288">
        <v>850.71666666666647</v>
      </c>
      <c r="I493" s="288">
        <v>864.08333333333326</v>
      </c>
      <c r="J493" s="288">
        <v>874.16666666666652</v>
      </c>
      <c r="K493" s="288">
        <v>854</v>
      </c>
      <c r="L493" s="288">
        <v>830.55</v>
      </c>
      <c r="M493" s="288">
        <v>13.62402</v>
      </c>
    </row>
    <row r="494" spans="1:13">
      <c r="A494" s="267">
        <v>486</v>
      </c>
      <c r="B494" s="244" t="s">
        <v>557</v>
      </c>
      <c r="C494" s="288">
        <v>205.7</v>
      </c>
      <c r="D494" s="288">
        <v>205.53333333333333</v>
      </c>
      <c r="E494" s="288">
        <v>203.66666666666666</v>
      </c>
      <c r="F494" s="288">
        <v>201.63333333333333</v>
      </c>
      <c r="G494" s="288">
        <v>199.76666666666665</v>
      </c>
      <c r="H494" s="288">
        <v>207.56666666666666</v>
      </c>
      <c r="I494" s="288">
        <v>209.43333333333334</v>
      </c>
      <c r="J494" s="288">
        <v>211.46666666666667</v>
      </c>
      <c r="K494" s="288">
        <v>207.4</v>
      </c>
      <c r="L494" s="288">
        <v>203.5</v>
      </c>
      <c r="M494" s="288">
        <v>1.7209399999999999</v>
      </c>
    </row>
    <row r="495" spans="1:13">
      <c r="A495" s="267">
        <v>487</v>
      </c>
      <c r="B495" s="244" t="s">
        <v>558</v>
      </c>
      <c r="C495" s="288">
        <v>3720.4</v>
      </c>
      <c r="D495" s="288">
        <v>3714.65</v>
      </c>
      <c r="E495" s="288">
        <v>3685.8</v>
      </c>
      <c r="F495" s="288">
        <v>3651.2000000000003</v>
      </c>
      <c r="G495" s="288">
        <v>3622.3500000000004</v>
      </c>
      <c r="H495" s="288">
        <v>3749.25</v>
      </c>
      <c r="I495" s="288">
        <v>3778.0999999999995</v>
      </c>
      <c r="J495" s="288">
        <v>3812.7</v>
      </c>
      <c r="K495" s="288">
        <v>3743.5</v>
      </c>
      <c r="L495" s="288">
        <v>3680.05</v>
      </c>
      <c r="M495" s="288">
        <v>5.5629999999999999E-2</v>
      </c>
    </row>
    <row r="496" spans="1:13">
      <c r="A496" s="267">
        <v>488</v>
      </c>
      <c r="B496" s="244" t="s">
        <v>562</v>
      </c>
      <c r="C496" s="288">
        <v>1077.55</v>
      </c>
      <c r="D496" s="288">
        <v>1074.4833333333333</v>
      </c>
      <c r="E496" s="288">
        <v>1066.0666666666666</v>
      </c>
      <c r="F496" s="288">
        <v>1054.5833333333333</v>
      </c>
      <c r="G496" s="288">
        <v>1046.1666666666665</v>
      </c>
      <c r="H496" s="288">
        <v>1085.9666666666667</v>
      </c>
      <c r="I496" s="288">
        <v>1094.3833333333332</v>
      </c>
      <c r="J496" s="288">
        <v>1105.8666666666668</v>
      </c>
      <c r="K496" s="288">
        <v>1082.9000000000001</v>
      </c>
      <c r="L496" s="288">
        <v>1063</v>
      </c>
      <c r="M496" s="288">
        <v>0.68767999999999996</v>
      </c>
    </row>
    <row r="497" spans="1:13">
      <c r="A497" s="267">
        <v>489</v>
      </c>
      <c r="B497" s="244" t="s">
        <v>566</v>
      </c>
      <c r="C497" s="288">
        <v>5611.9</v>
      </c>
      <c r="D497" s="288">
        <v>5590.9666666666672</v>
      </c>
      <c r="E497" s="288">
        <v>5551.9333333333343</v>
      </c>
      <c r="F497" s="288">
        <v>5491.9666666666672</v>
      </c>
      <c r="G497" s="288">
        <v>5452.9333333333343</v>
      </c>
      <c r="H497" s="288">
        <v>5650.9333333333343</v>
      </c>
      <c r="I497" s="288">
        <v>5689.9666666666672</v>
      </c>
      <c r="J497" s="288">
        <v>5749.9333333333343</v>
      </c>
      <c r="K497" s="288">
        <v>5630</v>
      </c>
      <c r="L497" s="288">
        <v>5531</v>
      </c>
      <c r="M497" s="288">
        <v>1.8100000000000002E-2</v>
      </c>
    </row>
    <row r="498" spans="1:13">
      <c r="A498" s="267">
        <v>490</v>
      </c>
      <c r="B498" s="244" t="s">
        <v>567</v>
      </c>
      <c r="C498" s="288">
        <v>133.4</v>
      </c>
      <c r="D498" s="288">
        <v>131.63333333333333</v>
      </c>
      <c r="E498" s="288">
        <v>128.26666666666665</v>
      </c>
      <c r="F498" s="288">
        <v>123.13333333333333</v>
      </c>
      <c r="G498" s="288">
        <v>119.76666666666665</v>
      </c>
      <c r="H498" s="288">
        <v>136.76666666666665</v>
      </c>
      <c r="I498" s="288">
        <v>140.13333333333333</v>
      </c>
      <c r="J498" s="288">
        <v>145.26666666666665</v>
      </c>
      <c r="K498" s="288">
        <v>135</v>
      </c>
      <c r="L498" s="288">
        <v>126.5</v>
      </c>
      <c r="M498" s="288">
        <v>9.9831500000000002</v>
      </c>
    </row>
    <row r="499" spans="1:13">
      <c r="A499" s="267">
        <v>491</v>
      </c>
      <c r="B499" s="244" t="s">
        <v>568</v>
      </c>
      <c r="C499" s="288">
        <v>72.5</v>
      </c>
      <c r="D499" s="288">
        <v>71.983333333333334</v>
      </c>
      <c r="E499" s="288">
        <v>70.516666666666666</v>
      </c>
      <c r="F499" s="288">
        <v>68.533333333333331</v>
      </c>
      <c r="G499" s="288">
        <v>67.066666666666663</v>
      </c>
      <c r="H499" s="288">
        <v>73.966666666666669</v>
      </c>
      <c r="I499" s="288">
        <v>75.433333333333337</v>
      </c>
      <c r="J499" s="288">
        <v>77.416666666666671</v>
      </c>
      <c r="K499" s="288">
        <v>73.45</v>
      </c>
      <c r="L499" s="288">
        <v>70</v>
      </c>
      <c r="M499" s="288">
        <v>15.41568</v>
      </c>
    </row>
    <row r="500" spans="1:13">
      <c r="A500" s="267">
        <v>492</v>
      </c>
      <c r="B500" s="244" t="s">
        <v>2851</v>
      </c>
      <c r="C500" s="288">
        <v>434.6</v>
      </c>
      <c r="D500" s="288">
        <v>435.83333333333331</v>
      </c>
      <c r="E500" s="288">
        <v>428.81666666666661</v>
      </c>
      <c r="F500" s="288">
        <v>423.0333333333333</v>
      </c>
      <c r="G500" s="288">
        <v>416.01666666666659</v>
      </c>
      <c r="H500" s="288">
        <v>441.61666666666662</v>
      </c>
      <c r="I500" s="288">
        <v>448.63333333333338</v>
      </c>
      <c r="J500" s="288">
        <v>454.41666666666663</v>
      </c>
      <c r="K500" s="288">
        <v>442.85</v>
      </c>
      <c r="L500" s="288">
        <v>430.05</v>
      </c>
      <c r="M500" s="288">
        <v>1.3170500000000001</v>
      </c>
    </row>
    <row r="501" spans="1:13">
      <c r="A501" s="267">
        <v>493</v>
      </c>
      <c r="B501" s="244" t="s">
        <v>569</v>
      </c>
      <c r="C501" s="288">
        <v>2594.35</v>
      </c>
      <c r="D501" s="288">
        <v>2587.7666666666664</v>
      </c>
      <c r="E501" s="288">
        <v>2546.583333333333</v>
      </c>
      <c r="F501" s="288">
        <v>2498.8166666666666</v>
      </c>
      <c r="G501" s="288">
        <v>2457.6333333333332</v>
      </c>
      <c r="H501" s="288">
        <v>2635.5333333333328</v>
      </c>
      <c r="I501" s="288">
        <v>2676.7166666666662</v>
      </c>
      <c r="J501" s="288">
        <v>2724.4833333333327</v>
      </c>
      <c r="K501" s="288">
        <v>2628.95</v>
      </c>
      <c r="L501" s="288">
        <v>2540</v>
      </c>
      <c r="M501" s="288">
        <v>0.83186000000000004</v>
      </c>
    </row>
    <row r="502" spans="1:13">
      <c r="A502" s="267">
        <v>494</v>
      </c>
      <c r="B502" s="244" t="s">
        <v>200</v>
      </c>
      <c r="C502" s="288">
        <v>406.3</v>
      </c>
      <c r="D502" s="288">
        <v>403.2</v>
      </c>
      <c r="E502" s="288">
        <v>396.59999999999997</v>
      </c>
      <c r="F502" s="288">
        <v>386.9</v>
      </c>
      <c r="G502" s="288">
        <v>380.29999999999995</v>
      </c>
      <c r="H502" s="288">
        <v>412.9</v>
      </c>
      <c r="I502" s="288">
        <v>419.5</v>
      </c>
      <c r="J502" s="288">
        <v>429.2</v>
      </c>
      <c r="K502" s="288">
        <v>409.8</v>
      </c>
      <c r="L502" s="288">
        <v>393.5</v>
      </c>
      <c r="M502" s="288">
        <v>251.56746999999999</v>
      </c>
    </row>
    <row r="503" spans="1:13">
      <c r="A503" s="267">
        <v>495</v>
      </c>
      <c r="B503" s="244" t="s">
        <v>570</v>
      </c>
      <c r="C503" s="288">
        <v>526.54999999999995</v>
      </c>
      <c r="D503" s="288">
        <v>526.75</v>
      </c>
      <c r="E503" s="288">
        <v>516.4</v>
      </c>
      <c r="F503" s="288">
        <v>506.25</v>
      </c>
      <c r="G503" s="288">
        <v>495.9</v>
      </c>
      <c r="H503" s="288">
        <v>536.9</v>
      </c>
      <c r="I503" s="288">
        <v>547.24999999999989</v>
      </c>
      <c r="J503" s="288">
        <v>557.4</v>
      </c>
      <c r="K503" s="288">
        <v>537.1</v>
      </c>
      <c r="L503" s="288">
        <v>516.6</v>
      </c>
      <c r="M503" s="288">
        <v>11.2851</v>
      </c>
    </row>
    <row r="504" spans="1:13">
      <c r="A504" s="267">
        <v>496</v>
      </c>
      <c r="B504" s="244" t="s">
        <v>202</v>
      </c>
      <c r="C504" s="288">
        <v>222.5</v>
      </c>
      <c r="D504" s="288">
        <v>220.21666666666667</v>
      </c>
      <c r="E504" s="288">
        <v>217.43333333333334</v>
      </c>
      <c r="F504" s="288">
        <v>212.36666666666667</v>
      </c>
      <c r="G504" s="288">
        <v>209.58333333333334</v>
      </c>
      <c r="H504" s="288">
        <v>225.28333333333333</v>
      </c>
      <c r="I504" s="288">
        <v>228.06666666666669</v>
      </c>
      <c r="J504" s="288">
        <v>233.13333333333333</v>
      </c>
      <c r="K504" s="288">
        <v>223</v>
      </c>
      <c r="L504" s="288">
        <v>215.15</v>
      </c>
      <c r="M504" s="288">
        <v>206.05047999999999</v>
      </c>
    </row>
    <row r="505" spans="1:13">
      <c r="A505" s="267">
        <v>497</v>
      </c>
      <c r="B505" s="244" t="s">
        <v>571</v>
      </c>
      <c r="C505" s="288">
        <v>238.2</v>
      </c>
      <c r="D505" s="288">
        <v>238.63333333333335</v>
      </c>
      <c r="E505" s="288">
        <v>234.3666666666667</v>
      </c>
      <c r="F505" s="288">
        <v>230.53333333333336</v>
      </c>
      <c r="G505" s="288">
        <v>226.26666666666671</v>
      </c>
      <c r="H505" s="288">
        <v>242.4666666666667</v>
      </c>
      <c r="I505" s="288">
        <v>246.73333333333335</v>
      </c>
      <c r="J505" s="288">
        <v>250.56666666666669</v>
      </c>
      <c r="K505" s="288">
        <v>242.9</v>
      </c>
      <c r="L505" s="288">
        <v>234.8</v>
      </c>
      <c r="M505" s="288">
        <v>1.53572</v>
      </c>
    </row>
    <row r="506" spans="1:13">
      <c r="A506" s="267">
        <v>500</v>
      </c>
      <c r="B506" s="244" t="s">
        <v>572</v>
      </c>
      <c r="C506" s="288">
        <v>2113.6</v>
      </c>
      <c r="D506" s="288">
        <v>2116.8666666666668</v>
      </c>
      <c r="E506" s="288">
        <v>2088.7333333333336</v>
      </c>
      <c r="F506" s="288">
        <v>2063.8666666666668</v>
      </c>
      <c r="G506" s="288">
        <v>2035.7333333333336</v>
      </c>
      <c r="H506" s="288">
        <v>2141.7333333333336</v>
      </c>
      <c r="I506" s="288">
        <v>2169.8666666666668</v>
      </c>
      <c r="J506" s="288">
        <v>2194.7333333333336</v>
      </c>
      <c r="K506" s="288">
        <v>2145</v>
      </c>
      <c r="L506" s="288">
        <v>2092</v>
      </c>
      <c r="M506" s="288">
        <v>1.31507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59"/>
      <c r="B5" s="559"/>
      <c r="C5" s="560"/>
      <c r="D5" s="56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1" t="s">
        <v>574</v>
      </c>
      <c r="C7" s="561"/>
      <c r="D7" s="261">
        <f>Main!B10</f>
        <v>44202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44201</v>
      </c>
      <c r="B10" s="266">
        <v>511463</v>
      </c>
      <c r="C10" s="267" t="s">
        <v>3692</v>
      </c>
      <c r="D10" s="267" t="s">
        <v>3693</v>
      </c>
      <c r="E10" s="267" t="s">
        <v>583</v>
      </c>
      <c r="F10" s="380">
        <v>5901</v>
      </c>
      <c r="G10" s="266">
        <v>14.04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44201</v>
      </c>
      <c r="B11" s="266">
        <v>511463</v>
      </c>
      <c r="C11" s="267" t="s">
        <v>3692</v>
      </c>
      <c r="D11" s="267" t="s">
        <v>3693</v>
      </c>
      <c r="E11" s="267" t="s">
        <v>584</v>
      </c>
      <c r="F11" s="380">
        <v>65026</v>
      </c>
      <c r="G11" s="266">
        <v>13.71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44201</v>
      </c>
      <c r="B12" s="266">
        <v>538546</v>
      </c>
      <c r="C12" s="267" t="s">
        <v>3728</v>
      </c>
      <c r="D12" s="267" t="s">
        <v>3729</v>
      </c>
      <c r="E12" s="267" t="s">
        <v>584</v>
      </c>
      <c r="F12" s="380">
        <v>21000</v>
      </c>
      <c r="G12" s="266">
        <v>49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44201</v>
      </c>
      <c r="B13" s="266">
        <v>539770</v>
      </c>
      <c r="C13" s="267" t="s">
        <v>3730</v>
      </c>
      <c r="D13" s="267" t="s">
        <v>3694</v>
      </c>
      <c r="E13" s="267" t="s">
        <v>583</v>
      </c>
      <c r="F13" s="380">
        <v>15259</v>
      </c>
      <c r="G13" s="266">
        <v>3.61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44201</v>
      </c>
      <c r="B14" s="266">
        <v>539770</v>
      </c>
      <c r="C14" s="267" t="s">
        <v>3730</v>
      </c>
      <c r="D14" s="267" t="s">
        <v>3731</v>
      </c>
      <c r="E14" s="267" t="s">
        <v>583</v>
      </c>
      <c r="F14" s="380">
        <v>16872</v>
      </c>
      <c r="G14" s="266">
        <v>3.61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44201</v>
      </c>
      <c r="B15" s="266">
        <v>539770</v>
      </c>
      <c r="C15" s="267" t="s">
        <v>3730</v>
      </c>
      <c r="D15" s="267" t="s">
        <v>3732</v>
      </c>
      <c r="E15" s="267" t="s">
        <v>584</v>
      </c>
      <c r="F15" s="380">
        <v>15259</v>
      </c>
      <c r="G15" s="266">
        <v>3.61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44201</v>
      </c>
      <c r="B16" s="266">
        <v>540190</v>
      </c>
      <c r="C16" s="267" t="s">
        <v>3733</v>
      </c>
      <c r="D16" s="267" t="s">
        <v>3734</v>
      </c>
      <c r="E16" s="267" t="s">
        <v>584</v>
      </c>
      <c r="F16" s="380">
        <v>26689</v>
      </c>
      <c r="G16" s="266">
        <v>15.2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44201</v>
      </c>
      <c r="B17" s="266">
        <v>540190</v>
      </c>
      <c r="C17" s="267" t="s">
        <v>3733</v>
      </c>
      <c r="D17" s="267" t="s">
        <v>3695</v>
      </c>
      <c r="E17" s="267" t="s">
        <v>584</v>
      </c>
      <c r="F17" s="380">
        <v>49500</v>
      </c>
      <c r="G17" s="266">
        <v>15.2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44201</v>
      </c>
      <c r="B18" s="266">
        <v>540190</v>
      </c>
      <c r="C18" s="267" t="s">
        <v>3733</v>
      </c>
      <c r="D18" s="267" t="s">
        <v>3731</v>
      </c>
      <c r="E18" s="267" t="s">
        <v>583</v>
      </c>
      <c r="F18" s="380">
        <v>41489</v>
      </c>
      <c r="G18" s="266">
        <v>15.2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44201</v>
      </c>
      <c r="B19" s="266">
        <v>540190</v>
      </c>
      <c r="C19" s="267" t="s">
        <v>3733</v>
      </c>
      <c r="D19" s="267" t="s">
        <v>3694</v>
      </c>
      <c r="E19" s="267" t="s">
        <v>583</v>
      </c>
      <c r="F19" s="380">
        <v>54000</v>
      </c>
      <c r="G19" s="266">
        <v>15.2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44201</v>
      </c>
      <c r="B20" s="266">
        <v>540385</v>
      </c>
      <c r="C20" s="267" t="s">
        <v>3735</v>
      </c>
      <c r="D20" s="267" t="s">
        <v>3736</v>
      </c>
      <c r="E20" s="267" t="s">
        <v>584</v>
      </c>
      <c r="F20" s="380">
        <v>34727</v>
      </c>
      <c r="G20" s="266">
        <v>9.02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44201</v>
      </c>
      <c r="B21" s="266">
        <v>505523</v>
      </c>
      <c r="C21" s="267" t="s">
        <v>3677</v>
      </c>
      <c r="D21" s="267" t="s">
        <v>3696</v>
      </c>
      <c r="E21" s="267" t="s">
        <v>584</v>
      </c>
      <c r="F21" s="380">
        <v>900000</v>
      </c>
      <c r="G21" s="266">
        <v>0.69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44201</v>
      </c>
      <c r="B22" s="266">
        <v>532164</v>
      </c>
      <c r="C22" s="267" t="s">
        <v>3737</v>
      </c>
      <c r="D22" s="267" t="s">
        <v>3738</v>
      </c>
      <c r="E22" s="267" t="s">
        <v>584</v>
      </c>
      <c r="F22" s="380">
        <v>61523</v>
      </c>
      <c r="G22" s="266">
        <v>1.28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44201</v>
      </c>
      <c r="B23" s="266">
        <v>532164</v>
      </c>
      <c r="C23" s="267" t="s">
        <v>3737</v>
      </c>
      <c r="D23" s="267" t="s">
        <v>3739</v>
      </c>
      <c r="E23" s="267" t="s">
        <v>583</v>
      </c>
      <c r="F23" s="380">
        <v>61148</v>
      </c>
      <c r="G23" s="266">
        <v>1.28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44201</v>
      </c>
      <c r="B24" s="266">
        <v>539291</v>
      </c>
      <c r="C24" s="267" t="s">
        <v>3648</v>
      </c>
      <c r="D24" s="267" t="s">
        <v>3740</v>
      </c>
      <c r="E24" s="267" t="s">
        <v>583</v>
      </c>
      <c r="F24" s="380">
        <v>29017</v>
      </c>
      <c r="G24" s="266">
        <v>81.849999999999994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44201</v>
      </c>
      <c r="B25" s="266">
        <v>539291</v>
      </c>
      <c r="C25" s="267" t="s">
        <v>3648</v>
      </c>
      <c r="D25" s="267" t="s">
        <v>3740</v>
      </c>
      <c r="E25" s="267" t="s">
        <v>584</v>
      </c>
      <c r="F25" s="380">
        <v>2050</v>
      </c>
      <c r="G25" s="266">
        <v>84.1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44201</v>
      </c>
      <c r="B26" s="266">
        <v>539291</v>
      </c>
      <c r="C26" s="267" t="s">
        <v>3648</v>
      </c>
      <c r="D26" s="267" t="s">
        <v>3741</v>
      </c>
      <c r="E26" s="267" t="s">
        <v>583</v>
      </c>
      <c r="F26" s="380">
        <v>20681</v>
      </c>
      <c r="G26" s="266">
        <v>80.930000000000007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44201</v>
      </c>
      <c r="B27" s="266">
        <v>504335</v>
      </c>
      <c r="C27" s="267" t="s">
        <v>3742</v>
      </c>
      <c r="D27" s="267" t="s">
        <v>3743</v>
      </c>
      <c r="E27" s="267" t="s">
        <v>583</v>
      </c>
      <c r="F27" s="380">
        <v>1060000</v>
      </c>
      <c r="G27" s="266">
        <v>0.19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44201</v>
      </c>
      <c r="B28" s="266">
        <v>511557</v>
      </c>
      <c r="C28" s="267" t="s">
        <v>3744</v>
      </c>
      <c r="D28" s="267" t="s">
        <v>3745</v>
      </c>
      <c r="E28" s="267" t="s">
        <v>583</v>
      </c>
      <c r="F28" s="380">
        <v>70000</v>
      </c>
      <c r="G28" s="266">
        <v>25.03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44201</v>
      </c>
      <c r="B29" s="266">
        <v>511557</v>
      </c>
      <c r="C29" s="267" t="s">
        <v>3744</v>
      </c>
      <c r="D29" s="267" t="s">
        <v>3746</v>
      </c>
      <c r="E29" s="267" t="s">
        <v>584</v>
      </c>
      <c r="F29" s="380">
        <v>50000</v>
      </c>
      <c r="G29" s="266">
        <v>25.01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44201</v>
      </c>
      <c r="B30" s="266">
        <v>511557</v>
      </c>
      <c r="C30" s="267" t="s">
        <v>3744</v>
      </c>
      <c r="D30" s="267" t="s">
        <v>3747</v>
      </c>
      <c r="E30" s="267" t="s">
        <v>584</v>
      </c>
      <c r="F30" s="380">
        <v>60000</v>
      </c>
      <c r="G30" s="266">
        <v>25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44201</v>
      </c>
      <c r="B31" s="266">
        <v>511557</v>
      </c>
      <c r="C31" s="267" t="s">
        <v>3744</v>
      </c>
      <c r="D31" s="267" t="s">
        <v>3748</v>
      </c>
      <c r="E31" s="267" t="s">
        <v>583</v>
      </c>
      <c r="F31" s="380">
        <v>88000</v>
      </c>
      <c r="G31" s="266">
        <v>25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44201</v>
      </c>
      <c r="B32" s="266">
        <v>511557</v>
      </c>
      <c r="C32" s="267" t="s">
        <v>3744</v>
      </c>
      <c r="D32" s="267" t="s">
        <v>3715</v>
      </c>
      <c r="E32" s="267" t="s">
        <v>584</v>
      </c>
      <c r="F32" s="380">
        <v>50000</v>
      </c>
      <c r="G32" s="266">
        <v>25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44201</v>
      </c>
      <c r="B33" s="266">
        <v>532918</v>
      </c>
      <c r="C33" s="267" t="s">
        <v>3749</v>
      </c>
      <c r="D33" s="267" t="s">
        <v>3750</v>
      </c>
      <c r="E33" s="267" t="s">
        <v>583</v>
      </c>
      <c r="F33" s="380">
        <v>100000</v>
      </c>
      <c r="G33" s="266">
        <v>23.77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44201</v>
      </c>
      <c r="B34" s="266">
        <v>532918</v>
      </c>
      <c r="C34" s="267" t="s">
        <v>3749</v>
      </c>
      <c r="D34" s="267" t="s">
        <v>3750</v>
      </c>
      <c r="E34" s="267" t="s">
        <v>584</v>
      </c>
      <c r="F34" s="380">
        <v>69174</v>
      </c>
      <c r="G34" s="266">
        <v>24.89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44201</v>
      </c>
      <c r="B35" s="266">
        <v>539673</v>
      </c>
      <c r="C35" s="267" t="s">
        <v>3751</v>
      </c>
      <c r="D35" s="267" t="s">
        <v>3752</v>
      </c>
      <c r="E35" s="267" t="s">
        <v>584</v>
      </c>
      <c r="F35" s="380">
        <v>47144</v>
      </c>
      <c r="G35" s="266">
        <v>7.68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44201</v>
      </c>
      <c r="B36" s="266">
        <v>539673</v>
      </c>
      <c r="C36" s="267" t="s">
        <v>3751</v>
      </c>
      <c r="D36" s="267" t="s">
        <v>3753</v>
      </c>
      <c r="E36" s="267" t="s">
        <v>584</v>
      </c>
      <c r="F36" s="380">
        <v>42686</v>
      </c>
      <c r="G36" s="266">
        <v>7.68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44201</v>
      </c>
      <c r="B37" s="266">
        <v>539673</v>
      </c>
      <c r="C37" s="267" t="s">
        <v>3751</v>
      </c>
      <c r="D37" s="267" t="s">
        <v>3754</v>
      </c>
      <c r="E37" s="267" t="s">
        <v>583</v>
      </c>
      <c r="F37" s="380">
        <v>30000</v>
      </c>
      <c r="G37" s="266">
        <v>7.68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44201</v>
      </c>
      <c r="B38" s="266">
        <v>539673</v>
      </c>
      <c r="C38" s="267" t="s">
        <v>3751</v>
      </c>
      <c r="D38" s="267" t="s">
        <v>3755</v>
      </c>
      <c r="E38" s="267" t="s">
        <v>583</v>
      </c>
      <c r="F38" s="380">
        <v>52867</v>
      </c>
      <c r="G38" s="266">
        <v>7.68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44201</v>
      </c>
      <c r="B39" s="266">
        <v>539593</v>
      </c>
      <c r="C39" s="267" t="s">
        <v>3756</v>
      </c>
      <c r="D39" s="267" t="s">
        <v>3697</v>
      </c>
      <c r="E39" s="267" t="s">
        <v>583</v>
      </c>
      <c r="F39" s="380">
        <v>103261</v>
      </c>
      <c r="G39" s="266">
        <v>0.73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44201</v>
      </c>
      <c r="B40" s="266">
        <v>539593</v>
      </c>
      <c r="C40" s="267" t="s">
        <v>3756</v>
      </c>
      <c r="D40" s="267" t="s">
        <v>3757</v>
      </c>
      <c r="E40" s="267" t="s">
        <v>584</v>
      </c>
      <c r="F40" s="380">
        <v>50000</v>
      </c>
      <c r="G40" s="266">
        <v>0.73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44201</v>
      </c>
      <c r="B41" s="266">
        <v>539593</v>
      </c>
      <c r="C41" s="267" t="s">
        <v>3756</v>
      </c>
      <c r="D41" s="267" t="s">
        <v>3758</v>
      </c>
      <c r="E41" s="267" t="s">
        <v>584</v>
      </c>
      <c r="F41" s="380">
        <v>50000</v>
      </c>
      <c r="G41" s="266">
        <v>0.73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44201</v>
      </c>
      <c r="B42" s="266">
        <v>512527</v>
      </c>
      <c r="C42" s="267" t="s">
        <v>3759</v>
      </c>
      <c r="D42" s="267" t="s">
        <v>3760</v>
      </c>
      <c r="E42" s="267" t="s">
        <v>583</v>
      </c>
      <c r="F42" s="380">
        <v>61544</v>
      </c>
      <c r="G42" s="266">
        <v>342.4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44201</v>
      </c>
      <c r="B43" s="266">
        <v>512527</v>
      </c>
      <c r="C43" s="267" t="s">
        <v>3759</v>
      </c>
      <c r="D43" s="267" t="s">
        <v>3761</v>
      </c>
      <c r="E43" s="267" t="s">
        <v>584</v>
      </c>
      <c r="F43" s="380">
        <v>61544</v>
      </c>
      <c r="G43" s="266">
        <v>342.4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44201</v>
      </c>
      <c r="B44" s="266">
        <v>540108</v>
      </c>
      <c r="C44" s="267" t="s">
        <v>3762</v>
      </c>
      <c r="D44" s="267" t="s">
        <v>3763</v>
      </c>
      <c r="E44" s="267" t="s">
        <v>584</v>
      </c>
      <c r="F44" s="380">
        <v>67501</v>
      </c>
      <c r="G44" s="266">
        <v>38.19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44201</v>
      </c>
      <c r="B45" s="266">
        <v>533644</v>
      </c>
      <c r="C45" s="267" t="s">
        <v>2734</v>
      </c>
      <c r="D45" s="267" t="s">
        <v>3764</v>
      </c>
      <c r="E45" s="267" t="s">
        <v>583</v>
      </c>
      <c r="F45" s="380">
        <v>306000</v>
      </c>
      <c r="G45" s="266">
        <v>3.03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44201</v>
      </c>
      <c r="B46" s="266">
        <v>533644</v>
      </c>
      <c r="C46" s="267" t="s">
        <v>2734</v>
      </c>
      <c r="D46" s="267" t="s">
        <v>3764</v>
      </c>
      <c r="E46" s="267" t="s">
        <v>584</v>
      </c>
      <c r="F46" s="380">
        <v>1072742</v>
      </c>
      <c r="G46" s="266">
        <v>3.04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44201</v>
      </c>
      <c r="B47" s="266">
        <v>539222</v>
      </c>
      <c r="C47" s="267" t="s">
        <v>3765</v>
      </c>
      <c r="D47" s="267" t="s">
        <v>3766</v>
      </c>
      <c r="E47" s="267" t="s">
        <v>583</v>
      </c>
      <c r="F47" s="380">
        <v>30000</v>
      </c>
      <c r="G47" s="266">
        <v>35.979999999999997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44201</v>
      </c>
      <c r="B48" s="266">
        <v>516030</v>
      </c>
      <c r="C48" s="267" t="s">
        <v>3767</v>
      </c>
      <c r="D48" s="267" t="s">
        <v>3768</v>
      </c>
      <c r="E48" s="267" t="s">
        <v>584</v>
      </c>
      <c r="F48" s="380">
        <v>480355</v>
      </c>
      <c r="G48" s="266">
        <v>92.47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44201</v>
      </c>
      <c r="B49" s="266">
        <v>516030</v>
      </c>
      <c r="C49" s="267" t="s">
        <v>3767</v>
      </c>
      <c r="D49" s="267" t="s">
        <v>3709</v>
      </c>
      <c r="E49" s="267" t="s">
        <v>584</v>
      </c>
      <c r="F49" s="380">
        <v>1008796</v>
      </c>
      <c r="G49" s="266">
        <v>92.53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44201</v>
      </c>
      <c r="B50" s="266" t="s">
        <v>3221</v>
      </c>
      <c r="C50" s="267" t="s">
        <v>3769</v>
      </c>
      <c r="D50" s="267" t="s">
        <v>3654</v>
      </c>
      <c r="E50" s="267" t="s">
        <v>583</v>
      </c>
      <c r="F50" s="380">
        <v>4766459</v>
      </c>
      <c r="G50" s="266">
        <v>8.6999999999999993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44201</v>
      </c>
      <c r="B51" s="266" t="s">
        <v>1058</v>
      </c>
      <c r="C51" s="267" t="s">
        <v>3770</v>
      </c>
      <c r="D51" s="267" t="s">
        <v>3699</v>
      </c>
      <c r="E51" s="267" t="s">
        <v>583</v>
      </c>
      <c r="F51" s="380">
        <v>175181</v>
      </c>
      <c r="G51" s="266">
        <v>67.98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44201</v>
      </c>
      <c r="B52" s="266" t="s">
        <v>3771</v>
      </c>
      <c r="C52" s="267" t="s">
        <v>3772</v>
      </c>
      <c r="D52" s="267" t="s">
        <v>3698</v>
      </c>
      <c r="E52" s="267" t="s">
        <v>583</v>
      </c>
      <c r="F52" s="380">
        <v>84000</v>
      </c>
      <c r="G52" s="266">
        <v>22.45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44201</v>
      </c>
      <c r="B53" s="266" t="s">
        <v>585</v>
      </c>
      <c r="C53" s="267" t="s">
        <v>3773</v>
      </c>
      <c r="D53" s="267" t="s">
        <v>3774</v>
      </c>
      <c r="E53" s="267" t="s">
        <v>583</v>
      </c>
      <c r="F53" s="380">
        <v>100010</v>
      </c>
      <c r="G53" s="266">
        <v>65.56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44201</v>
      </c>
      <c r="B54" s="266" t="s">
        <v>1468</v>
      </c>
      <c r="C54" s="267" t="s">
        <v>3775</v>
      </c>
      <c r="D54" s="267" t="s">
        <v>3701</v>
      </c>
      <c r="E54" s="267" t="s">
        <v>583</v>
      </c>
      <c r="F54" s="380">
        <v>109075</v>
      </c>
      <c r="G54" s="266">
        <v>122.95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44201</v>
      </c>
      <c r="B55" s="266" t="s">
        <v>1745</v>
      </c>
      <c r="C55" s="267" t="s">
        <v>3776</v>
      </c>
      <c r="D55" s="267" t="s">
        <v>3654</v>
      </c>
      <c r="E55" s="267" t="s">
        <v>583</v>
      </c>
      <c r="F55" s="380">
        <v>500000</v>
      </c>
      <c r="G55" s="266">
        <v>14.5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44201</v>
      </c>
      <c r="B56" s="266" t="s">
        <v>132</v>
      </c>
      <c r="C56" s="267" t="s">
        <v>3777</v>
      </c>
      <c r="D56" s="267" t="s">
        <v>3778</v>
      </c>
      <c r="E56" s="267" t="s">
        <v>583</v>
      </c>
      <c r="F56" s="380">
        <v>347621</v>
      </c>
      <c r="G56" s="266">
        <v>702.75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44201</v>
      </c>
      <c r="B57" s="266" t="s">
        <v>132</v>
      </c>
      <c r="C57" s="267" t="s">
        <v>3777</v>
      </c>
      <c r="D57" s="267" t="s">
        <v>3779</v>
      </c>
      <c r="E57" s="267" t="s">
        <v>583</v>
      </c>
      <c r="F57" s="380">
        <v>356014</v>
      </c>
      <c r="G57" s="266">
        <v>698.05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44201</v>
      </c>
      <c r="B58" s="266" t="s">
        <v>3780</v>
      </c>
      <c r="C58" s="267" t="s">
        <v>3781</v>
      </c>
      <c r="D58" s="267" t="s">
        <v>3782</v>
      </c>
      <c r="E58" s="267" t="s">
        <v>583</v>
      </c>
      <c r="F58" s="380">
        <v>99956</v>
      </c>
      <c r="G58" s="266">
        <v>201.4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44201</v>
      </c>
      <c r="B59" s="266" t="s">
        <v>3315</v>
      </c>
      <c r="C59" s="267" t="s">
        <v>3702</v>
      </c>
      <c r="D59" s="267" t="s">
        <v>3703</v>
      </c>
      <c r="E59" s="267" t="s">
        <v>583</v>
      </c>
      <c r="F59" s="380">
        <v>65535</v>
      </c>
      <c r="G59" s="266">
        <v>13.45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44201</v>
      </c>
      <c r="B60" s="266" t="s">
        <v>2243</v>
      </c>
      <c r="C60" s="267" t="s">
        <v>3783</v>
      </c>
      <c r="D60" s="267" t="s">
        <v>3784</v>
      </c>
      <c r="E60" s="267" t="s">
        <v>583</v>
      </c>
      <c r="F60" s="380">
        <v>125044</v>
      </c>
      <c r="G60" s="266">
        <v>28.98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44201</v>
      </c>
      <c r="B61" s="266" t="s">
        <v>493</v>
      </c>
      <c r="C61" s="267" t="s">
        <v>3785</v>
      </c>
      <c r="D61" s="267" t="s">
        <v>3786</v>
      </c>
      <c r="E61" s="267" t="s">
        <v>583</v>
      </c>
      <c r="F61" s="380">
        <v>9290000</v>
      </c>
      <c r="G61" s="266">
        <v>88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44201</v>
      </c>
      <c r="B62" s="266" t="s">
        <v>3787</v>
      </c>
      <c r="C62" s="267" t="s">
        <v>3788</v>
      </c>
      <c r="D62" s="267" t="s">
        <v>3700</v>
      </c>
      <c r="E62" s="267" t="s">
        <v>583</v>
      </c>
      <c r="F62" s="380">
        <v>2100000</v>
      </c>
      <c r="G62" s="266">
        <v>0.3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44201</v>
      </c>
      <c r="B63" s="266" t="s">
        <v>2339</v>
      </c>
      <c r="C63" s="267" t="s">
        <v>3704</v>
      </c>
      <c r="D63" s="267" t="s">
        <v>3703</v>
      </c>
      <c r="E63" s="267" t="s">
        <v>583</v>
      </c>
      <c r="F63" s="380">
        <v>121066</v>
      </c>
      <c r="G63" s="266">
        <v>67.5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44201</v>
      </c>
      <c r="B64" s="266" t="s">
        <v>3076</v>
      </c>
      <c r="C64" s="267" t="s">
        <v>3705</v>
      </c>
      <c r="D64" s="267" t="s">
        <v>3707</v>
      </c>
      <c r="E64" s="267" t="s">
        <v>583</v>
      </c>
      <c r="F64" s="380">
        <v>31289234</v>
      </c>
      <c r="G64" s="266">
        <v>3.17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44201</v>
      </c>
      <c r="B65" s="266" t="s">
        <v>2496</v>
      </c>
      <c r="C65" s="267" t="s">
        <v>3789</v>
      </c>
      <c r="D65" s="267" t="s">
        <v>3790</v>
      </c>
      <c r="E65" s="267" t="s">
        <v>583</v>
      </c>
      <c r="F65" s="380">
        <v>1562682</v>
      </c>
      <c r="G65" s="266">
        <v>62.13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44201</v>
      </c>
      <c r="B66" s="266" t="s">
        <v>2647</v>
      </c>
      <c r="C66" s="267" t="s">
        <v>3791</v>
      </c>
      <c r="D66" s="267" t="s">
        <v>3654</v>
      </c>
      <c r="E66" s="267" t="s">
        <v>583</v>
      </c>
      <c r="F66" s="380">
        <v>90002</v>
      </c>
      <c r="G66" s="266">
        <v>68.92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44201</v>
      </c>
      <c r="B67" s="266" t="s">
        <v>2734</v>
      </c>
      <c r="C67" s="267" t="s">
        <v>3706</v>
      </c>
      <c r="D67" s="267" t="s">
        <v>3707</v>
      </c>
      <c r="E67" s="267" t="s">
        <v>583</v>
      </c>
      <c r="F67" s="380">
        <v>1271788</v>
      </c>
      <c r="G67" s="266">
        <v>2.89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44201</v>
      </c>
      <c r="B68" s="266" t="s">
        <v>2734</v>
      </c>
      <c r="C68" s="267" t="s">
        <v>3706</v>
      </c>
      <c r="D68" s="267" t="s">
        <v>3764</v>
      </c>
      <c r="E68" s="267" t="s">
        <v>583</v>
      </c>
      <c r="F68" s="380">
        <v>2722250</v>
      </c>
      <c r="G68" s="266">
        <v>3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44201</v>
      </c>
      <c r="B69" s="266" t="s">
        <v>2791</v>
      </c>
      <c r="C69" s="267" t="s">
        <v>3708</v>
      </c>
      <c r="D69" s="267" t="s">
        <v>3655</v>
      </c>
      <c r="E69" s="267" t="s">
        <v>583</v>
      </c>
      <c r="F69" s="380">
        <v>3280107</v>
      </c>
      <c r="G69" s="266">
        <v>3.89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44201</v>
      </c>
      <c r="B70" s="266" t="s">
        <v>2793</v>
      </c>
      <c r="C70" s="267" t="s">
        <v>3660</v>
      </c>
      <c r="D70" s="267" t="s">
        <v>3655</v>
      </c>
      <c r="E70" s="267" t="s">
        <v>583</v>
      </c>
      <c r="F70" s="380">
        <v>10563323</v>
      </c>
      <c r="G70" s="266">
        <v>5.33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44201</v>
      </c>
      <c r="B71" s="266" t="s">
        <v>3221</v>
      </c>
      <c r="C71" s="267" t="s">
        <v>3769</v>
      </c>
      <c r="D71" s="267" t="s">
        <v>3654</v>
      </c>
      <c r="E71" s="267" t="s">
        <v>584</v>
      </c>
      <c r="F71" s="380">
        <v>4768483</v>
      </c>
      <c r="G71" s="266">
        <v>8.8000000000000007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44201</v>
      </c>
      <c r="B72" s="266" t="s">
        <v>1058</v>
      </c>
      <c r="C72" s="267" t="s">
        <v>3770</v>
      </c>
      <c r="D72" s="267" t="s">
        <v>3699</v>
      </c>
      <c r="E72" s="267" t="s">
        <v>584</v>
      </c>
      <c r="F72" s="380">
        <v>157705</v>
      </c>
      <c r="G72" s="266">
        <v>68.040000000000006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44201</v>
      </c>
      <c r="B73" s="266" t="s">
        <v>3771</v>
      </c>
      <c r="C73" s="267" t="s">
        <v>3772</v>
      </c>
      <c r="D73" s="267" t="s">
        <v>3792</v>
      </c>
      <c r="E73" s="267" t="s">
        <v>584</v>
      </c>
      <c r="F73" s="380">
        <v>102000</v>
      </c>
      <c r="G73" s="266">
        <v>22.45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44201</v>
      </c>
      <c r="B74" s="266" t="s">
        <v>3265</v>
      </c>
      <c r="C74" s="267" t="s">
        <v>3710</v>
      </c>
      <c r="D74" s="267" t="s">
        <v>3711</v>
      </c>
      <c r="E74" s="267" t="s">
        <v>584</v>
      </c>
      <c r="F74" s="380">
        <v>6459203</v>
      </c>
      <c r="G74" s="266">
        <v>2.79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44201</v>
      </c>
      <c r="B75" s="266" t="s">
        <v>585</v>
      </c>
      <c r="C75" s="267" t="s">
        <v>3773</v>
      </c>
      <c r="D75" s="267" t="s">
        <v>3774</v>
      </c>
      <c r="E75" s="267" t="s">
        <v>584</v>
      </c>
      <c r="F75" s="380">
        <v>50010</v>
      </c>
      <c r="G75" s="266">
        <v>65.58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44201</v>
      </c>
      <c r="B76" s="266" t="s">
        <v>1468</v>
      </c>
      <c r="C76" s="267" t="s">
        <v>3775</v>
      </c>
      <c r="D76" s="267" t="s">
        <v>3701</v>
      </c>
      <c r="E76" s="267" t="s">
        <v>584</v>
      </c>
      <c r="F76" s="380">
        <v>87525</v>
      </c>
      <c r="G76" s="266">
        <v>121.92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44201</v>
      </c>
      <c r="B77" s="266" t="s">
        <v>1725</v>
      </c>
      <c r="C77" s="267" t="s">
        <v>3712</v>
      </c>
      <c r="D77" s="267" t="s">
        <v>3713</v>
      </c>
      <c r="E77" s="267" t="s">
        <v>584</v>
      </c>
      <c r="F77" s="380">
        <v>2520000</v>
      </c>
      <c r="G77" s="266">
        <v>3.4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44201</v>
      </c>
      <c r="B78" s="266" t="s">
        <v>1745</v>
      </c>
      <c r="C78" s="267" t="s">
        <v>3776</v>
      </c>
      <c r="D78" s="267" t="s">
        <v>3793</v>
      </c>
      <c r="E78" s="267" t="s">
        <v>584</v>
      </c>
      <c r="F78" s="380">
        <v>500000</v>
      </c>
      <c r="G78" s="266">
        <v>14.5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44201</v>
      </c>
      <c r="B79" s="266" t="s">
        <v>1745</v>
      </c>
      <c r="C79" s="267" t="s">
        <v>3776</v>
      </c>
      <c r="D79" s="267" t="s">
        <v>3654</v>
      </c>
      <c r="E79" s="267" t="s">
        <v>584</v>
      </c>
      <c r="F79" s="380">
        <v>50011</v>
      </c>
      <c r="G79" s="266">
        <v>14.5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44201</v>
      </c>
      <c r="B80" s="266" t="s">
        <v>132</v>
      </c>
      <c r="C80" s="267" t="s">
        <v>3777</v>
      </c>
      <c r="D80" s="267" t="s">
        <v>3778</v>
      </c>
      <c r="E80" s="267" t="s">
        <v>584</v>
      </c>
      <c r="F80" s="380">
        <v>347621</v>
      </c>
      <c r="G80" s="266">
        <v>702.87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44201</v>
      </c>
      <c r="B81" s="266" t="s">
        <v>132</v>
      </c>
      <c r="C81" s="267" t="s">
        <v>3777</v>
      </c>
      <c r="D81" s="267" t="s">
        <v>3779</v>
      </c>
      <c r="E81" s="267" t="s">
        <v>584</v>
      </c>
      <c r="F81" s="380">
        <v>380959</v>
      </c>
      <c r="G81" s="266">
        <v>699.87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44201</v>
      </c>
      <c r="B82" s="266" t="s">
        <v>3780</v>
      </c>
      <c r="C82" s="267" t="s">
        <v>3781</v>
      </c>
      <c r="D82" s="267" t="s">
        <v>3782</v>
      </c>
      <c r="E82" s="267" t="s">
        <v>584</v>
      </c>
      <c r="F82" s="380">
        <v>115925</v>
      </c>
      <c r="G82" s="266">
        <v>200.21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44201</v>
      </c>
      <c r="B83" s="266" t="s">
        <v>3315</v>
      </c>
      <c r="C83" s="267" t="s">
        <v>3702</v>
      </c>
      <c r="D83" s="267" t="s">
        <v>3703</v>
      </c>
      <c r="E83" s="267" t="s">
        <v>584</v>
      </c>
      <c r="F83" s="380">
        <v>168138</v>
      </c>
      <c r="G83" s="266">
        <v>13.53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44201</v>
      </c>
      <c r="B84" s="266" t="s">
        <v>2010</v>
      </c>
      <c r="C84" s="267" t="s">
        <v>3794</v>
      </c>
      <c r="D84" s="267" t="s">
        <v>3795</v>
      </c>
      <c r="E84" s="267" t="s">
        <v>584</v>
      </c>
      <c r="F84" s="380">
        <v>716824</v>
      </c>
      <c r="G84" s="266">
        <v>9.2799999999999994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44201</v>
      </c>
      <c r="B85" s="266" t="s">
        <v>2243</v>
      </c>
      <c r="C85" s="267" t="s">
        <v>3783</v>
      </c>
      <c r="D85" s="267" t="s">
        <v>3784</v>
      </c>
      <c r="E85" s="267" t="s">
        <v>584</v>
      </c>
      <c r="F85" s="380">
        <v>76044</v>
      </c>
      <c r="G85" s="266">
        <v>28.98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44201</v>
      </c>
      <c r="B86" s="266" t="s">
        <v>493</v>
      </c>
      <c r="C86" s="267" t="s">
        <v>3785</v>
      </c>
      <c r="D86" s="267" t="s">
        <v>3786</v>
      </c>
      <c r="E86" s="267" t="s">
        <v>584</v>
      </c>
      <c r="F86" s="380">
        <v>9290000</v>
      </c>
      <c r="G86" s="266">
        <v>88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44201</v>
      </c>
      <c r="B87" s="266" t="s">
        <v>2339</v>
      </c>
      <c r="C87" s="267" t="s">
        <v>3704</v>
      </c>
      <c r="D87" s="267" t="s">
        <v>3703</v>
      </c>
      <c r="E87" s="267" t="s">
        <v>584</v>
      </c>
      <c r="F87" s="380">
        <v>84320</v>
      </c>
      <c r="G87" s="266">
        <v>67.8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44201</v>
      </c>
      <c r="B88" s="266" t="s">
        <v>3076</v>
      </c>
      <c r="C88" s="267" t="s">
        <v>3705</v>
      </c>
      <c r="D88" s="267" t="s">
        <v>3707</v>
      </c>
      <c r="E88" s="267" t="s">
        <v>584</v>
      </c>
      <c r="F88" s="380">
        <v>30445529</v>
      </c>
      <c r="G88" s="266">
        <v>3.17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44201</v>
      </c>
      <c r="B89" s="266" t="s">
        <v>2496</v>
      </c>
      <c r="C89" s="267" t="s">
        <v>3789</v>
      </c>
      <c r="D89" s="267" t="s">
        <v>3790</v>
      </c>
      <c r="E89" s="267" t="s">
        <v>584</v>
      </c>
      <c r="F89" s="380">
        <v>1440806</v>
      </c>
      <c r="G89" s="266">
        <v>62.78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44201</v>
      </c>
      <c r="B90" s="266" t="s">
        <v>2647</v>
      </c>
      <c r="C90" s="267" t="s">
        <v>3791</v>
      </c>
      <c r="D90" s="267" t="s">
        <v>3654</v>
      </c>
      <c r="E90" s="267" t="s">
        <v>584</v>
      </c>
      <c r="F90" s="380">
        <v>90003</v>
      </c>
      <c r="G90" s="266">
        <v>69.05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44201</v>
      </c>
      <c r="B91" s="266" t="s">
        <v>2734</v>
      </c>
      <c r="C91" s="267" t="s">
        <v>3706</v>
      </c>
      <c r="D91" s="267" t="s">
        <v>3764</v>
      </c>
      <c r="E91" s="267" t="s">
        <v>584</v>
      </c>
      <c r="F91" s="380">
        <v>1955508</v>
      </c>
      <c r="G91" s="266">
        <v>2.99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44201</v>
      </c>
      <c r="B92" s="266" t="s">
        <v>2734</v>
      </c>
      <c r="C92" s="267" t="s">
        <v>3706</v>
      </c>
      <c r="D92" s="267" t="s">
        <v>3707</v>
      </c>
      <c r="E92" s="267" t="s">
        <v>584</v>
      </c>
      <c r="F92" s="380">
        <v>1636230</v>
      </c>
      <c r="G92" s="266">
        <v>2.91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44201</v>
      </c>
      <c r="B93" s="266" t="s">
        <v>2791</v>
      </c>
      <c r="C93" s="267" t="s">
        <v>3708</v>
      </c>
      <c r="D93" s="267" t="s">
        <v>3655</v>
      </c>
      <c r="E93" s="267" t="s">
        <v>584</v>
      </c>
      <c r="F93" s="380">
        <v>625973</v>
      </c>
      <c r="G93" s="266">
        <v>3.92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44201</v>
      </c>
      <c r="B94" s="266" t="s">
        <v>2791</v>
      </c>
      <c r="C94" s="267" t="s">
        <v>3708</v>
      </c>
      <c r="D94" s="267" t="s">
        <v>3713</v>
      </c>
      <c r="E94" s="267" t="s">
        <v>584</v>
      </c>
      <c r="F94" s="380">
        <v>5000000</v>
      </c>
      <c r="G94" s="266">
        <v>3.8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44201</v>
      </c>
      <c r="B95" s="266" t="s">
        <v>2793</v>
      </c>
      <c r="C95" s="267" t="s">
        <v>3660</v>
      </c>
      <c r="D95" s="267" t="s">
        <v>3714</v>
      </c>
      <c r="E95" s="267" t="s">
        <v>584</v>
      </c>
      <c r="F95" s="380">
        <v>5015000</v>
      </c>
      <c r="G95" s="266">
        <v>5.31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44201</v>
      </c>
      <c r="B96" s="266" t="s">
        <v>2793</v>
      </c>
      <c r="C96" s="267" t="s">
        <v>3660</v>
      </c>
      <c r="D96" s="267" t="s">
        <v>3655</v>
      </c>
      <c r="E96" s="267" t="s">
        <v>584</v>
      </c>
      <c r="F96" s="380">
        <v>6113323</v>
      </c>
      <c r="G96" s="266">
        <v>5.26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3" zoomScaleNormal="70" workbookViewId="0">
      <selection activeCell="J19" sqref="J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44202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1">
        <v>1</v>
      </c>
      <c r="B10" s="492">
        <v>44175</v>
      </c>
      <c r="C10" s="493"/>
      <c r="D10" s="494" t="s">
        <v>2931</v>
      </c>
      <c r="E10" s="495" t="s">
        <v>600</v>
      </c>
      <c r="F10" s="504">
        <v>1427.5</v>
      </c>
      <c r="G10" s="496">
        <v>1330</v>
      </c>
      <c r="H10" s="504">
        <v>1500</v>
      </c>
      <c r="I10" s="497" t="s">
        <v>3641</v>
      </c>
      <c r="J10" s="498" t="s">
        <v>3642</v>
      </c>
      <c r="K10" s="498">
        <f t="shared" ref="K10:K11" si="0">H10-F10</f>
        <v>72.5</v>
      </c>
      <c r="L10" s="499">
        <f>(F10*-0.07)/100</f>
        <v>-0.99925000000000008</v>
      </c>
      <c r="M10" s="500">
        <f t="shared" ref="M10:M11" si="1">(K10+L10)/F10</f>
        <v>5.008809106830122E-2</v>
      </c>
      <c r="N10" s="501" t="s">
        <v>599</v>
      </c>
      <c r="O10" s="502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1">
        <v>2</v>
      </c>
      <c r="B11" s="492">
        <v>44175</v>
      </c>
      <c r="C11" s="493"/>
      <c r="D11" s="494" t="s">
        <v>128</v>
      </c>
      <c r="E11" s="495" t="s">
        <v>600</v>
      </c>
      <c r="F11" s="504">
        <v>210</v>
      </c>
      <c r="G11" s="496">
        <v>197</v>
      </c>
      <c r="H11" s="504">
        <v>218.5</v>
      </c>
      <c r="I11" s="497" t="s">
        <v>3643</v>
      </c>
      <c r="J11" s="498" t="s">
        <v>3644</v>
      </c>
      <c r="K11" s="498">
        <f t="shared" si="0"/>
        <v>8.5</v>
      </c>
      <c r="L11" s="499">
        <f t="shared" ref="L11" si="2">(F11*-0.8)/100</f>
        <v>-1.68</v>
      </c>
      <c r="M11" s="500">
        <f t="shared" si="1"/>
        <v>3.2476190476190478E-2</v>
      </c>
      <c r="N11" s="501" t="s">
        <v>599</v>
      </c>
      <c r="O11" s="503">
        <v>44179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0" customFormat="1" ht="14.25">
      <c r="A12" s="491">
        <v>3</v>
      </c>
      <c r="B12" s="492">
        <v>44188</v>
      </c>
      <c r="C12" s="493"/>
      <c r="D12" s="494" t="s">
        <v>191</v>
      </c>
      <c r="E12" s="495" t="s">
        <v>600</v>
      </c>
      <c r="F12" s="504">
        <v>316</v>
      </c>
      <c r="G12" s="496">
        <v>295</v>
      </c>
      <c r="H12" s="504">
        <v>329</v>
      </c>
      <c r="I12" s="497" t="s">
        <v>3651</v>
      </c>
      <c r="J12" s="498" t="s">
        <v>3657</v>
      </c>
      <c r="K12" s="498">
        <f t="shared" ref="K12" si="3">H12-F12</f>
        <v>13</v>
      </c>
      <c r="L12" s="499">
        <f t="shared" ref="L12" si="4">(F12*-0.8)/100</f>
        <v>-2.528</v>
      </c>
      <c r="M12" s="500">
        <f t="shared" ref="M12" si="5">(K12+L12)/F12</f>
        <v>3.3139240506329111E-2</v>
      </c>
      <c r="N12" s="501" t="s">
        <v>599</v>
      </c>
      <c r="O12" s="503">
        <v>44189</v>
      </c>
      <c r="P12" s="505"/>
      <c r="Q12" s="7"/>
      <c r="R12" s="506" t="s">
        <v>3186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40" customFormat="1" ht="14.25">
      <c r="A13" s="538">
        <v>4</v>
      </c>
      <c r="B13" s="539">
        <v>44188</v>
      </c>
      <c r="C13" s="540"/>
      <c r="D13" s="541" t="s">
        <v>86</v>
      </c>
      <c r="E13" s="542" t="s">
        <v>600</v>
      </c>
      <c r="F13" s="474">
        <v>387</v>
      </c>
      <c r="G13" s="543">
        <v>360</v>
      </c>
      <c r="H13" s="474">
        <v>411</v>
      </c>
      <c r="I13" s="544" t="s">
        <v>3652</v>
      </c>
      <c r="J13" s="521" t="s">
        <v>3691</v>
      </c>
      <c r="K13" s="521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5"/>
      <c r="Q13" s="7"/>
      <c r="R13" s="506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8">
        <v>5</v>
      </c>
      <c r="B14" s="539">
        <v>44189</v>
      </c>
      <c r="C14" s="540"/>
      <c r="D14" s="541" t="s">
        <v>272</v>
      </c>
      <c r="E14" s="542" t="s">
        <v>600</v>
      </c>
      <c r="F14" s="474">
        <v>3215</v>
      </c>
      <c r="G14" s="543">
        <v>2990</v>
      </c>
      <c r="H14" s="474">
        <v>3405</v>
      </c>
      <c r="I14" s="544" t="s">
        <v>3656</v>
      </c>
      <c r="J14" s="521" t="s">
        <v>3716</v>
      </c>
      <c r="K14" s="521">
        <f t="shared" ref="K14" si="9">H14-F14</f>
        <v>190</v>
      </c>
      <c r="L14" s="467">
        <f t="shared" ref="L14" si="10">(F14*-0.8)/100</f>
        <v>-25.72</v>
      </c>
      <c r="M14" s="468">
        <f t="shared" ref="M14" si="11">(K14+L14)/F14</f>
        <v>5.109797822706065E-2</v>
      </c>
      <c r="N14" s="476" t="s">
        <v>599</v>
      </c>
      <c r="O14" s="469">
        <v>43835</v>
      </c>
      <c r="P14" s="505"/>
      <c r="Q14" s="7"/>
      <c r="R14" s="506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382">
        <v>6</v>
      </c>
      <c r="B15" s="397">
        <v>44200</v>
      </c>
      <c r="C15" s="398"/>
      <c r="D15" s="409" t="s">
        <v>252</v>
      </c>
      <c r="E15" s="402" t="s">
        <v>600</v>
      </c>
      <c r="F15" s="402" t="s">
        <v>3685</v>
      </c>
      <c r="G15" s="407">
        <v>2770</v>
      </c>
      <c r="H15" s="402"/>
      <c r="I15" s="399">
        <v>3500</v>
      </c>
      <c r="J15" s="404" t="s">
        <v>601</v>
      </c>
      <c r="K15" s="404"/>
      <c r="L15" s="413"/>
      <c r="M15" s="375"/>
      <c r="N15" s="385"/>
      <c r="O15" s="381"/>
      <c r="P15" s="505"/>
      <c r="Q15" s="7"/>
      <c r="R15" s="506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382">
        <v>7</v>
      </c>
      <c r="B16" s="397">
        <v>44201</v>
      </c>
      <c r="C16" s="398"/>
      <c r="D16" s="409" t="s">
        <v>75</v>
      </c>
      <c r="E16" s="402" t="s">
        <v>600</v>
      </c>
      <c r="F16" s="402" t="s">
        <v>3718</v>
      </c>
      <c r="G16" s="407">
        <v>3295</v>
      </c>
      <c r="H16" s="402"/>
      <c r="I16" s="399" t="s">
        <v>3719</v>
      </c>
      <c r="J16" s="404" t="s">
        <v>601</v>
      </c>
      <c r="K16" s="404"/>
      <c r="L16" s="413"/>
      <c r="M16" s="375"/>
      <c r="N16" s="385"/>
      <c r="O16" s="381"/>
      <c r="P16" s="505"/>
      <c r="Q16" s="7"/>
      <c r="R16" s="506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5" customFormat="1" ht="14.25">
      <c r="A17" s="382"/>
      <c r="B17" s="397"/>
      <c r="C17" s="398"/>
      <c r="D17" s="409"/>
      <c r="E17" s="402"/>
      <c r="F17" s="402"/>
      <c r="G17" s="407"/>
      <c r="H17" s="402"/>
      <c r="I17" s="399"/>
      <c r="J17" s="404"/>
      <c r="K17" s="404"/>
      <c r="L17" s="413"/>
      <c r="M17" s="375"/>
      <c r="N17" s="385"/>
      <c r="O17" s="381"/>
      <c r="P17" s="405"/>
      <c r="Q17" s="64"/>
      <c r="R17" s="340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58"/>
      <c r="B18" s="459"/>
      <c r="C18" s="460"/>
      <c r="D18" s="461"/>
      <c r="E18" s="462"/>
      <c r="F18" s="462"/>
      <c r="G18" s="425"/>
      <c r="H18" s="462"/>
      <c r="I18" s="463"/>
      <c r="J18" s="426"/>
      <c r="K18" s="426"/>
      <c r="L18" s="464"/>
      <c r="M18" s="79"/>
      <c r="N18" s="465"/>
      <c r="O18" s="466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8"/>
      <c r="B19" s="459"/>
      <c r="C19" s="460"/>
      <c r="D19" s="461"/>
      <c r="E19" s="462"/>
      <c r="F19" s="462"/>
      <c r="G19" s="425"/>
      <c r="H19" s="462"/>
      <c r="I19" s="463"/>
      <c r="J19" s="426"/>
      <c r="K19" s="426"/>
      <c r="L19" s="464"/>
      <c r="M19" s="79"/>
      <c r="N19" s="465"/>
      <c r="O19" s="466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603</v>
      </c>
      <c r="B20" s="24"/>
      <c r="C20" s="25"/>
      <c r="D20" s="26"/>
      <c r="E20" s="27"/>
      <c r="F20" s="28"/>
      <c r="G20" s="28"/>
      <c r="H20" s="28"/>
      <c r="I20" s="28"/>
      <c r="J20" s="65"/>
      <c r="K20" s="28"/>
      <c r="L20" s="414"/>
      <c r="M20" s="38"/>
      <c r="N20" s="65"/>
      <c r="O20" s="66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604</v>
      </c>
      <c r="B21" s="23"/>
      <c r="C21" s="23"/>
      <c r="D21" s="23"/>
      <c r="F21" s="30" t="s">
        <v>605</v>
      </c>
      <c r="G21" s="17"/>
      <c r="H21" s="31"/>
      <c r="I21" s="36"/>
      <c r="J21" s="67"/>
      <c r="K21" s="68"/>
      <c r="L21" s="415"/>
      <c r="M21" s="69"/>
      <c r="N21" s="16"/>
      <c r="O21" s="70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606</v>
      </c>
      <c r="B22" s="23"/>
      <c r="C22" s="23"/>
      <c r="D22" s="23"/>
      <c r="E22" s="32"/>
      <c r="F22" s="30" t="s">
        <v>607</v>
      </c>
      <c r="G22" s="17"/>
      <c r="H22" s="31"/>
      <c r="I22" s="36"/>
      <c r="J22" s="67"/>
      <c r="K22" s="68"/>
      <c r="L22" s="415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1"/>
      <c r="K23" s="68"/>
      <c r="L23" s="415"/>
      <c r="M23" s="17"/>
      <c r="N23" s="72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608</v>
      </c>
      <c r="C24" s="33"/>
      <c r="D24" s="33"/>
      <c r="E24" s="33"/>
      <c r="F24" s="34"/>
      <c r="G24" s="32"/>
      <c r="H24" s="32"/>
      <c r="I24" s="73"/>
      <c r="J24" s="74"/>
      <c r="K24" s="75"/>
      <c r="L24" s="416"/>
      <c r="M24" s="12"/>
      <c r="N24" s="11"/>
      <c r="O24" s="53"/>
      <c r="P24" s="7"/>
      <c r="R24" s="82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575</v>
      </c>
      <c r="C25" s="21"/>
      <c r="D25" s="22" t="s">
        <v>588</v>
      </c>
      <c r="E25" s="21" t="s">
        <v>589</v>
      </c>
      <c r="F25" s="21" t="s">
        <v>590</v>
      </c>
      <c r="G25" s="21" t="s">
        <v>609</v>
      </c>
      <c r="H25" s="21" t="s">
        <v>592</v>
      </c>
      <c r="I25" s="21" t="s">
        <v>593</v>
      </c>
      <c r="J25" s="21" t="s">
        <v>594</v>
      </c>
      <c r="K25" s="62" t="s">
        <v>610</v>
      </c>
      <c r="L25" s="417" t="s">
        <v>3630</v>
      </c>
      <c r="M25" s="63" t="s">
        <v>3629</v>
      </c>
      <c r="N25" s="21" t="s">
        <v>597</v>
      </c>
      <c r="O25" s="78" t="s">
        <v>598</v>
      </c>
      <c r="P25" s="7"/>
      <c r="Q25" s="40"/>
      <c r="R25" s="38"/>
      <c r="S25" s="38"/>
      <c r="T25" s="38"/>
    </row>
    <row r="26" spans="1:38" s="393" customFormat="1" ht="15" customHeight="1">
      <c r="A26" s="470">
        <v>1</v>
      </c>
      <c r="B26" s="471">
        <v>44186</v>
      </c>
      <c r="C26" s="472"/>
      <c r="D26" s="473" t="s">
        <v>331</v>
      </c>
      <c r="E26" s="474" t="s">
        <v>600</v>
      </c>
      <c r="F26" s="474">
        <v>1898</v>
      </c>
      <c r="G26" s="475">
        <v>1845</v>
      </c>
      <c r="H26" s="475">
        <v>1950</v>
      </c>
      <c r="I26" s="474">
        <v>2000</v>
      </c>
      <c r="J26" s="521" t="s">
        <v>3670</v>
      </c>
      <c r="K26" s="521">
        <f t="shared" ref="K26" si="12">H26-F26</f>
        <v>52</v>
      </c>
      <c r="L26" s="467">
        <f>(F26*-0.7)/100</f>
        <v>-13.286</v>
      </c>
      <c r="M26" s="468">
        <f t="shared" ref="M26" si="13">(K26+L26)/F26</f>
        <v>2.0397260273972602E-2</v>
      </c>
      <c r="N26" s="476" t="s">
        <v>599</v>
      </c>
      <c r="O26" s="469">
        <v>43831</v>
      </c>
      <c r="P26" s="7"/>
      <c r="Q26" s="7"/>
      <c r="R26" s="343" t="s">
        <v>602</v>
      </c>
      <c r="S26" s="40"/>
      <c r="T26" s="40"/>
      <c r="U26" s="40"/>
      <c r="V26" s="40"/>
      <c r="W26" s="40"/>
      <c r="X26" s="40"/>
      <c r="Y26" s="40"/>
      <c r="Z26" s="40"/>
      <c r="AA26" s="40"/>
    </row>
    <row r="27" spans="1:38" s="393" customFormat="1" ht="15" customHeight="1">
      <c r="A27" s="470">
        <v>2</v>
      </c>
      <c r="B27" s="471">
        <v>44189</v>
      </c>
      <c r="C27" s="472"/>
      <c r="D27" s="473" t="s">
        <v>141</v>
      </c>
      <c r="E27" s="474" t="s">
        <v>600</v>
      </c>
      <c r="F27" s="474">
        <v>401</v>
      </c>
      <c r="G27" s="475">
        <v>388</v>
      </c>
      <c r="H27" s="475">
        <v>412.5</v>
      </c>
      <c r="I27" s="474" t="s">
        <v>3653</v>
      </c>
      <c r="J27" s="521" t="s">
        <v>3678</v>
      </c>
      <c r="K27" s="521">
        <f t="shared" ref="K27" si="14">H27-F27</f>
        <v>11.5</v>
      </c>
      <c r="L27" s="467">
        <f>(F27*-0.7)/100</f>
        <v>-2.8069999999999999</v>
      </c>
      <c r="M27" s="468">
        <f t="shared" ref="M27" si="15">(K27+L27)/F27</f>
        <v>2.1678304239401494E-2</v>
      </c>
      <c r="N27" s="476" t="s">
        <v>599</v>
      </c>
      <c r="O27" s="469">
        <v>43834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70">
        <v>3</v>
      </c>
      <c r="B28" s="471">
        <v>44193</v>
      </c>
      <c r="C28" s="472"/>
      <c r="D28" s="473" t="s">
        <v>496</v>
      </c>
      <c r="E28" s="474" t="s">
        <v>600</v>
      </c>
      <c r="F28" s="474">
        <v>451</v>
      </c>
      <c r="G28" s="475">
        <v>437</v>
      </c>
      <c r="H28" s="475">
        <v>463.5</v>
      </c>
      <c r="I28" s="474" t="s">
        <v>3658</v>
      </c>
      <c r="J28" s="521" t="s">
        <v>3796</v>
      </c>
      <c r="K28" s="521">
        <f t="shared" ref="K28" si="16">H28-F28</f>
        <v>12.5</v>
      </c>
      <c r="L28" s="467">
        <f>(F28*-0.7)/100</f>
        <v>-3.157</v>
      </c>
      <c r="M28" s="468">
        <f t="shared" ref="M28" si="17">(K28+L28)/F28</f>
        <v>2.0716186252771617E-2</v>
      </c>
      <c r="N28" s="476" t="s">
        <v>599</v>
      </c>
      <c r="O28" s="469">
        <v>43834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19">
        <v>4</v>
      </c>
      <c r="B29" s="443">
        <v>44193</v>
      </c>
      <c r="C29" s="446"/>
      <c r="D29" s="411" t="s">
        <v>76</v>
      </c>
      <c r="E29" s="412" t="s">
        <v>600</v>
      </c>
      <c r="F29" s="412" t="s">
        <v>3659</v>
      </c>
      <c r="G29" s="447">
        <v>477</v>
      </c>
      <c r="H29" s="447"/>
      <c r="I29" s="412">
        <v>505</v>
      </c>
      <c r="J29" s="518" t="s">
        <v>601</v>
      </c>
      <c r="K29" s="518"/>
      <c r="L29" s="431"/>
      <c r="M29" s="427"/>
      <c r="N29" s="432"/>
      <c r="O29" s="418"/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19">
        <v>5</v>
      </c>
      <c r="B30" s="443">
        <v>44194</v>
      </c>
      <c r="C30" s="446"/>
      <c r="D30" s="411" t="s">
        <v>83</v>
      </c>
      <c r="E30" s="412" t="s">
        <v>600</v>
      </c>
      <c r="F30" s="412" t="s">
        <v>3663</v>
      </c>
      <c r="G30" s="447">
        <v>799</v>
      </c>
      <c r="H30" s="447"/>
      <c r="I30" s="412" t="s">
        <v>3664</v>
      </c>
      <c r="J30" s="518" t="s">
        <v>601</v>
      </c>
      <c r="K30" s="518"/>
      <c r="L30" s="431"/>
      <c r="M30" s="427"/>
      <c r="N30" s="432"/>
      <c r="O30" s="418"/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6</v>
      </c>
      <c r="B31" s="471">
        <v>44194</v>
      </c>
      <c r="C31" s="472"/>
      <c r="D31" s="473" t="s">
        <v>802</v>
      </c>
      <c r="E31" s="474" t="s">
        <v>600</v>
      </c>
      <c r="F31" s="474">
        <v>1232.5</v>
      </c>
      <c r="G31" s="475">
        <v>1195</v>
      </c>
      <c r="H31" s="475">
        <v>1272.5</v>
      </c>
      <c r="I31" s="474">
        <v>1290</v>
      </c>
      <c r="J31" s="521" t="s">
        <v>636</v>
      </c>
      <c r="K31" s="521">
        <f t="shared" ref="K31" si="18">H31-F31</f>
        <v>40</v>
      </c>
      <c r="L31" s="467">
        <f>(F31*-0.7)/100</f>
        <v>-8.6274999999999995</v>
      </c>
      <c r="M31" s="468">
        <f t="shared" ref="M31" si="19">(K31+L31)/F31</f>
        <v>2.5454361054766735E-2</v>
      </c>
      <c r="N31" s="476" t="s">
        <v>599</v>
      </c>
      <c r="O31" s="469">
        <v>43831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7</v>
      </c>
      <c r="B32" s="471">
        <v>44195</v>
      </c>
      <c r="C32" s="472"/>
      <c r="D32" s="473" t="s">
        <v>236</v>
      </c>
      <c r="E32" s="474" t="s">
        <v>600</v>
      </c>
      <c r="F32" s="474">
        <v>804.5</v>
      </c>
      <c r="G32" s="475">
        <v>788</v>
      </c>
      <c r="H32" s="475">
        <v>825</v>
      </c>
      <c r="I32" s="474">
        <v>840</v>
      </c>
      <c r="J32" s="521" t="s">
        <v>3650</v>
      </c>
      <c r="K32" s="521">
        <f t="shared" ref="K32" si="20">H32-F32</f>
        <v>20.5</v>
      </c>
      <c r="L32" s="467">
        <f>(F32*-0.7)/100</f>
        <v>-5.6315</v>
      </c>
      <c r="M32" s="468">
        <f t="shared" ref="M32" si="21">(K32+L32)/F32</f>
        <v>1.8481665630826601E-2</v>
      </c>
      <c r="N32" s="476" t="s">
        <v>599</v>
      </c>
      <c r="O32" s="469">
        <v>43831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34" s="393" customFormat="1" ht="15" customHeight="1">
      <c r="A33" s="419">
        <v>8</v>
      </c>
      <c r="B33" s="508">
        <v>44197</v>
      </c>
      <c r="C33" s="446"/>
      <c r="D33" s="411" t="s">
        <v>1220</v>
      </c>
      <c r="E33" s="412" t="s">
        <v>600</v>
      </c>
      <c r="F33" s="412" t="s">
        <v>3673</v>
      </c>
      <c r="G33" s="447">
        <v>768</v>
      </c>
      <c r="H33" s="447"/>
      <c r="I33" s="412" t="s">
        <v>3674</v>
      </c>
      <c r="J33" s="518" t="s">
        <v>601</v>
      </c>
      <c r="K33" s="518"/>
      <c r="L33" s="431"/>
      <c r="M33" s="427"/>
      <c r="N33" s="432"/>
      <c r="O33" s="418"/>
      <c r="P33" s="7"/>
      <c r="Q33" s="7"/>
      <c r="R33" s="343" t="s">
        <v>3186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34" s="393" customFormat="1" ht="15" customHeight="1">
      <c r="A34" s="470">
        <v>9</v>
      </c>
      <c r="B34" s="471">
        <v>44197</v>
      </c>
      <c r="C34" s="472"/>
      <c r="D34" s="473" t="s">
        <v>527</v>
      </c>
      <c r="E34" s="474" t="s">
        <v>600</v>
      </c>
      <c r="F34" s="474">
        <v>196</v>
      </c>
      <c r="G34" s="475">
        <v>190</v>
      </c>
      <c r="H34" s="475">
        <v>203</v>
      </c>
      <c r="I34" s="474">
        <v>205</v>
      </c>
      <c r="J34" s="521" t="s">
        <v>3679</v>
      </c>
      <c r="K34" s="521">
        <f t="shared" ref="K34" si="22">H34-F34</f>
        <v>7</v>
      </c>
      <c r="L34" s="467">
        <f>(F34*-0.7)/100</f>
        <v>-1.3719999999999999</v>
      </c>
      <c r="M34" s="468">
        <f t="shared" ref="M34" si="23">(K34+L34)/F34</f>
        <v>2.8714285714285716E-2</v>
      </c>
      <c r="N34" s="476" t="s">
        <v>599</v>
      </c>
      <c r="O34" s="469">
        <v>43834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34" s="393" customFormat="1" ht="15" customHeight="1">
      <c r="A35" s="419">
        <v>10</v>
      </c>
      <c r="B35" s="508">
        <v>44200</v>
      </c>
      <c r="C35" s="446"/>
      <c r="D35" s="411" t="s">
        <v>299</v>
      </c>
      <c r="E35" s="412" t="s">
        <v>600</v>
      </c>
      <c r="F35" s="412" t="s">
        <v>3684</v>
      </c>
      <c r="G35" s="447">
        <v>320</v>
      </c>
      <c r="H35" s="447"/>
      <c r="I35" s="412">
        <v>345</v>
      </c>
      <c r="J35" s="518" t="s">
        <v>601</v>
      </c>
      <c r="K35" s="518"/>
      <c r="L35" s="431"/>
      <c r="M35" s="427"/>
      <c r="N35" s="432"/>
      <c r="O35" s="418"/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34" s="393" customFormat="1" ht="15" customHeight="1">
      <c r="A36" s="419"/>
      <c r="B36" s="508"/>
      <c r="C36" s="446"/>
      <c r="D36" s="411"/>
      <c r="E36" s="412"/>
      <c r="F36" s="412"/>
      <c r="G36" s="447"/>
      <c r="H36" s="447"/>
      <c r="I36" s="412"/>
      <c r="J36" s="518"/>
      <c r="K36" s="518"/>
      <c r="L36" s="431"/>
      <c r="M36" s="427"/>
      <c r="N36" s="432"/>
      <c r="O36" s="418"/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393" customFormat="1" ht="15" customHeight="1">
      <c r="A37" s="419"/>
      <c r="B37" s="508"/>
      <c r="C37" s="446"/>
      <c r="D37" s="411"/>
      <c r="E37" s="412"/>
      <c r="F37" s="412"/>
      <c r="G37" s="447"/>
      <c r="H37" s="447"/>
      <c r="I37" s="412"/>
      <c r="J37" s="518"/>
      <c r="K37" s="518"/>
      <c r="L37" s="431"/>
      <c r="M37" s="427"/>
      <c r="N37" s="432"/>
      <c r="O37" s="418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</row>
    <row r="38" spans="1:34" s="393" customFormat="1" ht="15" customHeight="1">
      <c r="A38" s="419"/>
      <c r="B38" s="508"/>
      <c r="C38" s="446"/>
      <c r="D38" s="411"/>
      <c r="E38" s="412"/>
      <c r="F38" s="412"/>
      <c r="G38" s="447"/>
      <c r="H38" s="447"/>
      <c r="I38" s="412"/>
      <c r="J38" s="518"/>
      <c r="K38" s="518"/>
      <c r="L38" s="431"/>
      <c r="M38" s="427"/>
      <c r="N38" s="432"/>
      <c r="O38" s="418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393" customFormat="1" ht="15" customHeight="1">
      <c r="A39" s="419"/>
      <c r="B39" s="443"/>
      <c r="C39" s="446"/>
      <c r="D39" s="411"/>
      <c r="E39" s="412"/>
      <c r="F39" s="412"/>
      <c r="G39" s="447"/>
      <c r="H39" s="447"/>
      <c r="I39" s="412"/>
      <c r="J39" s="518"/>
      <c r="K39" s="518"/>
      <c r="L39" s="431"/>
      <c r="M39" s="427"/>
      <c r="N39" s="432"/>
      <c r="O39" s="418"/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393" customFormat="1" ht="15" customHeight="1">
      <c r="A40" s="419"/>
      <c r="B40" s="443"/>
      <c r="C40" s="446"/>
      <c r="D40" s="410"/>
      <c r="E40" s="412"/>
      <c r="F40" s="412"/>
      <c r="G40" s="447"/>
      <c r="H40" s="447"/>
      <c r="I40" s="412"/>
      <c r="J40" s="376"/>
      <c r="K40" s="376"/>
      <c r="L40" s="429"/>
      <c r="M40" s="427"/>
      <c r="N40" s="404"/>
      <c r="O40" s="418"/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</row>
    <row r="41" spans="1:34" ht="44.25" customHeight="1">
      <c r="A41" s="23" t="s">
        <v>603</v>
      </c>
      <c r="B41" s="39"/>
      <c r="C41" s="39"/>
      <c r="D41" s="40"/>
      <c r="E41" s="36"/>
      <c r="F41" s="36"/>
      <c r="G41" s="35"/>
      <c r="H41" s="35" t="s">
        <v>3632</v>
      </c>
      <c r="I41" s="36"/>
      <c r="J41" s="17"/>
      <c r="K41" s="79"/>
      <c r="L41" s="80"/>
      <c r="M41" s="79"/>
      <c r="N41" s="81"/>
      <c r="O41" s="79"/>
      <c r="P41" s="7"/>
      <c r="Q41" s="435"/>
      <c r="R41" s="448"/>
      <c r="S41" s="435"/>
      <c r="T41" s="435"/>
      <c r="U41" s="435"/>
      <c r="V41" s="435"/>
      <c r="W41" s="435"/>
      <c r="X41" s="435"/>
      <c r="Y41" s="435"/>
      <c r="Z41" s="40"/>
      <c r="AA41" s="40"/>
      <c r="AB41" s="40"/>
    </row>
    <row r="42" spans="1:34" s="6" customFormat="1">
      <c r="A42" s="29" t="s">
        <v>604</v>
      </c>
      <c r="B42" s="23"/>
      <c r="C42" s="23"/>
      <c r="D42" s="23"/>
      <c r="E42" s="5"/>
      <c r="F42" s="30" t="s">
        <v>605</v>
      </c>
      <c r="G42" s="41"/>
      <c r="H42" s="42"/>
      <c r="I42" s="82"/>
      <c r="J42" s="17"/>
      <c r="K42" s="83"/>
      <c r="L42" s="84"/>
      <c r="M42" s="85"/>
      <c r="N42" s="86"/>
      <c r="O42" s="87"/>
      <c r="P42" s="5"/>
      <c r="Q42" s="4"/>
      <c r="R42" s="12"/>
      <c r="Z42" s="9"/>
      <c r="AA42" s="9"/>
      <c r="AB42" s="9"/>
      <c r="AC42" s="9"/>
      <c r="AD42" s="9"/>
      <c r="AE42" s="9"/>
      <c r="AF42" s="9"/>
      <c r="AG42" s="9"/>
      <c r="AH42" s="9"/>
    </row>
    <row r="43" spans="1:34" s="9" customFormat="1" ht="14.25" customHeight="1">
      <c r="A43" s="29"/>
      <c r="B43" s="23"/>
      <c r="C43" s="23"/>
      <c r="D43" s="23"/>
      <c r="E43" s="32"/>
      <c r="F43" s="30" t="s">
        <v>607</v>
      </c>
      <c r="G43" s="41"/>
      <c r="H43" s="42"/>
      <c r="I43" s="82"/>
      <c r="J43" s="17"/>
      <c r="K43" s="83"/>
      <c r="L43" s="84"/>
      <c r="M43" s="85"/>
      <c r="N43" s="86"/>
      <c r="O43" s="87"/>
      <c r="P43" s="5"/>
      <c r="Q43" s="4"/>
      <c r="R43" s="12"/>
      <c r="S43" s="6"/>
      <c r="Y43" s="6"/>
      <c r="Z43" s="6"/>
    </row>
    <row r="44" spans="1:34" s="9" customFormat="1" ht="14.25" customHeight="1">
      <c r="A44" s="23"/>
      <c r="B44" s="23"/>
      <c r="C44" s="23"/>
      <c r="D44" s="23"/>
      <c r="E44" s="32"/>
      <c r="F44" s="17"/>
      <c r="G44" s="17"/>
      <c r="H44" s="31"/>
      <c r="I44" s="36"/>
      <c r="J44" s="71"/>
      <c r="K44" s="68"/>
      <c r="L44" s="69"/>
      <c r="M44" s="17"/>
      <c r="N44" s="72"/>
      <c r="O44" s="57"/>
      <c r="P44" s="8"/>
      <c r="Q44" s="4"/>
      <c r="R44" s="12"/>
      <c r="S44" s="6"/>
      <c r="Y44" s="6"/>
      <c r="Z44" s="6"/>
    </row>
    <row r="45" spans="1:34" s="9" customFormat="1" ht="15">
      <c r="A45" s="43" t="s">
        <v>614</v>
      </c>
      <c r="B45" s="43"/>
      <c r="C45" s="43"/>
      <c r="D45" s="43"/>
      <c r="E45" s="32"/>
      <c r="F45" s="17"/>
      <c r="G45" s="12"/>
      <c r="H45" s="17"/>
      <c r="I45" s="12"/>
      <c r="J45" s="88"/>
      <c r="K45" s="12"/>
      <c r="L45" s="12"/>
      <c r="M45" s="12"/>
      <c r="N45" s="12"/>
      <c r="O45" s="89"/>
      <c r="P45"/>
      <c r="Q45" s="4"/>
      <c r="R45" s="12"/>
      <c r="S45" s="6"/>
      <c r="Y45" s="6"/>
      <c r="Z45" s="6"/>
    </row>
    <row r="46" spans="1:34" s="9" customFormat="1" ht="38.25">
      <c r="A46" s="21" t="s">
        <v>16</v>
      </c>
      <c r="B46" s="21" t="s">
        <v>575</v>
      </c>
      <c r="C46" s="21"/>
      <c r="D46" s="22" t="s">
        <v>588</v>
      </c>
      <c r="E46" s="21" t="s">
        <v>589</v>
      </c>
      <c r="F46" s="21" t="s">
        <v>590</v>
      </c>
      <c r="G46" s="21" t="s">
        <v>609</v>
      </c>
      <c r="H46" s="21" t="s">
        <v>592</v>
      </c>
      <c r="I46" s="21" t="s">
        <v>593</v>
      </c>
      <c r="J46" s="20" t="s">
        <v>594</v>
      </c>
      <c r="K46" s="77" t="s">
        <v>615</v>
      </c>
      <c r="L46" s="63" t="s">
        <v>3630</v>
      </c>
      <c r="M46" s="77" t="s">
        <v>611</v>
      </c>
      <c r="N46" s="21" t="s">
        <v>612</v>
      </c>
      <c r="O46" s="20" t="s">
        <v>597</v>
      </c>
      <c r="P46" s="90" t="s">
        <v>598</v>
      </c>
      <c r="Q46" s="4"/>
      <c r="R46" s="17"/>
      <c r="S46" s="6"/>
      <c r="Y46" s="6"/>
      <c r="Z46" s="6"/>
    </row>
    <row r="47" spans="1:34" s="393" customFormat="1" ht="13.9" customHeight="1">
      <c r="A47" s="522">
        <v>1</v>
      </c>
      <c r="B47" s="519">
        <v>44196</v>
      </c>
      <c r="C47" s="481"/>
      <c r="D47" s="479" t="s">
        <v>3665</v>
      </c>
      <c r="E47" s="480" t="s">
        <v>600</v>
      </c>
      <c r="F47" s="474">
        <v>739</v>
      </c>
      <c r="G47" s="523">
        <v>725</v>
      </c>
      <c r="H47" s="474">
        <v>747</v>
      </c>
      <c r="I47" s="520" t="s">
        <v>3666</v>
      </c>
      <c r="J47" s="477" t="s">
        <v>3675</v>
      </c>
      <c r="K47" s="521">
        <f t="shared" ref="K47" si="24">H47-F47</f>
        <v>8</v>
      </c>
      <c r="L47" s="467">
        <f t="shared" ref="L47" si="25">(H47*N47)*0.035%</f>
        <v>261.45000000000005</v>
      </c>
      <c r="M47" s="482">
        <f t="shared" ref="M47" si="26">(K47*N47)-L47</f>
        <v>7738.55</v>
      </c>
      <c r="N47" s="477">
        <v>1000</v>
      </c>
      <c r="O47" s="478" t="s">
        <v>599</v>
      </c>
      <c r="P47" s="469">
        <v>43831</v>
      </c>
      <c r="Q47" s="387"/>
      <c r="R47" s="343" t="s">
        <v>3186</v>
      </c>
      <c r="S47" s="40"/>
      <c r="Y47" s="40"/>
      <c r="Z47" s="40"/>
    </row>
    <row r="48" spans="1:34" s="393" customFormat="1" ht="13.9" customHeight="1">
      <c r="A48" s="522">
        <v>2</v>
      </c>
      <c r="B48" s="519">
        <v>44196</v>
      </c>
      <c r="C48" s="481"/>
      <c r="D48" s="479" t="s">
        <v>3667</v>
      </c>
      <c r="E48" s="480" t="s">
        <v>600</v>
      </c>
      <c r="F48" s="474">
        <v>597.5</v>
      </c>
      <c r="G48" s="523">
        <v>588</v>
      </c>
      <c r="H48" s="474">
        <v>607.5</v>
      </c>
      <c r="I48" s="520" t="s">
        <v>3668</v>
      </c>
      <c r="J48" s="477" t="s">
        <v>3645</v>
      </c>
      <c r="K48" s="521">
        <f t="shared" ref="K48" si="27">H48-F48</f>
        <v>10</v>
      </c>
      <c r="L48" s="467">
        <f t="shared" ref="L48" si="28">(H48*N48)*0.035%</f>
        <v>287.04375000000005</v>
      </c>
      <c r="M48" s="482">
        <f t="shared" ref="M48" si="29">(K48*N48)-L48</f>
        <v>13212.956249999999</v>
      </c>
      <c r="N48" s="477">
        <v>1350</v>
      </c>
      <c r="O48" s="478" t="s">
        <v>599</v>
      </c>
      <c r="P48" s="469">
        <v>43831</v>
      </c>
      <c r="Q48" s="387"/>
      <c r="R48" s="343" t="s">
        <v>602</v>
      </c>
      <c r="S48" s="40"/>
      <c r="Y48" s="40"/>
      <c r="Z48" s="40"/>
    </row>
    <row r="49" spans="1:34" s="393" customFormat="1" ht="13.9" customHeight="1">
      <c r="A49" s="522">
        <v>3</v>
      </c>
      <c r="B49" s="519">
        <v>44196</v>
      </c>
      <c r="C49" s="481"/>
      <c r="D49" s="479" t="s">
        <v>3669</v>
      </c>
      <c r="E49" s="480" t="s">
        <v>600</v>
      </c>
      <c r="F49" s="474">
        <v>981</v>
      </c>
      <c r="G49" s="523">
        <v>966</v>
      </c>
      <c r="H49" s="474">
        <v>992</v>
      </c>
      <c r="I49" s="520">
        <v>1010</v>
      </c>
      <c r="J49" s="477" t="s">
        <v>3646</v>
      </c>
      <c r="K49" s="521">
        <f t="shared" ref="K49" si="30">H49-F49</f>
        <v>11</v>
      </c>
      <c r="L49" s="467">
        <f t="shared" ref="L49" si="31">(H49*N49)*0.035%</f>
        <v>295.12000000000006</v>
      </c>
      <c r="M49" s="482">
        <f t="shared" ref="M49" si="32">(K49*N49)-L49</f>
        <v>9054.8799999999992</v>
      </c>
      <c r="N49" s="477">
        <v>850</v>
      </c>
      <c r="O49" s="478" t="s">
        <v>599</v>
      </c>
      <c r="P49" s="469">
        <v>43831</v>
      </c>
      <c r="Q49" s="387"/>
      <c r="R49" s="343" t="s">
        <v>3186</v>
      </c>
      <c r="S49" s="40"/>
      <c r="Y49" s="40"/>
      <c r="Z49" s="40"/>
    </row>
    <row r="50" spans="1:34" s="393" customFormat="1" ht="13.9" customHeight="1">
      <c r="A50" s="525">
        <v>4</v>
      </c>
      <c r="B50" s="526">
        <v>44197</v>
      </c>
      <c r="C50" s="527"/>
      <c r="D50" s="528" t="s">
        <v>3662</v>
      </c>
      <c r="E50" s="529" t="s">
        <v>3627</v>
      </c>
      <c r="F50" s="530">
        <v>14035</v>
      </c>
      <c r="G50" s="530">
        <v>14160</v>
      </c>
      <c r="H50" s="530">
        <v>14160</v>
      </c>
      <c r="I50" s="531">
        <v>13800</v>
      </c>
      <c r="J50" s="531" t="s">
        <v>3681</v>
      </c>
      <c r="K50" s="532">
        <f>F50-H50</f>
        <v>-125</v>
      </c>
      <c r="L50" s="533">
        <f t="shared" ref="L50" si="33">(H50*N50)*0.035%</f>
        <v>371.70000000000005</v>
      </c>
      <c r="M50" s="534">
        <f t="shared" ref="M50" si="34">(K50*N50)-L50</f>
        <v>-9746.7000000000007</v>
      </c>
      <c r="N50" s="531">
        <v>75</v>
      </c>
      <c r="O50" s="535" t="s">
        <v>663</v>
      </c>
      <c r="P50" s="536">
        <v>43834</v>
      </c>
      <c r="Q50" s="387"/>
      <c r="R50" s="343" t="s">
        <v>602</v>
      </c>
      <c r="S50" s="40"/>
      <c r="Y50" s="40"/>
      <c r="Z50" s="40"/>
    </row>
    <row r="51" spans="1:34" s="393" customFormat="1" ht="13.9" customHeight="1">
      <c r="A51" s="522">
        <v>5</v>
      </c>
      <c r="B51" s="519">
        <v>44197</v>
      </c>
      <c r="C51" s="481"/>
      <c r="D51" s="479" t="s">
        <v>3661</v>
      </c>
      <c r="E51" s="480" t="s">
        <v>600</v>
      </c>
      <c r="F51" s="474">
        <v>575</v>
      </c>
      <c r="G51" s="523">
        <v>564</v>
      </c>
      <c r="H51" s="474">
        <v>584.5</v>
      </c>
      <c r="I51" s="520">
        <v>595</v>
      </c>
      <c r="J51" s="477" t="s">
        <v>3640</v>
      </c>
      <c r="K51" s="521">
        <f t="shared" ref="K51" si="35">H51-F51</f>
        <v>9.5</v>
      </c>
      <c r="L51" s="467">
        <f t="shared" ref="L51" si="36">(H51*N51)*0.035%</f>
        <v>245.49000000000004</v>
      </c>
      <c r="M51" s="482">
        <f t="shared" ref="M51" si="37">(K51*N51)-L51</f>
        <v>11154.51</v>
      </c>
      <c r="N51" s="477">
        <v>1200</v>
      </c>
      <c r="O51" s="478" t="s">
        <v>599</v>
      </c>
      <c r="P51" s="537">
        <v>43831</v>
      </c>
      <c r="Q51" s="387"/>
      <c r="R51" s="343" t="s">
        <v>3186</v>
      </c>
      <c r="S51" s="40"/>
      <c r="Y51" s="40"/>
      <c r="Z51" s="40"/>
    </row>
    <row r="52" spans="1:34" s="393" customFormat="1" ht="13.9" customHeight="1">
      <c r="A52" s="522">
        <v>6</v>
      </c>
      <c r="B52" s="519">
        <v>44197</v>
      </c>
      <c r="C52" s="481"/>
      <c r="D52" s="479" t="s">
        <v>3671</v>
      </c>
      <c r="E52" s="480" t="s">
        <v>600</v>
      </c>
      <c r="F52" s="474">
        <v>2397.5</v>
      </c>
      <c r="G52" s="523">
        <v>2345</v>
      </c>
      <c r="H52" s="474">
        <v>2423.5</v>
      </c>
      <c r="I52" s="520" t="s">
        <v>3672</v>
      </c>
      <c r="J52" s="477" t="s">
        <v>3680</v>
      </c>
      <c r="K52" s="521">
        <f t="shared" ref="K52:K54" si="38">H52-F52</f>
        <v>26</v>
      </c>
      <c r="L52" s="467">
        <f t="shared" ref="L52:L53" si="39">(H52*N52)*0.035%</f>
        <v>254.46750000000003</v>
      </c>
      <c r="M52" s="482">
        <f t="shared" ref="M52:M53" si="40">(K52*N52)-L52</f>
        <v>7545.5325000000003</v>
      </c>
      <c r="N52" s="477">
        <v>300</v>
      </c>
      <c r="O52" s="478" t="s">
        <v>599</v>
      </c>
      <c r="P52" s="469">
        <v>43834</v>
      </c>
      <c r="Q52" s="387"/>
      <c r="R52" s="343" t="s">
        <v>602</v>
      </c>
      <c r="S52" s="40"/>
      <c r="Y52" s="40"/>
      <c r="Z52" s="40"/>
    </row>
    <row r="53" spans="1:34" s="393" customFormat="1" ht="13.9" customHeight="1">
      <c r="A53" s="522">
        <v>7</v>
      </c>
      <c r="B53" s="519">
        <v>44200</v>
      </c>
      <c r="C53" s="481"/>
      <c r="D53" s="479" t="s">
        <v>3682</v>
      </c>
      <c r="E53" s="480" t="s">
        <v>600</v>
      </c>
      <c r="F53" s="474">
        <v>466.5</v>
      </c>
      <c r="G53" s="523">
        <v>460</v>
      </c>
      <c r="H53" s="474">
        <v>470.5</v>
      </c>
      <c r="I53" s="520">
        <v>480</v>
      </c>
      <c r="J53" s="477" t="s">
        <v>3688</v>
      </c>
      <c r="K53" s="521">
        <f t="shared" ref="K53" si="41">H53-F53</f>
        <v>4</v>
      </c>
      <c r="L53" s="467">
        <f t="shared" si="39"/>
        <v>362.28500000000003</v>
      </c>
      <c r="M53" s="482">
        <f t="shared" si="40"/>
        <v>8437.7150000000001</v>
      </c>
      <c r="N53" s="477">
        <v>2200</v>
      </c>
      <c r="O53" s="478" t="s">
        <v>599</v>
      </c>
      <c r="P53" s="537">
        <v>43834</v>
      </c>
      <c r="Q53" s="387"/>
      <c r="R53" s="343" t="s">
        <v>3186</v>
      </c>
      <c r="S53" s="40"/>
      <c r="Y53" s="40"/>
      <c r="Z53" s="40"/>
    </row>
    <row r="54" spans="1:34" s="393" customFormat="1" ht="13.9" customHeight="1">
      <c r="A54" s="522">
        <v>8</v>
      </c>
      <c r="B54" s="519">
        <v>44200</v>
      </c>
      <c r="C54" s="481"/>
      <c r="D54" s="479" t="s">
        <v>3683</v>
      </c>
      <c r="E54" s="480" t="s">
        <v>600</v>
      </c>
      <c r="F54" s="474">
        <v>593.5</v>
      </c>
      <c r="G54" s="523">
        <v>583</v>
      </c>
      <c r="H54" s="474">
        <v>601.5</v>
      </c>
      <c r="I54" s="520">
        <v>615</v>
      </c>
      <c r="J54" s="477" t="s">
        <v>3640</v>
      </c>
      <c r="K54" s="521">
        <f t="shared" si="38"/>
        <v>8</v>
      </c>
      <c r="L54" s="467">
        <f t="shared" ref="L54" si="42">(H54*N54)*0.035%</f>
        <v>252.63000000000002</v>
      </c>
      <c r="M54" s="482">
        <f t="shared" ref="M54" si="43">(K54*N54)-L54</f>
        <v>9347.3700000000008</v>
      </c>
      <c r="N54" s="477">
        <v>1200</v>
      </c>
      <c r="O54" s="478" t="s">
        <v>599</v>
      </c>
      <c r="P54" s="537">
        <v>43834</v>
      </c>
      <c r="Q54" s="387"/>
      <c r="R54" s="343" t="s">
        <v>3186</v>
      </c>
      <c r="S54" s="40"/>
      <c r="Y54" s="40"/>
      <c r="Z54" s="40"/>
    </row>
    <row r="55" spans="1:34" s="393" customFormat="1" ht="13.9" customHeight="1">
      <c r="A55" s="522">
        <v>9</v>
      </c>
      <c r="B55" s="519">
        <v>44200</v>
      </c>
      <c r="C55" s="481"/>
      <c r="D55" s="479" t="s">
        <v>3686</v>
      </c>
      <c r="E55" s="480" t="s">
        <v>600</v>
      </c>
      <c r="F55" s="474">
        <v>904</v>
      </c>
      <c r="G55" s="523">
        <v>885</v>
      </c>
      <c r="H55" s="474">
        <v>917.5</v>
      </c>
      <c r="I55" s="520">
        <v>930</v>
      </c>
      <c r="J55" s="477" t="s">
        <v>3687</v>
      </c>
      <c r="K55" s="521">
        <f t="shared" ref="K55" si="44">H55-F55</f>
        <v>13.5</v>
      </c>
      <c r="L55" s="467">
        <f t="shared" ref="L55" si="45">(H55*N55)*0.035%</f>
        <v>240.84375000000003</v>
      </c>
      <c r="M55" s="482">
        <f t="shared" ref="M55" si="46">(K55*N55)-L55</f>
        <v>9884.15625</v>
      </c>
      <c r="N55" s="477">
        <v>750</v>
      </c>
      <c r="O55" s="478" t="s">
        <v>599</v>
      </c>
      <c r="P55" s="537">
        <v>43834</v>
      </c>
      <c r="Q55" s="387"/>
      <c r="R55" s="343" t="s">
        <v>3186</v>
      </c>
      <c r="S55" s="40"/>
      <c r="Y55" s="40"/>
      <c r="Z55" s="40"/>
    </row>
    <row r="56" spans="1:34" s="393" customFormat="1" ht="13.9" customHeight="1">
      <c r="A56" s="507">
        <v>10</v>
      </c>
      <c r="B56" s="508">
        <v>44200</v>
      </c>
      <c r="C56" s="444"/>
      <c r="D56" s="437" t="s">
        <v>3689</v>
      </c>
      <c r="E56" s="438" t="s">
        <v>600</v>
      </c>
      <c r="F56" s="412" t="s">
        <v>3690</v>
      </c>
      <c r="G56" s="412">
        <v>534</v>
      </c>
      <c r="H56" s="412"/>
      <c r="I56" s="376">
        <v>565</v>
      </c>
      <c r="J56" s="509" t="s">
        <v>601</v>
      </c>
      <c r="K56" s="513"/>
      <c r="L56" s="514"/>
      <c r="M56" s="510"/>
      <c r="N56" s="509"/>
      <c r="O56" s="511"/>
      <c r="P56" s="512"/>
      <c r="Q56" s="387"/>
      <c r="R56" s="343" t="s">
        <v>602</v>
      </c>
      <c r="S56" s="40"/>
      <c r="Y56" s="40"/>
      <c r="Z56" s="40"/>
    </row>
    <row r="57" spans="1:34" s="393" customFormat="1" ht="13.9" customHeight="1">
      <c r="A57" s="525">
        <v>11</v>
      </c>
      <c r="B57" s="526">
        <v>44201</v>
      </c>
      <c r="C57" s="527"/>
      <c r="D57" s="528" t="s">
        <v>3662</v>
      </c>
      <c r="E57" s="529" t="s">
        <v>3627</v>
      </c>
      <c r="F57" s="530">
        <v>14115</v>
      </c>
      <c r="G57" s="530">
        <v>14220</v>
      </c>
      <c r="H57" s="530">
        <v>14195</v>
      </c>
      <c r="I57" s="531">
        <v>13800</v>
      </c>
      <c r="J57" s="531" t="s">
        <v>3717</v>
      </c>
      <c r="K57" s="532">
        <f>F57-H57</f>
        <v>-80</v>
      </c>
      <c r="L57" s="533">
        <f t="shared" ref="L57:L58" si="47">(H57*N57)*0.035%</f>
        <v>372.61875000000003</v>
      </c>
      <c r="M57" s="534">
        <f t="shared" ref="M57:M58" si="48">(K57*N57)-L57</f>
        <v>-6372.6187499999996</v>
      </c>
      <c r="N57" s="531">
        <v>75</v>
      </c>
      <c r="O57" s="535" t="s">
        <v>663</v>
      </c>
      <c r="P57" s="545">
        <v>43835</v>
      </c>
      <c r="Q57" s="387"/>
      <c r="R57" s="343"/>
      <c r="S57" s="40"/>
      <c r="Y57" s="40"/>
      <c r="Z57" s="40"/>
    </row>
    <row r="58" spans="1:34" s="393" customFormat="1" ht="13.9" customHeight="1">
      <c r="A58" s="522">
        <v>12</v>
      </c>
      <c r="B58" s="519">
        <v>44201</v>
      </c>
      <c r="C58" s="481"/>
      <c r="D58" s="479" t="s">
        <v>3682</v>
      </c>
      <c r="E58" s="480" t="s">
        <v>600</v>
      </c>
      <c r="F58" s="474">
        <v>464.5</v>
      </c>
      <c r="G58" s="523">
        <v>458</v>
      </c>
      <c r="H58" s="474">
        <v>468.5</v>
      </c>
      <c r="I58" s="520">
        <v>480</v>
      </c>
      <c r="J58" s="477" t="s">
        <v>3688</v>
      </c>
      <c r="K58" s="521">
        <f t="shared" ref="K58" si="49">H58-F58</f>
        <v>4</v>
      </c>
      <c r="L58" s="467">
        <f t="shared" si="47"/>
        <v>360.74500000000006</v>
      </c>
      <c r="M58" s="482">
        <f t="shared" si="48"/>
        <v>8439.2549999999992</v>
      </c>
      <c r="N58" s="477">
        <v>2200</v>
      </c>
      <c r="O58" s="478" t="s">
        <v>599</v>
      </c>
      <c r="P58" s="537">
        <v>43835</v>
      </c>
      <c r="Q58" s="387"/>
      <c r="R58" s="343"/>
      <c r="S58" s="40"/>
      <c r="Y58" s="40"/>
      <c r="Z58" s="40"/>
    </row>
    <row r="59" spans="1:34" s="393" customFormat="1" ht="13.9" customHeight="1">
      <c r="A59" s="507">
        <v>13</v>
      </c>
      <c r="B59" s="508">
        <v>44201</v>
      </c>
      <c r="C59" s="444"/>
      <c r="D59" s="437" t="s">
        <v>3686</v>
      </c>
      <c r="E59" s="438" t="s">
        <v>600</v>
      </c>
      <c r="F59" s="412" t="s">
        <v>3720</v>
      </c>
      <c r="G59" s="412">
        <v>888</v>
      </c>
      <c r="H59" s="412"/>
      <c r="I59" s="376" t="s">
        <v>3721</v>
      </c>
      <c r="J59" s="509" t="s">
        <v>601</v>
      </c>
      <c r="K59" s="513"/>
      <c r="L59" s="514"/>
      <c r="M59" s="510"/>
      <c r="N59" s="509"/>
      <c r="O59" s="511"/>
      <c r="P59" s="512"/>
      <c r="Q59" s="387"/>
      <c r="R59" s="343"/>
      <c r="S59" s="40"/>
      <c r="Y59" s="40"/>
      <c r="Z59" s="40"/>
    </row>
    <row r="60" spans="1:34" s="393" customFormat="1" ht="13.9" customHeight="1">
      <c r="A60" s="507">
        <v>14</v>
      </c>
      <c r="B60" s="508">
        <v>44201</v>
      </c>
      <c r="C60" s="444"/>
      <c r="D60" s="437" t="s">
        <v>3722</v>
      </c>
      <c r="E60" s="438" t="s">
        <v>600</v>
      </c>
      <c r="F60" s="412" t="s">
        <v>3723</v>
      </c>
      <c r="G60" s="412">
        <v>500</v>
      </c>
      <c r="H60" s="412"/>
      <c r="I60" s="376">
        <v>525</v>
      </c>
      <c r="J60" s="509" t="s">
        <v>601</v>
      </c>
      <c r="K60" s="513"/>
      <c r="L60" s="514"/>
      <c r="M60" s="510"/>
      <c r="N60" s="509"/>
      <c r="O60" s="511"/>
      <c r="P60" s="512"/>
      <c r="Q60" s="387"/>
      <c r="R60" s="343"/>
      <c r="S60" s="40"/>
      <c r="Y60" s="40"/>
      <c r="Z60" s="40"/>
    </row>
    <row r="61" spans="1:34" s="393" customFormat="1" ht="13.9" customHeight="1">
      <c r="A61" s="507"/>
      <c r="B61" s="508"/>
      <c r="C61" s="444"/>
      <c r="D61" s="437"/>
      <c r="E61" s="438"/>
      <c r="F61" s="412"/>
      <c r="G61" s="412"/>
      <c r="H61" s="412"/>
      <c r="I61" s="376"/>
      <c r="J61" s="509"/>
      <c r="K61" s="513"/>
      <c r="L61" s="514"/>
      <c r="M61" s="510"/>
      <c r="N61" s="509"/>
      <c r="O61" s="511"/>
      <c r="P61" s="512"/>
      <c r="Q61" s="387"/>
      <c r="R61" s="343"/>
      <c r="S61" s="40"/>
      <c r="Y61" s="40"/>
      <c r="Z61" s="40"/>
    </row>
    <row r="62" spans="1:34" s="393" customFormat="1" ht="13.9" customHeight="1">
      <c r="A62" s="445"/>
      <c r="B62" s="443"/>
      <c r="C62" s="444"/>
      <c r="D62" s="437"/>
      <c r="E62" s="438"/>
      <c r="F62" s="412"/>
      <c r="G62" s="412"/>
      <c r="H62" s="412"/>
      <c r="I62" s="376"/>
      <c r="J62" s="376"/>
      <c r="K62" s="376"/>
      <c r="L62" s="376"/>
      <c r="M62" s="376"/>
      <c r="N62" s="376"/>
      <c r="O62" s="376"/>
      <c r="P62" s="376"/>
      <c r="Q62" s="387"/>
      <c r="R62" s="343"/>
      <c r="S62" s="40"/>
      <c r="Y62" s="40"/>
      <c r="Z62" s="40"/>
    </row>
    <row r="63" spans="1:34" s="393" customFormat="1" ht="13.9" customHeight="1">
      <c r="A63" s="455"/>
      <c r="B63" s="449"/>
      <c r="C63" s="456"/>
      <c r="D63" s="457"/>
      <c r="E63" s="377"/>
      <c r="F63" s="424"/>
      <c r="G63" s="424"/>
      <c r="H63" s="424"/>
      <c r="I63" s="420"/>
      <c r="J63" s="420"/>
      <c r="K63" s="420"/>
      <c r="L63" s="420"/>
      <c r="M63" s="420"/>
      <c r="N63" s="420"/>
      <c r="O63" s="420"/>
      <c r="P63" s="420"/>
      <c r="Q63" s="387"/>
      <c r="R63" s="343"/>
      <c r="S63" s="40"/>
      <c r="Y63" s="40"/>
      <c r="Z63" s="40"/>
    </row>
    <row r="64" spans="1:34" s="6" customFormat="1">
      <c r="A64" s="44"/>
      <c r="B64" s="45"/>
      <c r="C64" s="46"/>
      <c r="D64" s="47"/>
      <c r="E64" s="48"/>
      <c r="F64" s="49"/>
      <c r="G64" s="49"/>
      <c r="H64" s="49"/>
      <c r="I64" s="49"/>
      <c r="J64" s="17"/>
      <c r="K64" s="91"/>
      <c r="L64" s="91"/>
      <c r="M64" s="17"/>
      <c r="N64" s="16"/>
      <c r="O64" s="92"/>
      <c r="P64" s="5"/>
      <c r="Q64" s="4"/>
      <c r="R64" s="17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6" customFormat="1" ht="15">
      <c r="A65" s="50" t="s">
        <v>616</v>
      </c>
      <c r="B65" s="50"/>
      <c r="C65" s="50"/>
      <c r="D65" s="50"/>
      <c r="E65" s="51"/>
      <c r="F65" s="49"/>
      <c r="G65" s="49"/>
      <c r="H65" s="49"/>
      <c r="I65" s="49"/>
      <c r="J65" s="53"/>
      <c r="K65" s="12"/>
      <c r="L65" s="12"/>
      <c r="M65" s="12"/>
      <c r="N65" s="11"/>
      <c r="O65" s="53"/>
      <c r="P65" s="5"/>
      <c r="Q65" s="4"/>
      <c r="R65" s="17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6" customFormat="1" ht="38.25">
      <c r="A66" s="21" t="s">
        <v>16</v>
      </c>
      <c r="B66" s="21" t="s">
        <v>575</v>
      </c>
      <c r="C66" s="21"/>
      <c r="D66" s="22" t="s">
        <v>588</v>
      </c>
      <c r="E66" s="21" t="s">
        <v>589</v>
      </c>
      <c r="F66" s="21" t="s">
        <v>590</v>
      </c>
      <c r="G66" s="52" t="s">
        <v>609</v>
      </c>
      <c r="H66" s="21" t="s">
        <v>592</v>
      </c>
      <c r="I66" s="21" t="s">
        <v>593</v>
      </c>
      <c r="J66" s="20" t="s">
        <v>594</v>
      </c>
      <c r="K66" s="20" t="s">
        <v>617</v>
      </c>
      <c r="L66" s="63" t="s">
        <v>3630</v>
      </c>
      <c r="M66" s="77" t="s">
        <v>611</v>
      </c>
      <c r="N66" s="21" t="s">
        <v>612</v>
      </c>
      <c r="O66" s="21" t="s">
        <v>597</v>
      </c>
      <c r="P66" s="22" t="s">
        <v>598</v>
      </c>
      <c r="Q66" s="4"/>
      <c r="R66" s="17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40" customFormat="1" ht="14.25">
      <c r="A67" s="522">
        <v>1</v>
      </c>
      <c r="B67" s="471">
        <v>44201</v>
      </c>
      <c r="C67" s="481"/>
      <c r="D67" s="479" t="s">
        <v>3725</v>
      </c>
      <c r="E67" s="480" t="s">
        <v>600</v>
      </c>
      <c r="F67" s="474">
        <v>74</v>
      </c>
      <c r="G67" s="474">
        <v>30</v>
      </c>
      <c r="H67" s="474">
        <v>89</v>
      </c>
      <c r="I67" s="477">
        <v>140</v>
      </c>
      <c r="J67" s="477" t="s">
        <v>3727</v>
      </c>
      <c r="K67" s="477">
        <f>H67-F67</f>
        <v>15</v>
      </c>
      <c r="L67" s="547">
        <v>100</v>
      </c>
      <c r="M67" s="477">
        <f>(K67*N67)-L67</f>
        <v>1025</v>
      </c>
      <c r="N67" s="477">
        <v>75</v>
      </c>
      <c r="O67" s="478" t="s">
        <v>599</v>
      </c>
      <c r="P67" s="537">
        <v>43835</v>
      </c>
      <c r="Q67" s="387"/>
      <c r="R67" s="343"/>
      <c r="Z67" s="393"/>
      <c r="AA67" s="393"/>
      <c r="AB67" s="393"/>
      <c r="AC67" s="393"/>
      <c r="AD67" s="393"/>
      <c r="AE67" s="393"/>
      <c r="AF67" s="393"/>
      <c r="AG67" s="393"/>
      <c r="AH67" s="393"/>
    </row>
    <row r="68" spans="1:34" s="40" customFormat="1" ht="14.25">
      <c r="A68" s="421">
        <v>2</v>
      </c>
      <c r="B68" s="443">
        <v>44201</v>
      </c>
      <c r="C68" s="444"/>
      <c r="D68" s="437" t="s">
        <v>3725</v>
      </c>
      <c r="E68" s="438" t="s">
        <v>600</v>
      </c>
      <c r="F68" s="412" t="s">
        <v>3726</v>
      </c>
      <c r="G68" s="412">
        <v>30</v>
      </c>
      <c r="H68" s="412"/>
      <c r="I68" s="376">
        <v>120</v>
      </c>
      <c r="J68" s="376"/>
      <c r="K68" s="376"/>
      <c r="L68" s="429"/>
      <c r="M68" s="376"/>
      <c r="N68" s="376"/>
      <c r="O68" s="404"/>
      <c r="P68" s="434"/>
      <c r="Q68" s="387"/>
      <c r="R68" s="343"/>
      <c r="Z68" s="393"/>
      <c r="AA68" s="393"/>
      <c r="AB68" s="393"/>
      <c r="AC68" s="393"/>
      <c r="AD68" s="393"/>
      <c r="AE68" s="393"/>
      <c r="AF68" s="393"/>
      <c r="AG68" s="393"/>
      <c r="AH68" s="393"/>
    </row>
    <row r="69" spans="1:34" s="40" customFormat="1" ht="14.25">
      <c r="A69" s="36"/>
      <c r="B69" s="422"/>
      <c r="C69" s="422"/>
      <c r="D69" s="423"/>
      <c r="E69" s="424"/>
      <c r="F69" s="424"/>
      <c r="G69" s="425"/>
      <c r="H69" s="425"/>
      <c r="I69" s="424"/>
      <c r="J69" s="420"/>
      <c r="K69" s="420"/>
      <c r="L69" s="420"/>
      <c r="M69" s="420"/>
      <c r="N69" s="420"/>
      <c r="O69" s="420"/>
      <c r="P69" s="420"/>
      <c r="Q69" s="387"/>
      <c r="R69" s="343"/>
      <c r="Z69" s="393"/>
      <c r="AA69" s="393"/>
      <c r="AB69" s="393"/>
      <c r="AC69" s="393"/>
      <c r="AD69" s="393"/>
      <c r="AE69" s="393"/>
      <c r="AF69" s="393"/>
      <c r="AG69" s="393"/>
      <c r="AH69" s="393"/>
    </row>
    <row r="70" spans="1:34" s="40" customFormat="1" ht="14.25">
      <c r="A70" s="36"/>
      <c r="B70" s="422"/>
      <c r="C70" s="422"/>
      <c r="D70" s="423"/>
      <c r="E70" s="424"/>
      <c r="F70" s="424"/>
      <c r="G70" s="425"/>
      <c r="H70" s="425"/>
      <c r="I70" s="424"/>
      <c r="J70" s="420"/>
      <c r="K70" s="420"/>
      <c r="L70" s="420"/>
      <c r="M70" s="420"/>
      <c r="N70" s="420"/>
      <c r="O70" s="420"/>
      <c r="P70" s="420"/>
      <c r="Q70" s="387"/>
      <c r="R70" s="343"/>
      <c r="Z70" s="393"/>
      <c r="AA70" s="393"/>
      <c r="AB70" s="393"/>
      <c r="AC70" s="393"/>
      <c r="AD70" s="393"/>
      <c r="AE70" s="393"/>
      <c r="AF70" s="393"/>
      <c r="AG70" s="393"/>
      <c r="AH70" s="393"/>
    </row>
    <row r="71" spans="1:34" s="40" customFormat="1" ht="14.25">
      <c r="A71" s="36"/>
      <c r="B71" s="422"/>
      <c r="C71" s="422"/>
      <c r="D71" s="423"/>
      <c r="E71" s="424"/>
      <c r="F71" s="424"/>
      <c r="G71" s="425"/>
      <c r="H71" s="425"/>
      <c r="I71" s="424"/>
      <c r="J71" s="420"/>
      <c r="K71" s="420"/>
      <c r="L71" s="420"/>
      <c r="M71" s="420"/>
      <c r="N71" s="420"/>
      <c r="O71" s="426"/>
      <c r="P71" s="420"/>
      <c r="Q71" s="387"/>
      <c r="R71" s="343"/>
      <c r="Z71" s="393"/>
      <c r="AA71" s="393"/>
      <c r="AB71" s="393"/>
      <c r="AC71" s="393"/>
      <c r="AD71" s="393"/>
      <c r="AE71" s="393"/>
      <c r="AF71" s="393"/>
      <c r="AG71" s="393"/>
      <c r="AH71" s="393"/>
    </row>
    <row r="72" spans="1:34" s="40" customFormat="1" ht="14.25">
      <c r="A72" s="377"/>
      <c r="B72" s="378"/>
      <c r="C72" s="378"/>
      <c r="D72" s="379"/>
      <c r="E72" s="377"/>
      <c r="F72" s="394"/>
      <c r="G72" s="377"/>
      <c r="H72" s="377"/>
      <c r="I72" s="377"/>
      <c r="J72" s="378"/>
      <c r="K72" s="395"/>
      <c r="L72" s="377"/>
      <c r="M72" s="377"/>
      <c r="N72" s="377"/>
      <c r="O72" s="396"/>
      <c r="P72" s="387"/>
      <c r="Q72" s="387"/>
      <c r="R72" s="343"/>
      <c r="Z72" s="393"/>
      <c r="AA72" s="393"/>
      <c r="AB72" s="393"/>
      <c r="AC72" s="393"/>
      <c r="AD72" s="393"/>
      <c r="AE72" s="393"/>
      <c r="AF72" s="393"/>
      <c r="AG72" s="393"/>
      <c r="AH72" s="393"/>
    </row>
    <row r="73" spans="1:34" ht="15">
      <c r="A73" s="99" t="s">
        <v>618</v>
      </c>
      <c r="B73" s="100"/>
      <c r="C73" s="100"/>
      <c r="D73" s="101"/>
      <c r="E73" s="34"/>
      <c r="F73" s="32"/>
      <c r="G73" s="32"/>
      <c r="H73" s="73"/>
      <c r="I73" s="119"/>
      <c r="J73" s="120"/>
      <c r="K73" s="17"/>
      <c r="L73" s="17"/>
      <c r="M73" s="17"/>
      <c r="N73" s="11"/>
      <c r="O73" s="53"/>
      <c r="Q73" s="95"/>
      <c r="R73" s="17"/>
      <c r="S73" s="16"/>
      <c r="T73" s="16"/>
      <c r="U73" s="16"/>
      <c r="V73" s="16"/>
      <c r="W73" s="16"/>
      <c r="X73" s="16"/>
      <c r="Y73" s="16"/>
      <c r="Z73" s="16"/>
    </row>
    <row r="74" spans="1:34" ht="38.25">
      <c r="A74" s="20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21" t="s">
        <v>591</v>
      </c>
      <c r="H74" s="21" t="s">
        <v>592</v>
      </c>
      <c r="I74" s="21" t="s">
        <v>593</v>
      </c>
      <c r="J74" s="20" t="s">
        <v>594</v>
      </c>
      <c r="K74" s="62" t="s">
        <v>610</v>
      </c>
      <c r="L74" s="417" t="s">
        <v>3630</v>
      </c>
      <c r="M74" s="63" t="s">
        <v>3629</v>
      </c>
      <c r="N74" s="21" t="s">
        <v>597</v>
      </c>
      <c r="O74" s="78" t="s">
        <v>598</v>
      </c>
      <c r="P74" s="97"/>
      <c r="Q74" s="11"/>
      <c r="R74" s="17"/>
      <c r="S74" s="16"/>
      <c r="T74" s="16"/>
      <c r="U74" s="16"/>
      <c r="V74" s="16"/>
      <c r="W74" s="16"/>
      <c r="X74" s="16"/>
      <c r="Y74" s="16"/>
      <c r="Z74" s="16"/>
    </row>
    <row r="75" spans="1:34" s="393" customFormat="1" ht="14.25">
      <c r="A75" s="382"/>
      <c r="B75" s="397"/>
      <c r="C75" s="398"/>
      <c r="D75" s="409"/>
      <c r="E75" s="402"/>
      <c r="F75" s="412"/>
      <c r="G75" s="407"/>
      <c r="H75" s="412"/>
      <c r="I75" s="399"/>
      <c r="J75" s="439"/>
      <c r="K75" s="439"/>
      <c r="L75" s="440"/>
      <c r="M75" s="427"/>
      <c r="N75" s="403"/>
      <c r="O75" s="434"/>
      <c r="P75" s="98"/>
      <c r="Q75" s="441"/>
      <c r="R75" s="490"/>
      <c r="S75" s="435"/>
      <c r="T75" s="435"/>
      <c r="U75" s="435"/>
      <c r="V75" s="435"/>
      <c r="W75" s="435"/>
      <c r="X75" s="435"/>
      <c r="Y75" s="435"/>
      <c r="Z75" s="435"/>
    </row>
    <row r="76" spans="1:34" s="393" customFormat="1" ht="14.25">
      <c r="A76" s="382"/>
      <c r="B76" s="397"/>
      <c r="C76" s="398"/>
      <c r="D76" s="409"/>
      <c r="E76" s="402"/>
      <c r="F76" s="412"/>
      <c r="G76" s="407"/>
      <c r="H76" s="412"/>
      <c r="I76" s="399"/>
      <c r="J76" s="439"/>
      <c r="K76" s="439"/>
      <c r="L76" s="440"/>
      <c r="M76" s="427"/>
      <c r="N76" s="403"/>
      <c r="O76" s="434"/>
      <c r="P76" s="98"/>
      <c r="Q76" s="441"/>
      <c r="R76" s="490"/>
      <c r="S76" s="435"/>
      <c r="T76" s="435"/>
      <c r="U76" s="435"/>
      <c r="V76" s="435"/>
      <c r="W76" s="435"/>
      <c r="X76" s="435"/>
      <c r="Y76" s="435"/>
      <c r="Z76" s="435"/>
    </row>
    <row r="77" spans="1:34" s="8" customFormat="1">
      <c r="A77" s="388"/>
      <c r="B77" s="389"/>
      <c r="C77" s="390"/>
      <c r="D77" s="391"/>
      <c r="E77" s="421"/>
      <c r="F77" s="421"/>
      <c r="G77" s="488"/>
      <c r="H77" s="488"/>
      <c r="I77" s="421"/>
      <c r="J77" s="489"/>
      <c r="K77" s="484"/>
      <c r="L77" s="485"/>
      <c r="M77" s="486"/>
      <c r="N77" s="487"/>
      <c r="O77" s="392"/>
      <c r="P77" s="123"/>
      <c r="Q77"/>
      <c r="R77" s="94"/>
      <c r="T77" s="57"/>
      <c r="U77" s="57"/>
      <c r="V77" s="57"/>
      <c r="W77" s="57"/>
      <c r="X77" s="57"/>
      <c r="Y77" s="57"/>
      <c r="Z77" s="57"/>
    </row>
    <row r="78" spans="1:34">
      <c r="A78" s="23" t="s">
        <v>603</v>
      </c>
      <c r="B78" s="23"/>
      <c r="C78" s="23"/>
      <c r="D78" s="23"/>
      <c r="E78" s="5"/>
      <c r="F78" s="30" t="s">
        <v>605</v>
      </c>
      <c r="G78" s="82"/>
      <c r="H78" s="82"/>
      <c r="I78" s="38"/>
      <c r="J78" s="85"/>
      <c r="K78" s="83"/>
      <c r="L78" s="84"/>
      <c r="M78" s="85"/>
      <c r="N78" s="86"/>
      <c r="O78" s="124"/>
      <c r="P78" s="11"/>
      <c r="Q78" s="16"/>
      <c r="R78" s="96"/>
      <c r="S78" s="16"/>
      <c r="T78" s="16"/>
      <c r="U78" s="16"/>
      <c r="V78" s="16"/>
      <c r="W78" s="16"/>
      <c r="X78" s="16"/>
      <c r="Y78" s="16"/>
    </row>
    <row r="79" spans="1:34">
      <c r="A79" s="29" t="s">
        <v>604</v>
      </c>
      <c r="B79" s="23"/>
      <c r="C79" s="23"/>
      <c r="D79" s="23"/>
      <c r="E79" s="32"/>
      <c r="F79" s="30" t="s">
        <v>607</v>
      </c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17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2"/>
      <c r="S80" s="16"/>
      <c r="T80" s="16"/>
      <c r="U80" s="16"/>
      <c r="V80" s="16"/>
      <c r="W80" s="16"/>
      <c r="X80" s="16"/>
      <c r="Y80" s="16"/>
      <c r="Z80" s="16"/>
    </row>
    <row r="81" spans="1:29" ht="15">
      <c r="A81" s="11"/>
      <c r="B81" s="33" t="s">
        <v>3634</v>
      </c>
      <c r="C81" s="33"/>
      <c r="D81" s="33"/>
      <c r="E81" s="33"/>
      <c r="F81" s="34"/>
      <c r="G81" s="32"/>
      <c r="H81" s="32"/>
      <c r="I81" s="73"/>
      <c r="J81" s="74"/>
      <c r="K81" s="75"/>
      <c r="L81" s="416"/>
      <c r="M81" s="12"/>
      <c r="N81" s="11"/>
      <c r="O81" s="53"/>
      <c r="Q81" s="7"/>
      <c r="R81" s="82"/>
      <c r="S81" s="16"/>
      <c r="T81" s="16"/>
      <c r="U81" s="16"/>
      <c r="V81" s="16"/>
      <c r="W81" s="16"/>
      <c r="X81" s="16"/>
      <c r="Y81" s="16"/>
      <c r="Z81" s="16"/>
    </row>
    <row r="82" spans="1:29" ht="38.25">
      <c r="A82" s="20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609</v>
      </c>
      <c r="H82" s="21" t="s">
        <v>592</v>
      </c>
      <c r="I82" s="21" t="s">
        <v>593</v>
      </c>
      <c r="J82" s="76" t="s">
        <v>594</v>
      </c>
      <c r="K82" s="62" t="s">
        <v>610</v>
      </c>
      <c r="L82" s="77" t="s">
        <v>611</v>
      </c>
      <c r="M82" s="21" t="s">
        <v>612</v>
      </c>
      <c r="N82" s="417" t="s">
        <v>3630</v>
      </c>
      <c r="O82" s="63" t="s">
        <v>3629</v>
      </c>
      <c r="P82" s="21" t="s">
        <v>597</v>
      </c>
      <c r="Q82" s="78" t="s">
        <v>598</v>
      </c>
      <c r="R82" s="82"/>
      <c r="S82" s="16"/>
      <c r="T82" s="16"/>
      <c r="U82" s="16"/>
      <c r="V82" s="16"/>
      <c r="W82" s="16"/>
      <c r="X82" s="16"/>
      <c r="Y82" s="16"/>
      <c r="Z82" s="16"/>
    </row>
    <row r="83" spans="1:29" ht="14.25">
      <c r="A83" s="382"/>
      <c r="B83" s="397"/>
      <c r="C83" s="401"/>
      <c r="D83" s="409"/>
      <c r="E83" s="402"/>
      <c r="F83" s="428"/>
      <c r="G83" s="407"/>
      <c r="H83" s="402"/>
      <c r="I83" s="399"/>
      <c r="J83" s="439"/>
      <c r="K83" s="439"/>
      <c r="L83" s="440"/>
      <c r="M83" s="438"/>
      <c r="N83" s="440"/>
      <c r="O83" s="427"/>
      <c r="P83" s="403"/>
      <c r="Q83" s="418"/>
      <c r="R83" s="436"/>
      <c r="S83" s="426"/>
      <c r="T83" s="16"/>
      <c r="U83" s="435"/>
      <c r="V83" s="435"/>
      <c r="W83" s="435"/>
      <c r="X83" s="435"/>
      <c r="Y83" s="435"/>
      <c r="Z83" s="435"/>
      <c r="AA83" s="393"/>
      <c r="AB83" s="393"/>
      <c r="AC83" s="393"/>
    </row>
    <row r="84" spans="1:29" ht="14.25">
      <c r="A84" s="382"/>
      <c r="B84" s="397"/>
      <c r="C84" s="401"/>
      <c r="D84" s="409"/>
      <c r="E84" s="402"/>
      <c r="F84" s="428"/>
      <c r="G84" s="407"/>
      <c r="H84" s="402"/>
      <c r="I84" s="399"/>
      <c r="J84" s="439"/>
      <c r="K84" s="439"/>
      <c r="L84" s="440"/>
      <c r="M84" s="438"/>
      <c r="N84" s="440"/>
      <c r="O84" s="427"/>
      <c r="P84" s="403"/>
      <c r="Q84" s="418"/>
      <c r="R84" s="436"/>
      <c r="S84" s="426"/>
      <c r="T84" s="16"/>
      <c r="U84" s="435"/>
      <c r="V84" s="435"/>
      <c r="W84" s="435"/>
      <c r="X84" s="435"/>
      <c r="Y84" s="435"/>
      <c r="Z84" s="435"/>
      <c r="AA84" s="393"/>
      <c r="AB84" s="393"/>
      <c r="AC84" s="393"/>
    </row>
    <row r="85" spans="1:29" s="393" customFormat="1" ht="14.25">
      <c r="A85" s="382"/>
      <c r="B85" s="397"/>
      <c r="C85" s="401"/>
      <c r="D85" s="409"/>
      <c r="E85" s="402"/>
      <c r="F85" s="428"/>
      <c r="G85" s="407"/>
      <c r="H85" s="402"/>
      <c r="I85" s="399"/>
      <c r="J85" s="439"/>
      <c r="K85" s="439"/>
      <c r="L85" s="440"/>
      <c r="M85" s="438"/>
      <c r="N85" s="440"/>
      <c r="O85" s="427"/>
      <c r="P85" s="403"/>
      <c r="Q85" s="418"/>
      <c r="R85" s="433"/>
      <c r="S85" s="435"/>
      <c r="T85" s="435"/>
      <c r="U85" s="435"/>
      <c r="V85" s="435"/>
      <c r="W85" s="435"/>
      <c r="X85" s="435"/>
      <c r="Y85" s="435"/>
      <c r="Z85" s="435"/>
    </row>
    <row r="86" spans="1:29" s="393" customFormat="1" ht="14.25">
      <c r="A86" s="382"/>
      <c r="B86" s="397"/>
      <c r="C86" s="401"/>
      <c r="D86" s="409"/>
      <c r="E86" s="402"/>
      <c r="F86" s="439"/>
      <c r="G86" s="412"/>
      <c r="H86" s="402"/>
      <c r="I86" s="399"/>
      <c r="J86" s="439"/>
      <c r="K86" s="439"/>
      <c r="L86" s="440"/>
      <c r="M86" s="438"/>
      <c r="N86" s="440"/>
      <c r="O86" s="427"/>
      <c r="P86" s="403"/>
      <c r="Q86" s="418"/>
      <c r="R86" s="433"/>
      <c r="S86" s="435"/>
      <c r="T86" s="435"/>
      <c r="U86" s="435"/>
      <c r="V86" s="435"/>
      <c r="W86" s="435"/>
      <c r="X86" s="435"/>
      <c r="Y86" s="435"/>
      <c r="Z86" s="435"/>
    </row>
    <row r="87" spans="1:29" s="393" customFormat="1" ht="14.25">
      <c r="A87" s="382"/>
      <c r="B87" s="397"/>
      <c r="C87" s="401"/>
      <c r="D87" s="409"/>
      <c r="E87" s="402"/>
      <c r="F87" s="439"/>
      <c r="G87" s="412"/>
      <c r="H87" s="402"/>
      <c r="I87" s="399"/>
      <c r="J87" s="439"/>
      <c r="K87" s="439"/>
      <c r="L87" s="440"/>
      <c r="M87" s="438"/>
      <c r="N87" s="440"/>
      <c r="O87" s="427"/>
      <c r="P87" s="403"/>
      <c r="Q87" s="418"/>
      <c r="R87" s="433"/>
      <c r="S87" s="435"/>
      <c r="T87" s="435"/>
      <c r="U87" s="435"/>
      <c r="V87" s="435"/>
      <c r="W87" s="435"/>
      <c r="X87" s="435"/>
      <c r="Y87" s="435"/>
      <c r="Z87" s="435"/>
    </row>
    <row r="88" spans="1:29" s="393" customFormat="1" ht="14.25">
      <c r="A88" s="382"/>
      <c r="B88" s="397"/>
      <c r="C88" s="401"/>
      <c r="D88" s="409"/>
      <c r="E88" s="402"/>
      <c r="F88" s="428"/>
      <c r="G88" s="407"/>
      <c r="H88" s="402"/>
      <c r="I88" s="399"/>
      <c r="J88" s="439"/>
      <c r="K88" s="430"/>
      <c r="L88" s="440"/>
      <c r="M88" s="438"/>
      <c r="N88" s="440"/>
      <c r="O88" s="427"/>
      <c r="P88" s="432"/>
      <c r="Q88" s="418"/>
      <c r="R88" s="433"/>
      <c r="S88" s="435"/>
      <c r="T88" s="435"/>
      <c r="U88" s="435"/>
      <c r="V88" s="435"/>
      <c r="W88" s="435"/>
      <c r="X88" s="435"/>
      <c r="Y88" s="435"/>
      <c r="Z88" s="435"/>
    </row>
    <row r="89" spans="1:29" s="393" customFormat="1" ht="14.25">
      <c r="A89" s="382"/>
      <c r="B89" s="397"/>
      <c r="C89" s="401"/>
      <c r="D89" s="409"/>
      <c r="E89" s="402"/>
      <c r="F89" s="428"/>
      <c r="G89" s="407"/>
      <c r="H89" s="402"/>
      <c r="I89" s="399"/>
      <c r="J89" s="430"/>
      <c r="K89" s="430"/>
      <c r="L89" s="430"/>
      <c r="M89" s="430"/>
      <c r="N89" s="431"/>
      <c r="O89" s="442"/>
      <c r="P89" s="432"/>
      <c r="Q89" s="418"/>
      <c r="R89" s="433"/>
      <c r="S89" s="435"/>
      <c r="T89" s="435"/>
      <c r="U89" s="435"/>
      <c r="V89" s="435"/>
      <c r="W89" s="435"/>
      <c r="X89" s="435"/>
      <c r="Y89" s="435"/>
      <c r="Z89" s="435"/>
    </row>
    <row r="90" spans="1:29" s="393" customFormat="1" ht="14.25">
      <c r="A90" s="382"/>
      <c r="B90" s="397"/>
      <c r="C90" s="401"/>
      <c r="D90" s="409"/>
      <c r="E90" s="402"/>
      <c r="F90" s="439"/>
      <c r="G90" s="412"/>
      <c r="H90" s="402"/>
      <c r="I90" s="399"/>
      <c r="J90" s="439"/>
      <c r="K90" s="439"/>
      <c r="L90" s="440"/>
      <c r="M90" s="438"/>
      <c r="N90" s="440"/>
      <c r="O90" s="427"/>
      <c r="P90" s="403"/>
      <c r="Q90" s="418"/>
      <c r="R90" s="436"/>
      <c r="S90" s="426"/>
      <c r="T90" s="435"/>
      <c r="U90" s="435"/>
      <c r="V90" s="435"/>
      <c r="W90" s="435"/>
      <c r="X90" s="435"/>
      <c r="Y90" s="435"/>
      <c r="Z90" s="435"/>
    </row>
    <row r="91" spans="1:29" s="393" customFormat="1" ht="14.25">
      <c r="A91" s="382"/>
      <c r="B91" s="397"/>
      <c r="C91" s="401"/>
      <c r="D91" s="409"/>
      <c r="E91" s="402"/>
      <c r="F91" s="428"/>
      <c r="G91" s="407"/>
      <c r="H91" s="402"/>
      <c r="I91" s="399"/>
      <c r="J91" s="376"/>
      <c r="K91" s="376"/>
      <c r="L91" s="376"/>
      <c r="M91" s="376"/>
      <c r="N91" s="429"/>
      <c r="O91" s="427"/>
      <c r="P91" s="404"/>
      <c r="Q91" s="418"/>
      <c r="R91" s="436"/>
      <c r="S91" s="426"/>
      <c r="T91" s="435"/>
      <c r="U91" s="435"/>
      <c r="V91" s="435"/>
      <c r="W91" s="435"/>
      <c r="X91" s="435"/>
      <c r="Y91" s="435"/>
      <c r="Z91" s="435"/>
    </row>
    <row r="92" spans="1:29">
      <c r="A92" s="29"/>
      <c r="B92" s="23"/>
      <c r="C92" s="23"/>
      <c r="D92" s="23"/>
      <c r="E92" s="32"/>
      <c r="F92" s="30"/>
      <c r="G92" s="12"/>
      <c r="H92" s="12"/>
      <c r="I92" s="12"/>
      <c r="J92" s="53"/>
      <c r="K92" s="12"/>
      <c r="L92" s="12"/>
      <c r="M92" s="12"/>
      <c r="N92" s="11"/>
      <c r="O92" s="53"/>
      <c r="P92" s="7"/>
      <c r="Q92" s="11"/>
      <c r="R92" s="141"/>
      <c r="S92" s="16"/>
      <c r="T92" s="16"/>
      <c r="U92" s="16"/>
      <c r="V92" s="16"/>
      <c r="W92" s="16"/>
      <c r="X92" s="16"/>
      <c r="Y92" s="16"/>
      <c r="Z92" s="16"/>
    </row>
    <row r="93" spans="1:29">
      <c r="A93" s="29"/>
      <c r="B93" s="23"/>
      <c r="C93" s="23"/>
      <c r="D93" s="23"/>
      <c r="E93" s="32"/>
      <c r="F93" s="30"/>
      <c r="G93" s="41"/>
      <c r="H93" s="42"/>
      <c r="I93" s="82"/>
      <c r="J93" s="17"/>
      <c r="K93" s="83"/>
      <c r="L93" s="84"/>
      <c r="M93" s="85"/>
      <c r="N93" s="86"/>
      <c r="O93" s="87"/>
      <c r="P93" s="11"/>
      <c r="Q93" s="16"/>
      <c r="R93" s="141"/>
      <c r="S93" s="16"/>
      <c r="T93" s="16"/>
      <c r="U93" s="16"/>
      <c r="V93" s="16"/>
      <c r="W93" s="16"/>
      <c r="X93" s="16"/>
      <c r="Y93" s="16"/>
      <c r="Z93" s="16"/>
    </row>
    <row r="94" spans="1:29">
      <c r="A94" s="37"/>
      <c r="B94" s="45"/>
      <c r="C94" s="102"/>
      <c r="D94" s="6"/>
      <c r="E94" s="38"/>
      <c r="F94" s="82"/>
      <c r="G94" s="41"/>
      <c r="H94" s="42"/>
      <c r="I94" s="82"/>
      <c r="J94" s="17"/>
      <c r="K94" s="83"/>
      <c r="L94" s="84"/>
      <c r="M94" s="85"/>
      <c r="N94" s="86"/>
      <c r="O94" s="87"/>
      <c r="P94" s="11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9" ht="15">
      <c r="A95" s="5"/>
      <c r="B95" s="103" t="s">
        <v>619</v>
      </c>
      <c r="C95" s="103"/>
      <c r="D95" s="103"/>
      <c r="E95" s="103"/>
      <c r="F95" s="17"/>
      <c r="G95" s="17"/>
      <c r="H95" s="104"/>
      <c r="I95" s="17"/>
      <c r="J95" s="74"/>
      <c r="K95" s="75"/>
      <c r="L95" s="17"/>
      <c r="M95" s="17"/>
      <c r="N95" s="16"/>
      <c r="O95" s="98"/>
      <c r="P95" s="11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9" ht="38.25">
      <c r="A96" s="20" t="s">
        <v>16</v>
      </c>
      <c r="B96" s="21" t="s">
        <v>575</v>
      </c>
      <c r="C96" s="21"/>
      <c r="D96" s="22" t="s">
        <v>588</v>
      </c>
      <c r="E96" s="21" t="s">
        <v>589</v>
      </c>
      <c r="F96" s="21" t="s">
        <v>590</v>
      </c>
      <c r="G96" s="21" t="s">
        <v>620</v>
      </c>
      <c r="H96" s="21" t="s">
        <v>621</v>
      </c>
      <c r="I96" s="21" t="s">
        <v>593</v>
      </c>
      <c r="J96" s="61" t="s">
        <v>594</v>
      </c>
      <c r="K96" s="21" t="s">
        <v>595</v>
      </c>
      <c r="L96" s="21" t="s">
        <v>596</v>
      </c>
      <c r="M96" s="21" t="s">
        <v>597</v>
      </c>
      <c r="N96" s="22" t="s">
        <v>598</v>
      </c>
      <c r="O96" s="98"/>
      <c r="P96" s="11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2">
        <v>1</v>
      </c>
      <c r="B97" s="105">
        <v>41579</v>
      </c>
      <c r="C97" s="105"/>
      <c r="D97" s="106" t="s">
        <v>622</v>
      </c>
      <c r="E97" s="107" t="s">
        <v>623</v>
      </c>
      <c r="F97" s="108">
        <v>82</v>
      </c>
      <c r="G97" s="107" t="s">
        <v>624</v>
      </c>
      <c r="H97" s="107">
        <v>100</v>
      </c>
      <c r="I97" s="125">
        <v>100</v>
      </c>
      <c r="J97" s="126" t="s">
        <v>625</v>
      </c>
      <c r="K97" s="127">
        <f t="shared" ref="K97:K128" si="50">H97-F97</f>
        <v>18</v>
      </c>
      <c r="L97" s="128">
        <f t="shared" ref="L97:L128" si="51">K97/F97</f>
        <v>0.21951219512195122</v>
      </c>
      <c r="M97" s="129" t="s">
        <v>599</v>
      </c>
      <c r="N97" s="130">
        <v>42657</v>
      </c>
      <c r="O97" s="53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2">
        <v>2</v>
      </c>
      <c r="B98" s="105">
        <v>41794</v>
      </c>
      <c r="C98" s="105"/>
      <c r="D98" s="106" t="s">
        <v>626</v>
      </c>
      <c r="E98" s="107" t="s">
        <v>600</v>
      </c>
      <c r="F98" s="108">
        <v>257</v>
      </c>
      <c r="G98" s="107" t="s">
        <v>624</v>
      </c>
      <c r="H98" s="107">
        <v>300</v>
      </c>
      <c r="I98" s="125">
        <v>300</v>
      </c>
      <c r="J98" s="126" t="s">
        <v>625</v>
      </c>
      <c r="K98" s="127">
        <f t="shared" si="50"/>
        <v>43</v>
      </c>
      <c r="L98" s="128">
        <f t="shared" si="51"/>
        <v>0.16731517509727625</v>
      </c>
      <c r="M98" s="129" t="s">
        <v>599</v>
      </c>
      <c r="N98" s="130">
        <v>41822</v>
      </c>
      <c r="O98" s="53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2">
        <v>3</v>
      </c>
      <c r="B99" s="105">
        <v>41828</v>
      </c>
      <c r="C99" s="105"/>
      <c r="D99" s="106" t="s">
        <v>627</v>
      </c>
      <c r="E99" s="107" t="s">
        <v>600</v>
      </c>
      <c r="F99" s="108">
        <v>393</v>
      </c>
      <c r="G99" s="107" t="s">
        <v>624</v>
      </c>
      <c r="H99" s="107">
        <v>468</v>
      </c>
      <c r="I99" s="125">
        <v>468</v>
      </c>
      <c r="J99" s="126" t="s">
        <v>625</v>
      </c>
      <c r="K99" s="127">
        <f t="shared" si="50"/>
        <v>75</v>
      </c>
      <c r="L99" s="128">
        <f t="shared" si="51"/>
        <v>0.19083969465648856</v>
      </c>
      <c r="M99" s="129" t="s">
        <v>599</v>
      </c>
      <c r="N99" s="130">
        <v>41863</v>
      </c>
      <c r="O99" s="53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2">
        <v>4</v>
      </c>
      <c r="B100" s="105">
        <v>41857</v>
      </c>
      <c r="C100" s="105"/>
      <c r="D100" s="106" t="s">
        <v>628</v>
      </c>
      <c r="E100" s="107" t="s">
        <v>600</v>
      </c>
      <c r="F100" s="108">
        <v>205</v>
      </c>
      <c r="G100" s="107" t="s">
        <v>624</v>
      </c>
      <c r="H100" s="107">
        <v>275</v>
      </c>
      <c r="I100" s="125">
        <v>250</v>
      </c>
      <c r="J100" s="126" t="s">
        <v>625</v>
      </c>
      <c r="K100" s="127">
        <f t="shared" si="50"/>
        <v>70</v>
      </c>
      <c r="L100" s="128">
        <f t="shared" si="51"/>
        <v>0.34146341463414637</v>
      </c>
      <c r="M100" s="129" t="s">
        <v>599</v>
      </c>
      <c r="N100" s="130">
        <v>41962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2">
        <v>5</v>
      </c>
      <c r="B101" s="105">
        <v>41886</v>
      </c>
      <c r="C101" s="105"/>
      <c r="D101" s="106" t="s">
        <v>629</v>
      </c>
      <c r="E101" s="107" t="s">
        <v>600</v>
      </c>
      <c r="F101" s="108">
        <v>162</v>
      </c>
      <c r="G101" s="107" t="s">
        <v>624</v>
      </c>
      <c r="H101" s="107">
        <v>190</v>
      </c>
      <c r="I101" s="125">
        <v>190</v>
      </c>
      <c r="J101" s="126" t="s">
        <v>625</v>
      </c>
      <c r="K101" s="127">
        <f t="shared" si="50"/>
        <v>28</v>
      </c>
      <c r="L101" s="128">
        <f t="shared" si="51"/>
        <v>0.1728395061728395</v>
      </c>
      <c r="M101" s="129" t="s">
        <v>599</v>
      </c>
      <c r="N101" s="130">
        <v>42006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2">
        <v>6</v>
      </c>
      <c r="B102" s="105">
        <v>41886</v>
      </c>
      <c r="C102" s="105"/>
      <c r="D102" s="106" t="s">
        <v>630</v>
      </c>
      <c r="E102" s="107" t="s">
        <v>600</v>
      </c>
      <c r="F102" s="108">
        <v>75</v>
      </c>
      <c r="G102" s="107" t="s">
        <v>624</v>
      </c>
      <c r="H102" s="107">
        <v>91.5</v>
      </c>
      <c r="I102" s="125" t="s">
        <v>631</v>
      </c>
      <c r="J102" s="126" t="s">
        <v>632</v>
      </c>
      <c r="K102" s="127">
        <f t="shared" si="50"/>
        <v>16.5</v>
      </c>
      <c r="L102" s="128">
        <f t="shared" si="51"/>
        <v>0.22</v>
      </c>
      <c r="M102" s="129" t="s">
        <v>599</v>
      </c>
      <c r="N102" s="130">
        <v>41954</v>
      </c>
      <c r="O102" s="53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2">
        <v>7</v>
      </c>
      <c r="B103" s="105">
        <v>41913</v>
      </c>
      <c r="C103" s="105"/>
      <c r="D103" s="106" t="s">
        <v>633</v>
      </c>
      <c r="E103" s="107" t="s">
        <v>600</v>
      </c>
      <c r="F103" s="108">
        <v>850</v>
      </c>
      <c r="G103" s="107" t="s">
        <v>624</v>
      </c>
      <c r="H103" s="107">
        <v>982.5</v>
      </c>
      <c r="I103" s="125">
        <v>1050</v>
      </c>
      <c r="J103" s="126" t="s">
        <v>634</v>
      </c>
      <c r="K103" s="127">
        <f t="shared" si="50"/>
        <v>132.5</v>
      </c>
      <c r="L103" s="128">
        <f t="shared" si="51"/>
        <v>0.15588235294117647</v>
      </c>
      <c r="M103" s="129" t="s">
        <v>599</v>
      </c>
      <c r="N103" s="130">
        <v>42039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2">
        <v>8</v>
      </c>
      <c r="B104" s="105">
        <v>41913</v>
      </c>
      <c r="C104" s="105"/>
      <c r="D104" s="106" t="s">
        <v>635</v>
      </c>
      <c r="E104" s="107" t="s">
        <v>600</v>
      </c>
      <c r="F104" s="108">
        <v>475</v>
      </c>
      <c r="G104" s="107" t="s">
        <v>624</v>
      </c>
      <c r="H104" s="107">
        <v>515</v>
      </c>
      <c r="I104" s="125">
        <v>600</v>
      </c>
      <c r="J104" s="126" t="s">
        <v>636</v>
      </c>
      <c r="K104" s="127">
        <f t="shared" si="50"/>
        <v>40</v>
      </c>
      <c r="L104" s="128">
        <f t="shared" si="51"/>
        <v>8.4210526315789472E-2</v>
      </c>
      <c r="M104" s="129" t="s">
        <v>599</v>
      </c>
      <c r="N104" s="130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2">
        <v>9</v>
      </c>
      <c r="B105" s="105">
        <v>41913</v>
      </c>
      <c r="C105" s="105"/>
      <c r="D105" s="106" t="s">
        <v>637</v>
      </c>
      <c r="E105" s="107" t="s">
        <v>600</v>
      </c>
      <c r="F105" s="108">
        <v>86</v>
      </c>
      <c r="G105" s="107" t="s">
        <v>624</v>
      </c>
      <c r="H105" s="107">
        <v>99</v>
      </c>
      <c r="I105" s="125">
        <v>140</v>
      </c>
      <c r="J105" s="126" t="s">
        <v>638</v>
      </c>
      <c r="K105" s="127">
        <f t="shared" si="50"/>
        <v>13</v>
      </c>
      <c r="L105" s="128">
        <f t="shared" si="51"/>
        <v>0.15116279069767441</v>
      </c>
      <c r="M105" s="129" t="s">
        <v>599</v>
      </c>
      <c r="N105" s="130">
        <v>41939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2">
        <v>10</v>
      </c>
      <c r="B106" s="105">
        <v>41926</v>
      </c>
      <c r="C106" s="105"/>
      <c r="D106" s="106" t="s">
        <v>639</v>
      </c>
      <c r="E106" s="107" t="s">
        <v>600</v>
      </c>
      <c r="F106" s="108">
        <v>496.6</v>
      </c>
      <c r="G106" s="107" t="s">
        <v>624</v>
      </c>
      <c r="H106" s="107">
        <v>621</v>
      </c>
      <c r="I106" s="125">
        <v>580</v>
      </c>
      <c r="J106" s="126" t="s">
        <v>625</v>
      </c>
      <c r="K106" s="127">
        <f t="shared" si="50"/>
        <v>124.39999999999998</v>
      </c>
      <c r="L106" s="128">
        <f t="shared" si="51"/>
        <v>0.25050342327829234</v>
      </c>
      <c r="M106" s="129" t="s">
        <v>599</v>
      </c>
      <c r="N106" s="130">
        <v>42605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2">
        <v>11</v>
      </c>
      <c r="B107" s="105">
        <v>41926</v>
      </c>
      <c r="C107" s="105"/>
      <c r="D107" s="106" t="s">
        <v>640</v>
      </c>
      <c r="E107" s="107" t="s">
        <v>600</v>
      </c>
      <c r="F107" s="108">
        <v>2481.9</v>
      </c>
      <c r="G107" s="107" t="s">
        <v>624</v>
      </c>
      <c r="H107" s="107">
        <v>2840</v>
      </c>
      <c r="I107" s="125">
        <v>2870</v>
      </c>
      <c r="J107" s="126" t="s">
        <v>641</v>
      </c>
      <c r="K107" s="127">
        <f t="shared" si="50"/>
        <v>358.09999999999991</v>
      </c>
      <c r="L107" s="128">
        <f t="shared" si="51"/>
        <v>0.14428462065353154</v>
      </c>
      <c r="M107" s="129" t="s">
        <v>599</v>
      </c>
      <c r="N107" s="130">
        <v>42017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12</v>
      </c>
      <c r="B108" s="105">
        <v>41928</v>
      </c>
      <c r="C108" s="105"/>
      <c r="D108" s="106" t="s">
        <v>642</v>
      </c>
      <c r="E108" s="107" t="s">
        <v>600</v>
      </c>
      <c r="F108" s="108">
        <v>84.5</v>
      </c>
      <c r="G108" s="107" t="s">
        <v>624</v>
      </c>
      <c r="H108" s="107">
        <v>93</v>
      </c>
      <c r="I108" s="125">
        <v>110</v>
      </c>
      <c r="J108" s="126" t="s">
        <v>643</v>
      </c>
      <c r="K108" s="127">
        <f t="shared" si="50"/>
        <v>8.5</v>
      </c>
      <c r="L108" s="128">
        <f t="shared" si="51"/>
        <v>0.10059171597633136</v>
      </c>
      <c r="M108" s="129" t="s">
        <v>599</v>
      </c>
      <c r="N108" s="130">
        <v>41939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13</v>
      </c>
      <c r="B109" s="105">
        <v>41928</v>
      </c>
      <c r="C109" s="105"/>
      <c r="D109" s="106" t="s">
        <v>644</v>
      </c>
      <c r="E109" s="107" t="s">
        <v>600</v>
      </c>
      <c r="F109" s="108">
        <v>401</v>
      </c>
      <c r="G109" s="107" t="s">
        <v>624</v>
      </c>
      <c r="H109" s="107">
        <v>428</v>
      </c>
      <c r="I109" s="125">
        <v>450</v>
      </c>
      <c r="J109" s="126" t="s">
        <v>645</v>
      </c>
      <c r="K109" s="127">
        <f t="shared" si="50"/>
        <v>27</v>
      </c>
      <c r="L109" s="128">
        <f t="shared" si="51"/>
        <v>6.7331670822942641E-2</v>
      </c>
      <c r="M109" s="129" t="s">
        <v>599</v>
      </c>
      <c r="N109" s="130">
        <v>42020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14</v>
      </c>
      <c r="B110" s="105">
        <v>41928</v>
      </c>
      <c r="C110" s="105"/>
      <c r="D110" s="106" t="s">
        <v>646</v>
      </c>
      <c r="E110" s="107" t="s">
        <v>600</v>
      </c>
      <c r="F110" s="108">
        <v>101</v>
      </c>
      <c r="G110" s="107" t="s">
        <v>624</v>
      </c>
      <c r="H110" s="107">
        <v>112</v>
      </c>
      <c r="I110" s="125">
        <v>120</v>
      </c>
      <c r="J110" s="126" t="s">
        <v>647</v>
      </c>
      <c r="K110" s="127">
        <f t="shared" si="50"/>
        <v>11</v>
      </c>
      <c r="L110" s="128">
        <f t="shared" si="51"/>
        <v>0.10891089108910891</v>
      </c>
      <c r="M110" s="129" t="s">
        <v>599</v>
      </c>
      <c r="N110" s="130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15</v>
      </c>
      <c r="B111" s="105">
        <v>41954</v>
      </c>
      <c r="C111" s="105"/>
      <c r="D111" s="106" t="s">
        <v>648</v>
      </c>
      <c r="E111" s="107" t="s">
        <v>600</v>
      </c>
      <c r="F111" s="108">
        <v>59</v>
      </c>
      <c r="G111" s="107" t="s">
        <v>624</v>
      </c>
      <c r="H111" s="107">
        <v>76</v>
      </c>
      <c r="I111" s="125">
        <v>76</v>
      </c>
      <c r="J111" s="126" t="s">
        <v>625</v>
      </c>
      <c r="K111" s="127">
        <f t="shared" si="50"/>
        <v>17</v>
      </c>
      <c r="L111" s="128">
        <f t="shared" si="51"/>
        <v>0.28813559322033899</v>
      </c>
      <c r="M111" s="129" t="s">
        <v>599</v>
      </c>
      <c r="N111" s="130">
        <v>43032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16</v>
      </c>
      <c r="B112" s="105">
        <v>41954</v>
      </c>
      <c r="C112" s="105"/>
      <c r="D112" s="106" t="s">
        <v>637</v>
      </c>
      <c r="E112" s="107" t="s">
        <v>600</v>
      </c>
      <c r="F112" s="108">
        <v>99</v>
      </c>
      <c r="G112" s="107" t="s">
        <v>624</v>
      </c>
      <c r="H112" s="107">
        <v>120</v>
      </c>
      <c r="I112" s="125">
        <v>120</v>
      </c>
      <c r="J112" s="126" t="s">
        <v>649</v>
      </c>
      <c r="K112" s="127">
        <f t="shared" si="50"/>
        <v>21</v>
      </c>
      <c r="L112" s="128">
        <f t="shared" si="51"/>
        <v>0.21212121212121213</v>
      </c>
      <c r="M112" s="129" t="s">
        <v>599</v>
      </c>
      <c r="N112" s="130">
        <v>41960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17</v>
      </c>
      <c r="B113" s="105">
        <v>41956</v>
      </c>
      <c r="C113" s="105"/>
      <c r="D113" s="106" t="s">
        <v>650</v>
      </c>
      <c r="E113" s="107" t="s">
        <v>600</v>
      </c>
      <c r="F113" s="108">
        <v>22</v>
      </c>
      <c r="G113" s="107" t="s">
        <v>624</v>
      </c>
      <c r="H113" s="107">
        <v>33.549999999999997</v>
      </c>
      <c r="I113" s="125">
        <v>32</v>
      </c>
      <c r="J113" s="126" t="s">
        <v>651</v>
      </c>
      <c r="K113" s="127">
        <f t="shared" si="50"/>
        <v>11.549999999999997</v>
      </c>
      <c r="L113" s="128">
        <f t="shared" si="51"/>
        <v>0.52499999999999991</v>
      </c>
      <c r="M113" s="129" t="s">
        <v>599</v>
      </c>
      <c r="N113" s="130">
        <v>42188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18</v>
      </c>
      <c r="B114" s="105">
        <v>41976</v>
      </c>
      <c r="C114" s="105"/>
      <c r="D114" s="106" t="s">
        <v>652</v>
      </c>
      <c r="E114" s="107" t="s">
        <v>600</v>
      </c>
      <c r="F114" s="108">
        <v>440</v>
      </c>
      <c r="G114" s="107" t="s">
        <v>624</v>
      </c>
      <c r="H114" s="107">
        <v>520</v>
      </c>
      <c r="I114" s="125">
        <v>520</v>
      </c>
      <c r="J114" s="126" t="s">
        <v>653</v>
      </c>
      <c r="K114" s="127">
        <f t="shared" si="50"/>
        <v>80</v>
      </c>
      <c r="L114" s="128">
        <f t="shared" si="51"/>
        <v>0.18181818181818182</v>
      </c>
      <c r="M114" s="129" t="s">
        <v>599</v>
      </c>
      <c r="N114" s="130">
        <v>42208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19</v>
      </c>
      <c r="B115" s="105">
        <v>41976</v>
      </c>
      <c r="C115" s="105"/>
      <c r="D115" s="106" t="s">
        <v>654</v>
      </c>
      <c r="E115" s="107" t="s">
        <v>600</v>
      </c>
      <c r="F115" s="108">
        <v>360</v>
      </c>
      <c r="G115" s="107" t="s">
        <v>624</v>
      </c>
      <c r="H115" s="107">
        <v>427</v>
      </c>
      <c r="I115" s="125">
        <v>425</v>
      </c>
      <c r="J115" s="126" t="s">
        <v>655</v>
      </c>
      <c r="K115" s="127">
        <f t="shared" si="50"/>
        <v>67</v>
      </c>
      <c r="L115" s="128">
        <f t="shared" si="51"/>
        <v>0.18611111111111112</v>
      </c>
      <c r="M115" s="129" t="s">
        <v>599</v>
      </c>
      <c r="N115" s="130">
        <v>42058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20</v>
      </c>
      <c r="B116" s="105">
        <v>42012</v>
      </c>
      <c r="C116" s="105"/>
      <c r="D116" s="106" t="s">
        <v>656</v>
      </c>
      <c r="E116" s="107" t="s">
        <v>600</v>
      </c>
      <c r="F116" s="108">
        <v>360</v>
      </c>
      <c r="G116" s="107" t="s">
        <v>624</v>
      </c>
      <c r="H116" s="107">
        <v>455</v>
      </c>
      <c r="I116" s="125">
        <v>420</v>
      </c>
      <c r="J116" s="126" t="s">
        <v>657</v>
      </c>
      <c r="K116" s="127">
        <f t="shared" si="50"/>
        <v>95</v>
      </c>
      <c r="L116" s="128">
        <f t="shared" si="51"/>
        <v>0.2638888888888889</v>
      </c>
      <c r="M116" s="129" t="s">
        <v>599</v>
      </c>
      <c r="N116" s="130">
        <v>42024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21</v>
      </c>
      <c r="B117" s="105">
        <v>42012</v>
      </c>
      <c r="C117" s="105"/>
      <c r="D117" s="106" t="s">
        <v>658</v>
      </c>
      <c r="E117" s="107" t="s">
        <v>600</v>
      </c>
      <c r="F117" s="108">
        <v>130</v>
      </c>
      <c r="G117" s="107"/>
      <c r="H117" s="107">
        <v>175.5</v>
      </c>
      <c r="I117" s="125">
        <v>165</v>
      </c>
      <c r="J117" s="126" t="s">
        <v>659</v>
      </c>
      <c r="K117" s="127">
        <f t="shared" si="50"/>
        <v>45.5</v>
      </c>
      <c r="L117" s="128">
        <f t="shared" si="51"/>
        <v>0.35</v>
      </c>
      <c r="M117" s="129" t="s">
        <v>599</v>
      </c>
      <c r="N117" s="130">
        <v>43088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22</v>
      </c>
      <c r="B118" s="105">
        <v>42040</v>
      </c>
      <c r="C118" s="105"/>
      <c r="D118" s="106" t="s">
        <v>390</v>
      </c>
      <c r="E118" s="107" t="s">
        <v>623</v>
      </c>
      <c r="F118" s="108">
        <v>98</v>
      </c>
      <c r="G118" s="107"/>
      <c r="H118" s="107">
        <v>120</v>
      </c>
      <c r="I118" s="125">
        <v>120</v>
      </c>
      <c r="J118" s="126" t="s">
        <v>625</v>
      </c>
      <c r="K118" s="127">
        <f t="shared" si="50"/>
        <v>22</v>
      </c>
      <c r="L118" s="128">
        <f t="shared" si="51"/>
        <v>0.22448979591836735</v>
      </c>
      <c r="M118" s="129" t="s">
        <v>599</v>
      </c>
      <c r="N118" s="130">
        <v>42753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23</v>
      </c>
      <c r="B119" s="105">
        <v>42040</v>
      </c>
      <c r="C119" s="105"/>
      <c r="D119" s="106" t="s">
        <v>660</v>
      </c>
      <c r="E119" s="107" t="s">
        <v>623</v>
      </c>
      <c r="F119" s="108">
        <v>196</v>
      </c>
      <c r="G119" s="107"/>
      <c r="H119" s="107">
        <v>262</v>
      </c>
      <c r="I119" s="125">
        <v>255</v>
      </c>
      <c r="J119" s="126" t="s">
        <v>625</v>
      </c>
      <c r="K119" s="127">
        <f t="shared" si="50"/>
        <v>66</v>
      </c>
      <c r="L119" s="128">
        <f t="shared" si="51"/>
        <v>0.33673469387755101</v>
      </c>
      <c r="M119" s="129" t="s">
        <v>599</v>
      </c>
      <c r="N119" s="130">
        <v>42599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24</v>
      </c>
      <c r="B120" s="109">
        <v>42067</v>
      </c>
      <c r="C120" s="109"/>
      <c r="D120" s="110" t="s">
        <v>389</v>
      </c>
      <c r="E120" s="111" t="s">
        <v>623</v>
      </c>
      <c r="F120" s="112">
        <v>235</v>
      </c>
      <c r="G120" s="112"/>
      <c r="H120" s="113">
        <v>77</v>
      </c>
      <c r="I120" s="131" t="s">
        <v>661</v>
      </c>
      <c r="J120" s="132" t="s">
        <v>662</v>
      </c>
      <c r="K120" s="133">
        <f t="shared" si="50"/>
        <v>-158</v>
      </c>
      <c r="L120" s="134">
        <f t="shared" si="51"/>
        <v>-0.67234042553191486</v>
      </c>
      <c r="M120" s="135" t="s">
        <v>663</v>
      </c>
      <c r="N120" s="136">
        <v>43522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25</v>
      </c>
      <c r="B121" s="105">
        <v>42067</v>
      </c>
      <c r="C121" s="105"/>
      <c r="D121" s="106" t="s">
        <v>481</v>
      </c>
      <c r="E121" s="107" t="s">
        <v>623</v>
      </c>
      <c r="F121" s="108">
        <v>185</v>
      </c>
      <c r="G121" s="107"/>
      <c r="H121" s="107">
        <v>224</v>
      </c>
      <c r="I121" s="125" t="s">
        <v>664</v>
      </c>
      <c r="J121" s="126" t="s">
        <v>625</v>
      </c>
      <c r="K121" s="127">
        <f t="shared" si="50"/>
        <v>39</v>
      </c>
      <c r="L121" s="128">
        <f t="shared" si="51"/>
        <v>0.21081081081081082</v>
      </c>
      <c r="M121" s="129" t="s">
        <v>599</v>
      </c>
      <c r="N121" s="130">
        <v>42647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363">
        <v>26</v>
      </c>
      <c r="B122" s="114">
        <v>42090</v>
      </c>
      <c r="C122" s="114"/>
      <c r="D122" s="115" t="s">
        <v>665</v>
      </c>
      <c r="E122" s="116" t="s">
        <v>623</v>
      </c>
      <c r="F122" s="117">
        <v>49.5</v>
      </c>
      <c r="G122" s="118"/>
      <c r="H122" s="118">
        <v>15.85</v>
      </c>
      <c r="I122" s="118">
        <v>67</v>
      </c>
      <c r="J122" s="137" t="s">
        <v>666</v>
      </c>
      <c r="K122" s="118">
        <f t="shared" si="50"/>
        <v>-33.65</v>
      </c>
      <c r="L122" s="138">
        <f t="shared" si="51"/>
        <v>-0.67979797979797973</v>
      </c>
      <c r="M122" s="135" t="s">
        <v>663</v>
      </c>
      <c r="N122" s="139">
        <v>43627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27</v>
      </c>
      <c r="B123" s="105">
        <v>42093</v>
      </c>
      <c r="C123" s="105"/>
      <c r="D123" s="106" t="s">
        <v>667</v>
      </c>
      <c r="E123" s="107" t="s">
        <v>623</v>
      </c>
      <c r="F123" s="108">
        <v>183.5</v>
      </c>
      <c r="G123" s="107"/>
      <c r="H123" s="107">
        <v>219</v>
      </c>
      <c r="I123" s="125">
        <v>218</v>
      </c>
      <c r="J123" s="126" t="s">
        <v>668</v>
      </c>
      <c r="K123" s="127">
        <f t="shared" si="50"/>
        <v>35.5</v>
      </c>
      <c r="L123" s="128">
        <f t="shared" si="51"/>
        <v>0.19346049046321526</v>
      </c>
      <c r="M123" s="129" t="s">
        <v>599</v>
      </c>
      <c r="N123" s="130">
        <v>42103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28</v>
      </c>
      <c r="B124" s="105">
        <v>42114</v>
      </c>
      <c r="C124" s="105"/>
      <c r="D124" s="106" t="s">
        <v>669</v>
      </c>
      <c r="E124" s="107" t="s">
        <v>623</v>
      </c>
      <c r="F124" s="108">
        <f>(227+237)/2</f>
        <v>232</v>
      </c>
      <c r="G124" s="107"/>
      <c r="H124" s="107">
        <v>298</v>
      </c>
      <c r="I124" s="125">
        <v>298</v>
      </c>
      <c r="J124" s="126" t="s">
        <v>625</v>
      </c>
      <c r="K124" s="127">
        <f t="shared" si="50"/>
        <v>66</v>
      </c>
      <c r="L124" s="128">
        <f t="shared" si="51"/>
        <v>0.28448275862068967</v>
      </c>
      <c r="M124" s="129" t="s">
        <v>599</v>
      </c>
      <c r="N124" s="130">
        <v>42823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29</v>
      </c>
      <c r="B125" s="105">
        <v>42128</v>
      </c>
      <c r="C125" s="105"/>
      <c r="D125" s="106" t="s">
        <v>670</v>
      </c>
      <c r="E125" s="107" t="s">
        <v>600</v>
      </c>
      <c r="F125" s="108">
        <v>385</v>
      </c>
      <c r="G125" s="107"/>
      <c r="H125" s="107">
        <f>212.5+331</f>
        <v>543.5</v>
      </c>
      <c r="I125" s="125">
        <v>510</v>
      </c>
      <c r="J125" s="126" t="s">
        <v>671</v>
      </c>
      <c r="K125" s="127">
        <f t="shared" si="50"/>
        <v>158.5</v>
      </c>
      <c r="L125" s="128">
        <f t="shared" si="51"/>
        <v>0.41168831168831171</v>
      </c>
      <c r="M125" s="129" t="s">
        <v>599</v>
      </c>
      <c r="N125" s="130">
        <v>42235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30</v>
      </c>
      <c r="B126" s="105">
        <v>42128</v>
      </c>
      <c r="C126" s="105"/>
      <c r="D126" s="106" t="s">
        <v>672</v>
      </c>
      <c r="E126" s="107" t="s">
        <v>600</v>
      </c>
      <c r="F126" s="108">
        <v>115.5</v>
      </c>
      <c r="G126" s="107"/>
      <c r="H126" s="107">
        <v>146</v>
      </c>
      <c r="I126" s="125">
        <v>142</v>
      </c>
      <c r="J126" s="126" t="s">
        <v>673</v>
      </c>
      <c r="K126" s="127">
        <f t="shared" si="50"/>
        <v>30.5</v>
      </c>
      <c r="L126" s="128">
        <f t="shared" si="51"/>
        <v>0.26406926406926406</v>
      </c>
      <c r="M126" s="129" t="s">
        <v>599</v>
      </c>
      <c r="N126" s="130">
        <v>42202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31</v>
      </c>
      <c r="B127" s="105">
        <v>42151</v>
      </c>
      <c r="C127" s="105"/>
      <c r="D127" s="106" t="s">
        <v>674</v>
      </c>
      <c r="E127" s="107" t="s">
        <v>600</v>
      </c>
      <c r="F127" s="108">
        <v>237.5</v>
      </c>
      <c r="G127" s="107"/>
      <c r="H127" s="107">
        <v>279.5</v>
      </c>
      <c r="I127" s="125">
        <v>278</v>
      </c>
      <c r="J127" s="126" t="s">
        <v>625</v>
      </c>
      <c r="K127" s="127">
        <f t="shared" si="50"/>
        <v>42</v>
      </c>
      <c r="L127" s="128">
        <f t="shared" si="51"/>
        <v>0.17684210526315788</v>
      </c>
      <c r="M127" s="129" t="s">
        <v>599</v>
      </c>
      <c r="N127" s="130">
        <v>42222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32</v>
      </c>
      <c r="B128" s="105">
        <v>42174</v>
      </c>
      <c r="C128" s="105"/>
      <c r="D128" s="106" t="s">
        <v>644</v>
      </c>
      <c r="E128" s="107" t="s">
        <v>623</v>
      </c>
      <c r="F128" s="108">
        <v>340</v>
      </c>
      <c r="G128" s="107"/>
      <c r="H128" s="107">
        <v>448</v>
      </c>
      <c r="I128" s="125">
        <v>448</v>
      </c>
      <c r="J128" s="126" t="s">
        <v>625</v>
      </c>
      <c r="K128" s="127">
        <f t="shared" si="50"/>
        <v>108</v>
      </c>
      <c r="L128" s="128">
        <f t="shared" si="51"/>
        <v>0.31764705882352939</v>
      </c>
      <c r="M128" s="129" t="s">
        <v>599</v>
      </c>
      <c r="N128" s="130">
        <v>43018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33</v>
      </c>
      <c r="B129" s="105">
        <v>42191</v>
      </c>
      <c r="C129" s="105"/>
      <c r="D129" s="106" t="s">
        <v>675</v>
      </c>
      <c r="E129" s="107" t="s">
        <v>623</v>
      </c>
      <c r="F129" s="108">
        <v>390</v>
      </c>
      <c r="G129" s="107"/>
      <c r="H129" s="107">
        <v>460</v>
      </c>
      <c r="I129" s="125">
        <v>460</v>
      </c>
      <c r="J129" s="126" t="s">
        <v>625</v>
      </c>
      <c r="K129" s="127">
        <f t="shared" ref="K129:K149" si="52">H129-F129</f>
        <v>70</v>
      </c>
      <c r="L129" s="128">
        <f t="shared" ref="L129:L149" si="53">K129/F129</f>
        <v>0.17948717948717949</v>
      </c>
      <c r="M129" s="129" t="s">
        <v>599</v>
      </c>
      <c r="N129" s="130">
        <v>42478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34</v>
      </c>
      <c r="B130" s="109">
        <v>42195</v>
      </c>
      <c r="C130" s="109"/>
      <c r="D130" s="110" t="s">
        <v>676</v>
      </c>
      <c r="E130" s="111" t="s">
        <v>623</v>
      </c>
      <c r="F130" s="112">
        <v>122.5</v>
      </c>
      <c r="G130" s="112"/>
      <c r="H130" s="113">
        <v>61</v>
      </c>
      <c r="I130" s="131">
        <v>172</v>
      </c>
      <c r="J130" s="132" t="s">
        <v>677</v>
      </c>
      <c r="K130" s="133">
        <f t="shared" si="52"/>
        <v>-61.5</v>
      </c>
      <c r="L130" s="134">
        <f t="shared" si="53"/>
        <v>-0.50204081632653064</v>
      </c>
      <c r="M130" s="135" t="s">
        <v>663</v>
      </c>
      <c r="N130" s="136">
        <v>43333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35</v>
      </c>
      <c r="B131" s="105">
        <v>42219</v>
      </c>
      <c r="C131" s="105"/>
      <c r="D131" s="106" t="s">
        <v>678</v>
      </c>
      <c r="E131" s="107" t="s">
        <v>623</v>
      </c>
      <c r="F131" s="108">
        <v>297.5</v>
      </c>
      <c r="G131" s="107"/>
      <c r="H131" s="107">
        <v>350</v>
      </c>
      <c r="I131" s="125">
        <v>360</v>
      </c>
      <c r="J131" s="126" t="s">
        <v>679</v>
      </c>
      <c r="K131" s="127">
        <f t="shared" si="52"/>
        <v>52.5</v>
      </c>
      <c r="L131" s="128">
        <f t="shared" si="53"/>
        <v>0.17647058823529413</v>
      </c>
      <c r="M131" s="129" t="s">
        <v>599</v>
      </c>
      <c r="N131" s="130">
        <v>42232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36</v>
      </c>
      <c r="B132" s="105">
        <v>42219</v>
      </c>
      <c r="C132" s="105"/>
      <c r="D132" s="106" t="s">
        <v>680</v>
      </c>
      <c r="E132" s="107" t="s">
        <v>623</v>
      </c>
      <c r="F132" s="108">
        <v>115.5</v>
      </c>
      <c r="G132" s="107"/>
      <c r="H132" s="107">
        <v>149</v>
      </c>
      <c r="I132" s="125">
        <v>140</v>
      </c>
      <c r="J132" s="140" t="s">
        <v>681</v>
      </c>
      <c r="K132" s="127">
        <f t="shared" si="52"/>
        <v>33.5</v>
      </c>
      <c r="L132" s="128">
        <f t="shared" si="53"/>
        <v>0.29004329004329005</v>
      </c>
      <c r="M132" s="129" t="s">
        <v>599</v>
      </c>
      <c r="N132" s="130">
        <v>42740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37</v>
      </c>
      <c r="B133" s="105">
        <v>42251</v>
      </c>
      <c r="C133" s="105"/>
      <c r="D133" s="106" t="s">
        <v>674</v>
      </c>
      <c r="E133" s="107" t="s">
        <v>623</v>
      </c>
      <c r="F133" s="108">
        <v>226</v>
      </c>
      <c r="G133" s="107"/>
      <c r="H133" s="107">
        <v>292</v>
      </c>
      <c r="I133" s="125">
        <v>292</v>
      </c>
      <c r="J133" s="126" t="s">
        <v>682</v>
      </c>
      <c r="K133" s="127">
        <f t="shared" si="52"/>
        <v>66</v>
      </c>
      <c r="L133" s="128">
        <f t="shared" si="53"/>
        <v>0.29203539823008851</v>
      </c>
      <c r="M133" s="129" t="s">
        <v>599</v>
      </c>
      <c r="N133" s="130">
        <v>42286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38</v>
      </c>
      <c r="B134" s="105">
        <v>42254</v>
      </c>
      <c r="C134" s="105"/>
      <c r="D134" s="106" t="s">
        <v>669</v>
      </c>
      <c r="E134" s="107" t="s">
        <v>623</v>
      </c>
      <c r="F134" s="108">
        <v>232.5</v>
      </c>
      <c r="G134" s="107"/>
      <c r="H134" s="107">
        <v>312.5</v>
      </c>
      <c r="I134" s="125">
        <v>310</v>
      </c>
      <c r="J134" s="126" t="s">
        <v>625</v>
      </c>
      <c r="K134" s="127">
        <f t="shared" si="52"/>
        <v>80</v>
      </c>
      <c r="L134" s="128">
        <f t="shared" si="53"/>
        <v>0.34408602150537637</v>
      </c>
      <c r="M134" s="129" t="s">
        <v>599</v>
      </c>
      <c r="N134" s="130">
        <v>42823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39</v>
      </c>
      <c r="B135" s="105">
        <v>42268</v>
      </c>
      <c r="C135" s="105"/>
      <c r="D135" s="106" t="s">
        <v>683</v>
      </c>
      <c r="E135" s="107" t="s">
        <v>623</v>
      </c>
      <c r="F135" s="108">
        <v>196.5</v>
      </c>
      <c r="G135" s="107"/>
      <c r="H135" s="107">
        <v>238</v>
      </c>
      <c r="I135" s="125">
        <v>238</v>
      </c>
      <c r="J135" s="126" t="s">
        <v>682</v>
      </c>
      <c r="K135" s="127">
        <f t="shared" si="52"/>
        <v>41.5</v>
      </c>
      <c r="L135" s="128">
        <f t="shared" si="53"/>
        <v>0.21119592875318066</v>
      </c>
      <c r="M135" s="129" t="s">
        <v>599</v>
      </c>
      <c r="N135" s="130">
        <v>42291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40</v>
      </c>
      <c r="B136" s="105">
        <v>42271</v>
      </c>
      <c r="C136" s="105"/>
      <c r="D136" s="106" t="s">
        <v>622</v>
      </c>
      <c r="E136" s="107" t="s">
        <v>623</v>
      </c>
      <c r="F136" s="108">
        <v>65</v>
      </c>
      <c r="G136" s="107"/>
      <c r="H136" s="107">
        <v>82</v>
      </c>
      <c r="I136" s="125">
        <v>82</v>
      </c>
      <c r="J136" s="126" t="s">
        <v>682</v>
      </c>
      <c r="K136" s="127">
        <f t="shared" si="52"/>
        <v>17</v>
      </c>
      <c r="L136" s="128">
        <f t="shared" si="53"/>
        <v>0.26153846153846155</v>
      </c>
      <c r="M136" s="129" t="s">
        <v>599</v>
      </c>
      <c r="N136" s="130">
        <v>42578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41</v>
      </c>
      <c r="B137" s="105">
        <v>42291</v>
      </c>
      <c r="C137" s="105"/>
      <c r="D137" s="106" t="s">
        <v>684</v>
      </c>
      <c r="E137" s="107" t="s">
        <v>623</v>
      </c>
      <c r="F137" s="108">
        <v>144</v>
      </c>
      <c r="G137" s="107"/>
      <c r="H137" s="107">
        <v>182.5</v>
      </c>
      <c r="I137" s="125">
        <v>181</v>
      </c>
      <c r="J137" s="126" t="s">
        <v>682</v>
      </c>
      <c r="K137" s="127">
        <f t="shared" si="52"/>
        <v>38.5</v>
      </c>
      <c r="L137" s="128">
        <f t="shared" si="53"/>
        <v>0.2673611111111111</v>
      </c>
      <c r="M137" s="129" t="s">
        <v>599</v>
      </c>
      <c r="N137" s="130">
        <v>42817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42</v>
      </c>
      <c r="B138" s="105">
        <v>42291</v>
      </c>
      <c r="C138" s="105"/>
      <c r="D138" s="106" t="s">
        <v>685</v>
      </c>
      <c r="E138" s="107" t="s">
        <v>623</v>
      </c>
      <c r="F138" s="108">
        <v>264</v>
      </c>
      <c r="G138" s="107"/>
      <c r="H138" s="107">
        <v>311</v>
      </c>
      <c r="I138" s="125">
        <v>311</v>
      </c>
      <c r="J138" s="126" t="s">
        <v>682</v>
      </c>
      <c r="K138" s="127">
        <f t="shared" si="52"/>
        <v>47</v>
      </c>
      <c r="L138" s="128">
        <f t="shared" si="53"/>
        <v>0.17803030303030304</v>
      </c>
      <c r="M138" s="129" t="s">
        <v>599</v>
      </c>
      <c r="N138" s="130">
        <v>42604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43</v>
      </c>
      <c r="B139" s="105">
        <v>42318</v>
      </c>
      <c r="C139" s="105"/>
      <c r="D139" s="106" t="s">
        <v>686</v>
      </c>
      <c r="E139" s="107" t="s">
        <v>600</v>
      </c>
      <c r="F139" s="108">
        <v>549.5</v>
      </c>
      <c r="G139" s="107"/>
      <c r="H139" s="107">
        <v>630</v>
      </c>
      <c r="I139" s="125">
        <v>630</v>
      </c>
      <c r="J139" s="126" t="s">
        <v>682</v>
      </c>
      <c r="K139" s="127">
        <f t="shared" si="52"/>
        <v>80.5</v>
      </c>
      <c r="L139" s="128">
        <f t="shared" si="53"/>
        <v>0.1464968152866242</v>
      </c>
      <c r="M139" s="129" t="s">
        <v>599</v>
      </c>
      <c r="N139" s="130">
        <v>42419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44</v>
      </c>
      <c r="B140" s="105">
        <v>42342</v>
      </c>
      <c r="C140" s="105"/>
      <c r="D140" s="106" t="s">
        <v>687</v>
      </c>
      <c r="E140" s="107" t="s">
        <v>623</v>
      </c>
      <c r="F140" s="108">
        <v>1027.5</v>
      </c>
      <c r="G140" s="107"/>
      <c r="H140" s="107">
        <v>1315</v>
      </c>
      <c r="I140" s="125">
        <v>1250</v>
      </c>
      <c r="J140" s="126" t="s">
        <v>682</v>
      </c>
      <c r="K140" s="127">
        <f t="shared" si="52"/>
        <v>287.5</v>
      </c>
      <c r="L140" s="128">
        <f t="shared" si="53"/>
        <v>0.27980535279805352</v>
      </c>
      <c r="M140" s="129" t="s">
        <v>599</v>
      </c>
      <c r="N140" s="130">
        <v>43244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45</v>
      </c>
      <c r="B141" s="105">
        <v>42367</v>
      </c>
      <c r="C141" s="105"/>
      <c r="D141" s="106" t="s">
        <v>688</v>
      </c>
      <c r="E141" s="107" t="s">
        <v>623</v>
      </c>
      <c r="F141" s="108">
        <v>465</v>
      </c>
      <c r="G141" s="107"/>
      <c r="H141" s="107">
        <v>540</v>
      </c>
      <c r="I141" s="125">
        <v>540</v>
      </c>
      <c r="J141" s="126" t="s">
        <v>682</v>
      </c>
      <c r="K141" s="127">
        <f t="shared" si="52"/>
        <v>75</v>
      </c>
      <c r="L141" s="128">
        <f t="shared" si="53"/>
        <v>0.16129032258064516</v>
      </c>
      <c r="M141" s="129" t="s">
        <v>599</v>
      </c>
      <c r="N141" s="130">
        <v>42530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46</v>
      </c>
      <c r="B142" s="105">
        <v>42380</v>
      </c>
      <c r="C142" s="105"/>
      <c r="D142" s="106" t="s">
        <v>390</v>
      </c>
      <c r="E142" s="107" t="s">
        <v>600</v>
      </c>
      <c r="F142" s="108">
        <v>81</v>
      </c>
      <c r="G142" s="107"/>
      <c r="H142" s="107">
        <v>110</v>
      </c>
      <c r="I142" s="125">
        <v>110</v>
      </c>
      <c r="J142" s="126" t="s">
        <v>682</v>
      </c>
      <c r="K142" s="127">
        <f t="shared" si="52"/>
        <v>29</v>
      </c>
      <c r="L142" s="128">
        <f t="shared" si="53"/>
        <v>0.35802469135802467</v>
      </c>
      <c r="M142" s="129" t="s">
        <v>599</v>
      </c>
      <c r="N142" s="130">
        <v>42745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47</v>
      </c>
      <c r="B143" s="105">
        <v>42382</v>
      </c>
      <c r="C143" s="105"/>
      <c r="D143" s="106" t="s">
        <v>689</v>
      </c>
      <c r="E143" s="107" t="s">
        <v>600</v>
      </c>
      <c r="F143" s="108">
        <v>417.5</v>
      </c>
      <c r="G143" s="107"/>
      <c r="H143" s="107">
        <v>547</v>
      </c>
      <c r="I143" s="125">
        <v>535</v>
      </c>
      <c r="J143" s="126" t="s">
        <v>682</v>
      </c>
      <c r="K143" s="127">
        <f t="shared" si="52"/>
        <v>129.5</v>
      </c>
      <c r="L143" s="128">
        <f t="shared" si="53"/>
        <v>0.31017964071856285</v>
      </c>
      <c r="M143" s="129" t="s">
        <v>599</v>
      </c>
      <c r="N143" s="130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48</v>
      </c>
      <c r="B144" s="105">
        <v>42408</v>
      </c>
      <c r="C144" s="105"/>
      <c r="D144" s="106" t="s">
        <v>690</v>
      </c>
      <c r="E144" s="107" t="s">
        <v>623</v>
      </c>
      <c r="F144" s="108">
        <v>650</v>
      </c>
      <c r="G144" s="107"/>
      <c r="H144" s="107">
        <v>800</v>
      </c>
      <c r="I144" s="125">
        <v>800</v>
      </c>
      <c r="J144" s="126" t="s">
        <v>682</v>
      </c>
      <c r="K144" s="127">
        <f t="shared" si="52"/>
        <v>150</v>
      </c>
      <c r="L144" s="128">
        <f t="shared" si="53"/>
        <v>0.23076923076923078</v>
      </c>
      <c r="M144" s="129" t="s">
        <v>599</v>
      </c>
      <c r="N144" s="130">
        <v>43154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49</v>
      </c>
      <c r="B145" s="105">
        <v>42433</v>
      </c>
      <c r="C145" s="105"/>
      <c r="D145" s="106" t="s">
        <v>197</v>
      </c>
      <c r="E145" s="107" t="s">
        <v>623</v>
      </c>
      <c r="F145" s="108">
        <v>437.5</v>
      </c>
      <c r="G145" s="107"/>
      <c r="H145" s="107">
        <v>504.5</v>
      </c>
      <c r="I145" s="125">
        <v>522</v>
      </c>
      <c r="J145" s="126" t="s">
        <v>691</v>
      </c>
      <c r="K145" s="127">
        <f t="shared" si="52"/>
        <v>67</v>
      </c>
      <c r="L145" s="128">
        <f t="shared" si="53"/>
        <v>0.15314285714285714</v>
      </c>
      <c r="M145" s="129" t="s">
        <v>599</v>
      </c>
      <c r="N145" s="130">
        <v>42480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50</v>
      </c>
      <c r="B146" s="105">
        <v>42438</v>
      </c>
      <c r="C146" s="105"/>
      <c r="D146" s="106" t="s">
        <v>692</v>
      </c>
      <c r="E146" s="107" t="s">
        <v>623</v>
      </c>
      <c r="F146" s="108">
        <v>189.5</v>
      </c>
      <c r="G146" s="107"/>
      <c r="H146" s="107">
        <v>218</v>
      </c>
      <c r="I146" s="125">
        <v>218</v>
      </c>
      <c r="J146" s="126" t="s">
        <v>682</v>
      </c>
      <c r="K146" s="127">
        <f t="shared" si="52"/>
        <v>28.5</v>
      </c>
      <c r="L146" s="128">
        <f t="shared" si="53"/>
        <v>0.15039577836411611</v>
      </c>
      <c r="M146" s="129" t="s">
        <v>599</v>
      </c>
      <c r="N146" s="130">
        <v>43034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3">
        <v>51</v>
      </c>
      <c r="B147" s="114">
        <v>42471</v>
      </c>
      <c r="C147" s="114"/>
      <c r="D147" s="115" t="s">
        <v>693</v>
      </c>
      <c r="E147" s="116" t="s">
        <v>623</v>
      </c>
      <c r="F147" s="117">
        <v>36.5</v>
      </c>
      <c r="G147" s="118"/>
      <c r="H147" s="118">
        <v>15.85</v>
      </c>
      <c r="I147" s="118">
        <v>60</v>
      </c>
      <c r="J147" s="137" t="s">
        <v>694</v>
      </c>
      <c r="K147" s="133">
        <f t="shared" si="52"/>
        <v>-20.65</v>
      </c>
      <c r="L147" s="167">
        <f t="shared" si="53"/>
        <v>-0.5657534246575342</v>
      </c>
      <c r="M147" s="135" t="s">
        <v>663</v>
      </c>
      <c r="N147" s="168">
        <v>43627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52</v>
      </c>
      <c r="B148" s="105">
        <v>42472</v>
      </c>
      <c r="C148" s="105"/>
      <c r="D148" s="106" t="s">
        <v>695</v>
      </c>
      <c r="E148" s="107" t="s">
        <v>623</v>
      </c>
      <c r="F148" s="108">
        <v>93</v>
      </c>
      <c r="G148" s="107"/>
      <c r="H148" s="107">
        <v>149</v>
      </c>
      <c r="I148" s="125">
        <v>140</v>
      </c>
      <c r="J148" s="140" t="s">
        <v>696</v>
      </c>
      <c r="K148" s="127">
        <f t="shared" si="52"/>
        <v>56</v>
      </c>
      <c r="L148" s="128">
        <f t="shared" si="53"/>
        <v>0.60215053763440862</v>
      </c>
      <c r="M148" s="129" t="s">
        <v>599</v>
      </c>
      <c r="N148" s="130">
        <v>42740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53</v>
      </c>
      <c r="B149" s="105">
        <v>42472</v>
      </c>
      <c r="C149" s="105"/>
      <c r="D149" s="106" t="s">
        <v>697</v>
      </c>
      <c r="E149" s="107" t="s">
        <v>623</v>
      </c>
      <c r="F149" s="108">
        <v>130</v>
      </c>
      <c r="G149" s="107"/>
      <c r="H149" s="107">
        <v>150</v>
      </c>
      <c r="I149" s="125" t="s">
        <v>698</v>
      </c>
      <c r="J149" s="126" t="s">
        <v>682</v>
      </c>
      <c r="K149" s="127">
        <f t="shared" si="52"/>
        <v>20</v>
      </c>
      <c r="L149" s="128">
        <f t="shared" si="53"/>
        <v>0.15384615384615385</v>
      </c>
      <c r="M149" s="129" t="s">
        <v>599</v>
      </c>
      <c r="N149" s="130">
        <v>42564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54</v>
      </c>
      <c r="B150" s="105">
        <v>42473</v>
      </c>
      <c r="C150" s="105"/>
      <c r="D150" s="106" t="s">
        <v>354</v>
      </c>
      <c r="E150" s="107" t="s">
        <v>623</v>
      </c>
      <c r="F150" s="108">
        <v>196</v>
      </c>
      <c r="G150" s="107"/>
      <c r="H150" s="107">
        <v>299</v>
      </c>
      <c r="I150" s="125">
        <v>299</v>
      </c>
      <c r="J150" s="126" t="s">
        <v>682</v>
      </c>
      <c r="K150" s="127">
        <v>103</v>
      </c>
      <c r="L150" s="128">
        <v>0.52551020408163296</v>
      </c>
      <c r="M150" s="129" t="s">
        <v>599</v>
      </c>
      <c r="N150" s="130">
        <v>42620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55</v>
      </c>
      <c r="B151" s="105">
        <v>42473</v>
      </c>
      <c r="C151" s="105"/>
      <c r="D151" s="106" t="s">
        <v>756</v>
      </c>
      <c r="E151" s="107" t="s">
        <v>623</v>
      </c>
      <c r="F151" s="108">
        <v>88</v>
      </c>
      <c r="G151" s="107"/>
      <c r="H151" s="107">
        <v>103</v>
      </c>
      <c r="I151" s="125">
        <v>103</v>
      </c>
      <c r="J151" s="126" t="s">
        <v>682</v>
      </c>
      <c r="K151" s="127">
        <v>15</v>
      </c>
      <c r="L151" s="128">
        <v>0.170454545454545</v>
      </c>
      <c r="M151" s="129" t="s">
        <v>599</v>
      </c>
      <c r="N151" s="130">
        <v>42530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56</v>
      </c>
      <c r="B152" s="105">
        <v>42492</v>
      </c>
      <c r="C152" s="105"/>
      <c r="D152" s="106" t="s">
        <v>699</v>
      </c>
      <c r="E152" s="107" t="s">
        <v>623</v>
      </c>
      <c r="F152" s="108">
        <v>127.5</v>
      </c>
      <c r="G152" s="107"/>
      <c r="H152" s="107">
        <v>148</v>
      </c>
      <c r="I152" s="125" t="s">
        <v>700</v>
      </c>
      <c r="J152" s="126" t="s">
        <v>682</v>
      </c>
      <c r="K152" s="127">
        <f>H152-F152</f>
        <v>20.5</v>
      </c>
      <c r="L152" s="128">
        <f>K152/F152</f>
        <v>0.16078431372549021</v>
      </c>
      <c r="M152" s="129" t="s">
        <v>599</v>
      </c>
      <c r="N152" s="130">
        <v>42564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57</v>
      </c>
      <c r="B153" s="105">
        <v>42493</v>
      </c>
      <c r="C153" s="105"/>
      <c r="D153" s="106" t="s">
        <v>701</v>
      </c>
      <c r="E153" s="107" t="s">
        <v>623</v>
      </c>
      <c r="F153" s="108">
        <v>675</v>
      </c>
      <c r="G153" s="107"/>
      <c r="H153" s="107">
        <v>815</v>
      </c>
      <c r="I153" s="125" t="s">
        <v>702</v>
      </c>
      <c r="J153" s="126" t="s">
        <v>682</v>
      </c>
      <c r="K153" s="127">
        <f>H153-F153</f>
        <v>140</v>
      </c>
      <c r="L153" s="128">
        <f>K153/F153</f>
        <v>0.2074074074074074</v>
      </c>
      <c r="M153" s="129" t="s">
        <v>599</v>
      </c>
      <c r="N153" s="130">
        <v>43154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58</v>
      </c>
      <c r="B154" s="109">
        <v>42522</v>
      </c>
      <c r="C154" s="109"/>
      <c r="D154" s="110" t="s">
        <v>757</v>
      </c>
      <c r="E154" s="111" t="s">
        <v>623</v>
      </c>
      <c r="F154" s="112">
        <v>500</v>
      </c>
      <c r="G154" s="112"/>
      <c r="H154" s="113">
        <v>232.5</v>
      </c>
      <c r="I154" s="131" t="s">
        <v>758</v>
      </c>
      <c r="J154" s="132" t="s">
        <v>759</v>
      </c>
      <c r="K154" s="133">
        <f>H154-F154</f>
        <v>-267.5</v>
      </c>
      <c r="L154" s="134">
        <f>K154/F154</f>
        <v>-0.53500000000000003</v>
      </c>
      <c r="M154" s="135" t="s">
        <v>663</v>
      </c>
      <c r="N154" s="136">
        <v>43735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59</v>
      </c>
      <c r="B155" s="105">
        <v>42527</v>
      </c>
      <c r="C155" s="105"/>
      <c r="D155" s="106" t="s">
        <v>703</v>
      </c>
      <c r="E155" s="107" t="s">
        <v>623</v>
      </c>
      <c r="F155" s="108">
        <v>110</v>
      </c>
      <c r="G155" s="107"/>
      <c r="H155" s="107">
        <v>126.5</v>
      </c>
      <c r="I155" s="125">
        <v>125</v>
      </c>
      <c r="J155" s="126" t="s">
        <v>632</v>
      </c>
      <c r="K155" s="127">
        <f>H155-F155</f>
        <v>16.5</v>
      </c>
      <c r="L155" s="128">
        <f>K155/F155</f>
        <v>0.15</v>
      </c>
      <c r="M155" s="129" t="s">
        <v>599</v>
      </c>
      <c r="N155" s="130">
        <v>42552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60</v>
      </c>
      <c r="B156" s="105">
        <v>42538</v>
      </c>
      <c r="C156" s="105"/>
      <c r="D156" s="106" t="s">
        <v>704</v>
      </c>
      <c r="E156" s="107" t="s">
        <v>623</v>
      </c>
      <c r="F156" s="108">
        <v>44</v>
      </c>
      <c r="G156" s="107"/>
      <c r="H156" s="107">
        <v>69.5</v>
      </c>
      <c r="I156" s="125">
        <v>69.5</v>
      </c>
      <c r="J156" s="126" t="s">
        <v>705</v>
      </c>
      <c r="K156" s="127">
        <f>H156-F156</f>
        <v>25.5</v>
      </c>
      <c r="L156" s="128">
        <f>K156/F156</f>
        <v>0.57954545454545459</v>
      </c>
      <c r="M156" s="129" t="s">
        <v>599</v>
      </c>
      <c r="N156" s="130">
        <v>42977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61</v>
      </c>
      <c r="B157" s="105">
        <v>42549</v>
      </c>
      <c r="C157" s="105"/>
      <c r="D157" s="147" t="s">
        <v>760</v>
      </c>
      <c r="E157" s="107" t="s">
        <v>623</v>
      </c>
      <c r="F157" s="108">
        <v>262.5</v>
      </c>
      <c r="G157" s="107"/>
      <c r="H157" s="107">
        <v>340</v>
      </c>
      <c r="I157" s="125">
        <v>333</v>
      </c>
      <c r="J157" s="126" t="s">
        <v>761</v>
      </c>
      <c r="K157" s="127">
        <v>77.5</v>
      </c>
      <c r="L157" s="128">
        <v>0.29523809523809502</v>
      </c>
      <c r="M157" s="129" t="s">
        <v>599</v>
      </c>
      <c r="N157" s="130">
        <v>43017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62</v>
      </c>
      <c r="B158" s="105">
        <v>42549</v>
      </c>
      <c r="C158" s="105"/>
      <c r="D158" s="147" t="s">
        <v>762</v>
      </c>
      <c r="E158" s="107" t="s">
        <v>623</v>
      </c>
      <c r="F158" s="108">
        <v>840</v>
      </c>
      <c r="G158" s="107"/>
      <c r="H158" s="107">
        <v>1230</v>
      </c>
      <c r="I158" s="125">
        <v>1230</v>
      </c>
      <c r="J158" s="126" t="s">
        <v>682</v>
      </c>
      <c r="K158" s="127">
        <v>390</v>
      </c>
      <c r="L158" s="128">
        <v>0.46428571428571402</v>
      </c>
      <c r="M158" s="129" t="s">
        <v>599</v>
      </c>
      <c r="N158" s="130">
        <v>42649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364">
        <v>63</v>
      </c>
      <c r="B159" s="142">
        <v>42556</v>
      </c>
      <c r="C159" s="142"/>
      <c r="D159" s="143" t="s">
        <v>706</v>
      </c>
      <c r="E159" s="144" t="s">
        <v>623</v>
      </c>
      <c r="F159" s="145">
        <v>395</v>
      </c>
      <c r="G159" s="146"/>
      <c r="H159" s="146">
        <f>(468.5+342.5)/2</f>
        <v>405.5</v>
      </c>
      <c r="I159" s="146">
        <v>510</v>
      </c>
      <c r="J159" s="169" t="s">
        <v>707</v>
      </c>
      <c r="K159" s="170">
        <f t="shared" ref="K159:K165" si="54">H159-F159</f>
        <v>10.5</v>
      </c>
      <c r="L159" s="171">
        <f t="shared" ref="L159:L165" si="55">K159/F159</f>
        <v>2.6582278481012658E-2</v>
      </c>
      <c r="M159" s="172" t="s">
        <v>708</v>
      </c>
      <c r="N159" s="173">
        <v>43606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64</v>
      </c>
      <c r="B160" s="109">
        <v>42584</v>
      </c>
      <c r="C160" s="109"/>
      <c r="D160" s="110" t="s">
        <v>709</v>
      </c>
      <c r="E160" s="111" t="s">
        <v>600</v>
      </c>
      <c r="F160" s="112">
        <f>169.5-12.8</f>
        <v>156.69999999999999</v>
      </c>
      <c r="G160" s="112"/>
      <c r="H160" s="113">
        <v>77</v>
      </c>
      <c r="I160" s="131" t="s">
        <v>710</v>
      </c>
      <c r="J160" s="383" t="s">
        <v>3401</v>
      </c>
      <c r="K160" s="133">
        <f t="shared" si="54"/>
        <v>-79.699999999999989</v>
      </c>
      <c r="L160" s="134">
        <f t="shared" si="55"/>
        <v>-0.50861518825781749</v>
      </c>
      <c r="M160" s="135" t="s">
        <v>663</v>
      </c>
      <c r="N160" s="136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65</v>
      </c>
      <c r="B161" s="109">
        <v>42586</v>
      </c>
      <c r="C161" s="109"/>
      <c r="D161" s="110" t="s">
        <v>711</v>
      </c>
      <c r="E161" s="111" t="s">
        <v>623</v>
      </c>
      <c r="F161" s="112">
        <v>400</v>
      </c>
      <c r="G161" s="112"/>
      <c r="H161" s="113">
        <v>305</v>
      </c>
      <c r="I161" s="131">
        <v>475</v>
      </c>
      <c r="J161" s="132" t="s">
        <v>712</v>
      </c>
      <c r="K161" s="133">
        <f t="shared" si="54"/>
        <v>-95</v>
      </c>
      <c r="L161" s="134">
        <f t="shared" si="55"/>
        <v>-0.23749999999999999</v>
      </c>
      <c r="M161" s="135" t="s">
        <v>663</v>
      </c>
      <c r="N161" s="136">
        <v>43606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66</v>
      </c>
      <c r="B162" s="105">
        <v>42593</v>
      </c>
      <c r="C162" s="105"/>
      <c r="D162" s="106" t="s">
        <v>713</v>
      </c>
      <c r="E162" s="107" t="s">
        <v>623</v>
      </c>
      <c r="F162" s="108">
        <v>86.5</v>
      </c>
      <c r="G162" s="107"/>
      <c r="H162" s="107">
        <v>130</v>
      </c>
      <c r="I162" s="125">
        <v>130</v>
      </c>
      <c r="J162" s="140" t="s">
        <v>714</v>
      </c>
      <c r="K162" s="127">
        <f t="shared" si="54"/>
        <v>43.5</v>
      </c>
      <c r="L162" s="128">
        <f t="shared" si="55"/>
        <v>0.50289017341040465</v>
      </c>
      <c r="M162" s="129" t="s">
        <v>599</v>
      </c>
      <c r="N162" s="130">
        <v>43091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67</v>
      </c>
      <c r="B163" s="109">
        <v>42600</v>
      </c>
      <c r="C163" s="109"/>
      <c r="D163" s="110" t="s">
        <v>381</v>
      </c>
      <c r="E163" s="111" t="s">
        <v>623</v>
      </c>
      <c r="F163" s="112">
        <v>133.5</v>
      </c>
      <c r="G163" s="112"/>
      <c r="H163" s="113">
        <v>126.5</v>
      </c>
      <c r="I163" s="131">
        <v>178</v>
      </c>
      <c r="J163" s="132" t="s">
        <v>715</v>
      </c>
      <c r="K163" s="133">
        <f t="shared" si="54"/>
        <v>-7</v>
      </c>
      <c r="L163" s="134">
        <f t="shared" si="55"/>
        <v>-5.2434456928838954E-2</v>
      </c>
      <c r="M163" s="135" t="s">
        <v>663</v>
      </c>
      <c r="N163" s="136">
        <v>42615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68</v>
      </c>
      <c r="B164" s="105">
        <v>42613</v>
      </c>
      <c r="C164" s="105"/>
      <c r="D164" s="106" t="s">
        <v>716</v>
      </c>
      <c r="E164" s="107" t="s">
        <v>623</v>
      </c>
      <c r="F164" s="108">
        <v>560</v>
      </c>
      <c r="G164" s="107"/>
      <c r="H164" s="107">
        <v>725</v>
      </c>
      <c r="I164" s="125">
        <v>725</v>
      </c>
      <c r="J164" s="126" t="s">
        <v>625</v>
      </c>
      <c r="K164" s="127">
        <f t="shared" si="54"/>
        <v>165</v>
      </c>
      <c r="L164" s="128">
        <f t="shared" si="55"/>
        <v>0.29464285714285715</v>
      </c>
      <c r="M164" s="129" t="s">
        <v>599</v>
      </c>
      <c r="N164" s="130">
        <v>42456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69</v>
      </c>
      <c r="B165" s="105">
        <v>42614</v>
      </c>
      <c r="C165" s="105"/>
      <c r="D165" s="106" t="s">
        <v>717</v>
      </c>
      <c r="E165" s="107" t="s">
        <v>623</v>
      </c>
      <c r="F165" s="108">
        <v>160.5</v>
      </c>
      <c r="G165" s="107"/>
      <c r="H165" s="107">
        <v>210</v>
      </c>
      <c r="I165" s="125">
        <v>210</v>
      </c>
      <c r="J165" s="126" t="s">
        <v>625</v>
      </c>
      <c r="K165" s="127">
        <f t="shared" si="54"/>
        <v>49.5</v>
      </c>
      <c r="L165" s="128">
        <f t="shared" si="55"/>
        <v>0.30841121495327101</v>
      </c>
      <c r="M165" s="129" t="s">
        <v>599</v>
      </c>
      <c r="N165" s="130">
        <v>42871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70</v>
      </c>
      <c r="B166" s="105">
        <v>42646</v>
      </c>
      <c r="C166" s="105"/>
      <c r="D166" s="147" t="s">
        <v>405</v>
      </c>
      <c r="E166" s="107" t="s">
        <v>623</v>
      </c>
      <c r="F166" s="108">
        <v>430</v>
      </c>
      <c r="G166" s="107"/>
      <c r="H166" s="107">
        <v>596</v>
      </c>
      <c r="I166" s="125">
        <v>575</v>
      </c>
      <c r="J166" s="126" t="s">
        <v>763</v>
      </c>
      <c r="K166" s="127">
        <v>166</v>
      </c>
      <c r="L166" s="128">
        <v>0.38604651162790699</v>
      </c>
      <c r="M166" s="129" t="s">
        <v>599</v>
      </c>
      <c r="N166" s="130">
        <v>42769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71</v>
      </c>
      <c r="B167" s="105">
        <v>42657</v>
      </c>
      <c r="C167" s="105"/>
      <c r="D167" s="106" t="s">
        <v>718</v>
      </c>
      <c r="E167" s="107" t="s">
        <v>623</v>
      </c>
      <c r="F167" s="108">
        <v>280</v>
      </c>
      <c r="G167" s="107"/>
      <c r="H167" s="107">
        <v>345</v>
      </c>
      <c r="I167" s="125">
        <v>345</v>
      </c>
      <c r="J167" s="126" t="s">
        <v>625</v>
      </c>
      <c r="K167" s="127">
        <f t="shared" ref="K167:K172" si="56">H167-F167</f>
        <v>65</v>
      </c>
      <c r="L167" s="128">
        <f>K167/F167</f>
        <v>0.23214285714285715</v>
      </c>
      <c r="M167" s="129" t="s">
        <v>599</v>
      </c>
      <c r="N167" s="130">
        <v>42814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72</v>
      </c>
      <c r="B168" s="105">
        <v>42657</v>
      </c>
      <c r="C168" s="105"/>
      <c r="D168" s="106" t="s">
        <v>719</v>
      </c>
      <c r="E168" s="107" t="s">
        <v>623</v>
      </c>
      <c r="F168" s="108">
        <v>245</v>
      </c>
      <c r="G168" s="107"/>
      <c r="H168" s="107">
        <v>325.5</v>
      </c>
      <c r="I168" s="125">
        <v>330</v>
      </c>
      <c r="J168" s="126" t="s">
        <v>720</v>
      </c>
      <c r="K168" s="127">
        <f t="shared" si="56"/>
        <v>80.5</v>
      </c>
      <c r="L168" s="128">
        <f>K168/F168</f>
        <v>0.32857142857142857</v>
      </c>
      <c r="M168" s="129" t="s">
        <v>599</v>
      </c>
      <c r="N168" s="130">
        <v>42769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73</v>
      </c>
      <c r="B169" s="105">
        <v>42660</v>
      </c>
      <c r="C169" s="105"/>
      <c r="D169" s="106" t="s">
        <v>349</v>
      </c>
      <c r="E169" s="107" t="s">
        <v>623</v>
      </c>
      <c r="F169" s="108">
        <v>125</v>
      </c>
      <c r="G169" s="107"/>
      <c r="H169" s="107">
        <v>160</v>
      </c>
      <c r="I169" s="125">
        <v>160</v>
      </c>
      <c r="J169" s="126" t="s">
        <v>682</v>
      </c>
      <c r="K169" s="127">
        <f t="shared" si="56"/>
        <v>35</v>
      </c>
      <c r="L169" s="128">
        <v>0.28000000000000003</v>
      </c>
      <c r="M169" s="129" t="s">
        <v>599</v>
      </c>
      <c r="N169" s="130">
        <v>42803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74</v>
      </c>
      <c r="B170" s="105">
        <v>42660</v>
      </c>
      <c r="C170" s="105"/>
      <c r="D170" s="106" t="s">
        <v>483</v>
      </c>
      <c r="E170" s="107" t="s">
        <v>623</v>
      </c>
      <c r="F170" s="108">
        <v>114</v>
      </c>
      <c r="G170" s="107"/>
      <c r="H170" s="107">
        <v>145</v>
      </c>
      <c r="I170" s="125">
        <v>145</v>
      </c>
      <c r="J170" s="126" t="s">
        <v>682</v>
      </c>
      <c r="K170" s="127">
        <f t="shared" si="56"/>
        <v>31</v>
      </c>
      <c r="L170" s="128">
        <f>K170/F170</f>
        <v>0.27192982456140352</v>
      </c>
      <c r="M170" s="129" t="s">
        <v>599</v>
      </c>
      <c r="N170" s="130">
        <v>42859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75</v>
      </c>
      <c r="B171" s="105">
        <v>42660</v>
      </c>
      <c r="C171" s="105"/>
      <c r="D171" s="106" t="s">
        <v>721</v>
      </c>
      <c r="E171" s="107" t="s">
        <v>623</v>
      </c>
      <c r="F171" s="108">
        <v>212</v>
      </c>
      <c r="G171" s="107"/>
      <c r="H171" s="107">
        <v>280</v>
      </c>
      <c r="I171" s="125">
        <v>276</v>
      </c>
      <c r="J171" s="126" t="s">
        <v>722</v>
      </c>
      <c r="K171" s="127">
        <f t="shared" si="56"/>
        <v>68</v>
      </c>
      <c r="L171" s="128">
        <f>K171/F171</f>
        <v>0.32075471698113206</v>
      </c>
      <c r="M171" s="129" t="s">
        <v>599</v>
      </c>
      <c r="N171" s="130">
        <v>42858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76</v>
      </c>
      <c r="B172" s="105">
        <v>42678</v>
      </c>
      <c r="C172" s="105"/>
      <c r="D172" s="106" t="s">
        <v>151</v>
      </c>
      <c r="E172" s="107" t="s">
        <v>623</v>
      </c>
      <c r="F172" s="108">
        <v>155</v>
      </c>
      <c r="G172" s="107"/>
      <c r="H172" s="107">
        <v>210</v>
      </c>
      <c r="I172" s="125">
        <v>210</v>
      </c>
      <c r="J172" s="126" t="s">
        <v>723</v>
      </c>
      <c r="K172" s="127">
        <f t="shared" si="56"/>
        <v>55</v>
      </c>
      <c r="L172" s="128">
        <f>K172/F172</f>
        <v>0.35483870967741937</v>
      </c>
      <c r="M172" s="129" t="s">
        <v>599</v>
      </c>
      <c r="N172" s="130">
        <v>42944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77</v>
      </c>
      <c r="B173" s="109">
        <v>42710</v>
      </c>
      <c r="C173" s="109"/>
      <c r="D173" s="110" t="s">
        <v>764</v>
      </c>
      <c r="E173" s="111" t="s">
        <v>623</v>
      </c>
      <c r="F173" s="112">
        <v>150.5</v>
      </c>
      <c r="G173" s="112"/>
      <c r="H173" s="113">
        <v>72.5</v>
      </c>
      <c r="I173" s="131">
        <v>174</v>
      </c>
      <c r="J173" s="132" t="s">
        <v>765</v>
      </c>
      <c r="K173" s="133">
        <v>-78</v>
      </c>
      <c r="L173" s="134">
        <v>-0.51827242524916906</v>
      </c>
      <c r="M173" s="135" t="s">
        <v>663</v>
      </c>
      <c r="N173" s="136">
        <v>43333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78</v>
      </c>
      <c r="B174" s="105">
        <v>42712</v>
      </c>
      <c r="C174" s="105"/>
      <c r="D174" s="106" t="s">
        <v>125</v>
      </c>
      <c r="E174" s="107" t="s">
        <v>623</v>
      </c>
      <c r="F174" s="108">
        <v>380</v>
      </c>
      <c r="G174" s="107"/>
      <c r="H174" s="107">
        <v>478</v>
      </c>
      <c r="I174" s="125">
        <v>468</v>
      </c>
      <c r="J174" s="126" t="s">
        <v>682</v>
      </c>
      <c r="K174" s="127">
        <f>H174-F174</f>
        <v>98</v>
      </c>
      <c r="L174" s="128">
        <f>K174/F174</f>
        <v>0.25789473684210529</v>
      </c>
      <c r="M174" s="129" t="s">
        <v>599</v>
      </c>
      <c r="N174" s="130">
        <v>43025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79</v>
      </c>
      <c r="B175" s="105">
        <v>42734</v>
      </c>
      <c r="C175" s="105"/>
      <c r="D175" s="106" t="s">
        <v>248</v>
      </c>
      <c r="E175" s="107" t="s">
        <v>623</v>
      </c>
      <c r="F175" s="108">
        <v>305</v>
      </c>
      <c r="G175" s="107"/>
      <c r="H175" s="107">
        <v>375</v>
      </c>
      <c r="I175" s="125">
        <v>375</v>
      </c>
      <c r="J175" s="126" t="s">
        <v>682</v>
      </c>
      <c r="K175" s="127">
        <f>H175-F175</f>
        <v>70</v>
      </c>
      <c r="L175" s="128">
        <f>K175/F175</f>
        <v>0.22950819672131148</v>
      </c>
      <c r="M175" s="129" t="s">
        <v>599</v>
      </c>
      <c r="N175" s="130">
        <v>42768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80</v>
      </c>
      <c r="B176" s="105">
        <v>42739</v>
      </c>
      <c r="C176" s="105"/>
      <c r="D176" s="106" t="s">
        <v>351</v>
      </c>
      <c r="E176" s="107" t="s">
        <v>623</v>
      </c>
      <c r="F176" s="108">
        <v>99.5</v>
      </c>
      <c r="G176" s="107"/>
      <c r="H176" s="107">
        <v>158</v>
      </c>
      <c r="I176" s="125">
        <v>158</v>
      </c>
      <c r="J176" s="126" t="s">
        <v>682</v>
      </c>
      <c r="K176" s="127">
        <f>H176-F176</f>
        <v>58.5</v>
      </c>
      <c r="L176" s="128">
        <f>K176/F176</f>
        <v>0.5879396984924623</v>
      </c>
      <c r="M176" s="129" t="s">
        <v>599</v>
      </c>
      <c r="N176" s="130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81</v>
      </c>
      <c r="B177" s="105">
        <v>42739</v>
      </c>
      <c r="C177" s="105"/>
      <c r="D177" s="106" t="s">
        <v>351</v>
      </c>
      <c r="E177" s="107" t="s">
        <v>623</v>
      </c>
      <c r="F177" s="108">
        <v>99.5</v>
      </c>
      <c r="G177" s="107"/>
      <c r="H177" s="107">
        <v>158</v>
      </c>
      <c r="I177" s="125">
        <v>158</v>
      </c>
      <c r="J177" s="126" t="s">
        <v>682</v>
      </c>
      <c r="K177" s="127">
        <v>58.5</v>
      </c>
      <c r="L177" s="128">
        <v>0.58793969849246197</v>
      </c>
      <c r="M177" s="129" t="s">
        <v>599</v>
      </c>
      <c r="N177" s="130">
        <v>42898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82</v>
      </c>
      <c r="B178" s="105">
        <v>42786</v>
      </c>
      <c r="C178" s="105"/>
      <c r="D178" s="106" t="s">
        <v>169</v>
      </c>
      <c r="E178" s="107" t="s">
        <v>623</v>
      </c>
      <c r="F178" s="108">
        <v>140.5</v>
      </c>
      <c r="G178" s="107"/>
      <c r="H178" s="107">
        <v>220</v>
      </c>
      <c r="I178" s="125">
        <v>220</v>
      </c>
      <c r="J178" s="126" t="s">
        <v>682</v>
      </c>
      <c r="K178" s="127">
        <f>H178-F178</f>
        <v>79.5</v>
      </c>
      <c r="L178" s="128">
        <f>K178/F178</f>
        <v>0.5658362989323843</v>
      </c>
      <c r="M178" s="129" t="s">
        <v>599</v>
      </c>
      <c r="N178" s="130">
        <v>42864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83</v>
      </c>
      <c r="B179" s="105">
        <v>42786</v>
      </c>
      <c r="C179" s="105"/>
      <c r="D179" s="106" t="s">
        <v>766</v>
      </c>
      <c r="E179" s="107" t="s">
        <v>623</v>
      </c>
      <c r="F179" s="108">
        <v>202.5</v>
      </c>
      <c r="G179" s="107"/>
      <c r="H179" s="107">
        <v>234</v>
      </c>
      <c r="I179" s="125">
        <v>234</v>
      </c>
      <c r="J179" s="126" t="s">
        <v>682</v>
      </c>
      <c r="K179" s="127">
        <v>31.5</v>
      </c>
      <c r="L179" s="128">
        <v>0.155555555555556</v>
      </c>
      <c r="M179" s="129" t="s">
        <v>599</v>
      </c>
      <c r="N179" s="130">
        <v>42836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84</v>
      </c>
      <c r="B180" s="105">
        <v>42818</v>
      </c>
      <c r="C180" s="105"/>
      <c r="D180" s="106" t="s">
        <v>557</v>
      </c>
      <c r="E180" s="107" t="s">
        <v>623</v>
      </c>
      <c r="F180" s="108">
        <v>300.5</v>
      </c>
      <c r="G180" s="107"/>
      <c r="H180" s="107">
        <v>417.5</v>
      </c>
      <c r="I180" s="125">
        <v>420</v>
      </c>
      <c r="J180" s="126" t="s">
        <v>724</v>
      </c>
      <c r="K180" s="127">
        <f>H180-F180</f>
        <v>117</v>
      </c>
      <c r="L180" s="128">
        <f>K180/F180</f>
        <v>0.38935108153078202</v>
      </c>
      <c r="M180" s="129" t="s">
        <v>599</v>
      </c>
      <c r="N180" s="130">
        <v>43070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85</v>
      </c>
      <c r="B181" s="105">
        <v>42818</v>
      </c>
      <c r="C181" s="105"/>
      <c r="D181" s="106" t="s">
        <v>762</v>
      </c>
      <c r="E181" s="107" t="s">
        <v>623</v>
      </c>
      <c r="F181" s="108">
        <v>850</v>
      </c>
      <c r="G181" s="107"/>
      <c r="H181" s="107">
        <v>1042.5</v>
      </c>
      <c r="I181" s="125">
        <v>1023</v>
      </c>
      <c r="J181" s="126" t="s">
        <v>767</v>
      </c>
      <c r="K181" s="127">
        <v>192.5</v>
      </c>
      <c r="L181" s="128">
        <v>0.22647058823529401</v>
      </c>
      <c r="M181" s="129" t="s">
        <v>599</v>
      </c>
      <c r="N181" s="130">
        <v>42830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86</v>
      </c>
      <c r="B182" s="105">
        <v>42830</v>
      </c>
      <c r="C182" s="105"/>
      <c r="D182" s="106" t="s">
        <v>501</v>
      </c>
      <c r="E182" s="107" t="s">
        <v>623</v>
      </c>
      <c r="F182" s="108">
        <v>785</v>
      </c>
      <c r="G182" s="107"/>
      <c r="H182" s="107">
        <v>930</v>
      </c>
      <c r="I182" s="125">
        <v>920</v>
      </c>
      <c r="J182" s="126" t="s">
        <v>725</v>
      </c>
      <c r="K182" s="127">
        <f>H182-F182</f>
        <v>145</v>
      </c>
      <c r="L182" s="128">
        <f>K182/F182</f>
        <v>0.18471337579617833</v>
      </c>
      <c r="M182" s="129" t="s">
        <v>599</v>
      </c>
      <c r="N182" s="130">
        <v>42976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87</v>
      </c>
      <c r="B183" s="109">
        <v>42831</v>
      </c>
      <c r="C183" s="109"/>
      <c r="D183" s="110" t="s">
        <v>768</v>
      </c>
      <c r="E183" s="111" t="s">
        <v>623</v>
      </c>
      <c r="F183" s="112">
        <v>40</v>
      </c>
      <c r="G183" s="112"/>
      <c r="H183" s="113">
        <v>13.1</v>
      </c>
      <c r="I183" s="131">
        <v>60</v>
      </c>
      <c r="J183" s="137" t="s">
        <v>769</v>
      </c>
      <c r="K183" s="133">
        <v>-26.9</v>
      </c>
      <c r="L183" s="134">
        <v>-0.67249999999999999</v>
      </c>
      <c r="M183" s="135" t="s">
        <v>663</v>
      </c>
      <c r="N183" s="136">
        <v>43138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88</v>
      </c>
      <c r="B184" s="105">
        <v>42837</v>
      </c>
      <c r="C184" s="105"/>
      <c r="D184" s="106" t="s">
        <v>88</v>
      </c>
      <c r="E184" s="107" t="s">
        <v>623</v>
      </c>
      <c r="F184" s="108">
        <v>289.5</v>
      </c>
      <c r="G184" s="107"/>
      <c r="H184" s="107">
        <v>354</v>
      </c>
      <c r="I184" s="125">
        <v>360</v>
      </c>
      <c r="J184" s="126" t="s">
        <v>726</v>
      </c>
      <c r="K184" s="127">
        <f t="shared" ref="K184:K192" si="57">H184-F184</f>
        <v>64.5</v>
      </c>
      <c r="L184" s="128">
        <f t="shared" ref="L184:L192" si="58">K184/F184</f>
        <v>0.22279792746113988</v>
      </c>
      <c r="M184" s="129" t="s">
        <v>599</v>
      </c>
      <c r="N184" s="130">
        <v>43040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89</v>
      </c>
      <c r="B185" s="105">
        <v>42845</v>
      </c>
      <c r="C185" s="105"/>
      <c r="D185" s="106" t="s">
        <v>438</v>
      </c>
      <c r="E185" s="107" t="s">
        <v>623</v>
      </c>
      <c r="F185" s="108">
        <v>700</v>
      </c>
      <c r="G185" s="107"/>
      <c r="H185" s="107">
        <v>840</v>
      </c>
      <c r="I185" s="125">
        <v>840</v>
      </c>
      <c r="J185" s="126" t="s">
        <v>727</v>
      </c>
      <c r="K185" s="127">
        <f t="shared" si="57"/>
        <v>140</v>
      </c>
      <c r="L185" s="128">
        <f t="shared" si="58"/>
        <v>0.2</v>
      </c>
      <c r="M185" s="129" t="s">
        <v>599</v>
      </c>
      <c r="N185" s="130">
        <v>42893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90</v>
      </c>
      <c r="B186" s="105">
        <v>42887</v>
      </c>
      <c r="C186" s="105"/>
      <c r="D186" s="147" t="s">
        <v>363</v>
      </c>
      <c r="E186" s="107" t="s">
        <v>623</v>
      </c>
      <c r="F186" s="108">
        <v>130</v>
      </c>
      <c r="G186" s="107"/>
      <c r="H186" s="107">
        <v>144.25</v>
      </c>
      <c r="I186" s="125">
        <v>170</v>
      </c>
      <c r="J186" s="126" t="s">
        <v>728</v>
      </c>
      <c r="K186" s="127">
        <f t="shared" si="57"/>
        <v>14.25</v>
      </c>
      <c r="L186" s="128">
        <f t="shared" si="58"/>
        <v>0.10961538461538461</v>
      </c>
      <c r="M186" s="129" t="s">
        <v>599</v>
      </c>
      <c r="N186" s="130">
        <v>43675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91</v>
      </c>
      <c r="B187" s="105">
        <v>42901</v>
      </c>
      <c r="C187" s="105"/>
      <c r="D187" s="147" t="s">
        <v>729</v>
      </c>
      <c r="E187" s="107" t="s">
        <v>623</v>
      </c>
      <c r="F187" s="108">
        <v>214.5</v>
      </c>
      <c r="G187" s="107"/>
      <c r="H187" s="107">
        <v>262</v>
      </c>
      <c r="I187" s="125">
        <v>262</v>
      </c>
      <c r="J187" s="126" t="s">
        <v>730</v>
      </c>
      <c r="K187" s="127">
        <f t="shared" si="57"/>
        <v>47.5</v>
      </c>
      <c r="L187" s="128">
        <f t="shared" si="58"/>
        <v>0.22144522144522144</v>
      </c>
      <c r="M187" s="129" t="s">
        <v>599</v>
      </c>
      <c r="N187" s="130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92</v>
      </c>
      <c r="B188" s="153">
        <v>42933</v>
      </c>
      <c r="C188" s="153"/>
      <c r="D188" s="154" t="s">
        <v>731</v>
      </c>
      <c r="E188" s="155" t="s">
        <v>623</v>
      </c>
      <c r="F188" s="156">
        <v>370</v>
      </c>
      <c r="G188" s="155"/>
      <c r="H188" s="155">
        <v>447.5</v>
      </c>
      <c r="I188" s="177">
        <v>450</v>
      </c>
      <c r="J188" s="230" t="s">
        <v>682</v>
      </c>
      <c r="K188" s="127">
        <f t="shared" si="57"/>
        <v>77.5</v>
      </c>
      <c r="L188" s="179">
        <f t="shared" si="58"/>
        <v>0.20945945945945946</v>
      </c>
      <c r="M188" s="180" t="s">
        <v>599</v>
      </c>
      <c r="N188" s="181">
        <v>43035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93</v>
      </c>
      <c r="B189" s="153">
        <v>42943</v>
      </c>
      <c r="C189" s="153"/>
      <c r="D189" s="154" t="s">
        <v>167</v>
      </c>
      <c r="E189" s="155" t="s">
        <v>623</v>
      </c>
      <c r="F189" s="156">
        <v>657.5</v>
      </c>
      <c r="G189" s="155"/>
      <c r="H189" s="155">
        <v>825</v>
      </c>
      <c r="I189" s="177">
        <v>820</v>
      </c>
      <c r="J189" s="230" t="s">
        <v>682</v>
      </c>
      <c r="K189" s="127">
        <f t="shared" si="57"/>
        <v>167.5</v>
      </c>
      <c r="L189" s="179">
        <f t="shared" si="58"/>
        <v>0.25475285171102663</v>
      </c>
      <c r="M189" s="180" t="s">
        <v>599</v>
      </c>
      <c r="N189" s="181">
        <v>43090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94</v>
      </c>
      <c r="B190" s="105">
        <v>42964</v>
      </c>
      <c r="C190" s="105"/>
      <c r="D190" s="106" t="s">
        <v>368</v>
      </c>
      <c r="E190" s="107" t="s">
        <v>623</v>
      </c>
      <c r="F190" s="108">
        <v>605</v>
      </c>
      <c r="G190" s="107"/>
      <c r="H190" s="107">
        <v>750</v>
      </c>
      <c r="I190" s="125">
        <v>750</v>
      </c>
      <c r="J190" s="126" t="s">
        <v>725</v>
      </c>
      <c r="K190" s="127">
        <f t="shared" si="57"/>
        <v>145</v>
      </c>
      <c r="L190" s="128">
        <f t="shared" si="58"/>
        <v>0.23966942148760331</v>
      </c>
      <c r="M190" s="129" t="s">
        <v>599</v>
      </c>
      <c r="N190" s="130">
        <v>43027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5">
        <v>95</v>
      </c>
      <c r="B191" s="148">
        <v>42979</v>
      </c>
      <c r="C191" s="148"/>
      <c r="D191" s="149" t="s">
        <v>509</v>
      </c>
      <c r="E191" s="150" t="s">
        <v>623</v>
      </c>
      <c r="F191" s="151">
        <v>255</v>
      </c>
      <c r="G191" s="152"/>
      <c r="H191" s="152">
        <v>217.25</v>
      </c>
      <c r="I191" s="152">
        <v>320</v>
      </c>
      <c r="J191" s="174" t="s">
        <v>732</v>
      </c>
      <c r="K191" s="133">
        <f t="shared" si="57"/>
        <v>-37.75</v>
      </c>
      <c r="L191" s="175">
        <f t="shared" si="58"/>
        <v>-0.14803921568627451</v>
      </c>
      <c r="M191" s="135" t="s">
        <v>663</v>
      </c>
      <c r="N191" s="176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96</v>
      </c>
      <c r="B192" s="105">
        <v>42997</v>
      </c>
      <c r="C192" s="105"/>
      <c r="D192" s="106" t="s">
        <v>733</v>
      </c>
      <c r="E192" s="107" t="s">
        <v>623</v>
      </c>
      <c r="F192" s="108">
        <v>215</v>
      </c>
      <c r="G192" s="107"/>
      <c r="H192" s="107">
        <v>258</v>
      </c>
      <c r="I192" s="125">
        <v>258</v>
      </c>
      <c r="J192" s="126" t="s">
        <v>682</v>
      </c>
      <c r="K192" s="127">
        <f t="shared" si="57"/>
        <v>43</v>
      </c>
      <c r="L192" s="128">
        <f t="shared" si="58"/>
        <v>0.2</v>
      </c>
      <c r="M192" s="129" t="s">
        <v>599</v>
      </c>
      <c r="N192" s="130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97</v>
      </c>
      <c r="B193" s="105">
        <v>42997</v>
      </c>
      <c r="C193" s="105"/>
      <c r="D193" s="106" t="s">
        <v>733</v>
      </c>
      <c r="E193" s="107" t="s">
        <v>623</v>
      </c>
      <c r="F193" s="108">
        <v>215</v>
      </c>
      <c r="G193" s="107"/>
      <c r="H193" s="107">
        <v>258</v>
      </c>
      <c r="I193" s="125">
        <v>258</v>
      </c>
      <c r="J193" s="230" t="s">
        <v>682</v>
      </c>
      <c r="K193" s="127">
        <v>43</v>
      </c>
      <c r="L193" s="128">
        <v>0.2</v>
      </c>
      <c r="M193" s="129" t="s">
        <v>599</v>
      </c>
      <c r="N193" s="130">
        <v>43040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98</v>
      </c>
      <c r="B194" s="206">
        <v>42998</v>
      </c>
      <c r="C194" s="206"/>
      <c r="D194" s="374" t="s">
        <v>2979</v>
      </c>
      <c r="E194" s="207" t="s">
        <v>623</v>
      </c>
      <c r="F194" s="208">
        <v>75</v>
      </c>
      <c r="G194" s="207"/>
      <c r="H194" s="207">
        <v>90</v>
      </c>
      <c r="I194" s="231">
        <v>90</v>
      </c>
      <c r="J194" s="126" t="s">
        <v>734</v>
      </c>
      <c r="K194" s="127">
        <f t="shared" ref="K194:K199" si="59">H194-F194</f>
        <v>15</v>
      </c>
      <c r="L194" s="128">
        <f t="shared" ref="L194:L199" si="60">K194/F194</f>
        <v>0.2</v>
      </c>
      <c r="M194" s="129" t="s">
        <v>599</v>
      </c>
      <c r="N194" s="130">
        <v>43019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99</v>
      </c>
      <c r="B195" s="153">
        <v>43011</v>
      </c>
      <c r="C195" s="153"/>
      <c r="D195" s="154" t="s">
        <v>735</v>
      </c>
      <c r="E195" s="155" t="s">
        <v>623</v>
      </c>
      <c r="F195" s="156">
        <v>315</v>
      </c>
      <c r="G195" s="155"/>
      <c r="H195" s="155">
        <v>392</v>
      </c>
      <c r="I195" s="177">
        <v>384</v>
      </c>
      <c r="J195" s="230" t="s">
        <v>736</v>
      </c>
      <c r="K195" s="127">
        <f t="shared" si="59"/>
        <v>77</v>
      </c>
      <c r="L195" s="179">
        <f t="shared" si="60"/>
        <v>0.24444444444444444</v>
      </c>
      <c r="M195" s="180" t="s">
        <v>599</v>
      </c>
      <c r="N195" s="181">
        <v>43017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100</v>
      </c>
      <c r="B196" s="153">
        <v>43013</v>
      </c>
      <c r="C196" s="153"/>
      <c r="D196" s="154" t="s">
        <v>737</v>
      </c>
      <c r="E196" s="155" t="s">
        <v>623</v>
      </c>
      <c r="F196" s="156">
        <v>145</v>
      </c>
      <c r="G196" s="155"/>
      <c r="H196" s="155">
        <v>179</v>
      </c>
      <c r="I196" s="177">
        <v>180</v>
      </c>
      <c r="J196" s="230" t="s">
        <v>613</v>
      </c>
      <c r="K196" s="127">
        <f t="shared" si="59"/>
        <v>34</v>
      </c>
      <c r="L196" s="179">
        <f t="shared" si="60"/>
        <v>0.23448275862068965</v>
      </c>
      <c r="M196" s="180" t="s">
        <v>599</v>
      </c>
      <c r="N196" s="181">
        <v>43025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101</v>
      </c>
      <c r="B197" s="153">
        <v>43014</v>
      </c>
      <c r="C197" s="153"/>
      <c r="D197" s="154" t="s">
        <v>339</v>
      </c>
      <c r="E197" s="155" t="s">
        <v>623</v>
      </c>
      <c r="F197" s="156">
        <v>256</v>
      </c>
      <c r="G197" s="155"/>
      <c r="H197" s="155">
        <v>323</v>
      </c>
      <c r="I197" s="177">
        <v>320</v>
      </c>
      <c r="J197" s="230" t="s">
        <v>682</v>
      </c>
      <c r="K197" s="127">
        <f t="shared" si="59"/>
        <v>67</v>
      </c>
      <c r="L197" s="179">
        <f t="shared" si="60"/>
        <v>0.26171875</v>
      </c>
      <c r="M197" s="180" t="s">
        <v>599</v>
      </c>
      <c r="N197" s="181">
        <v>43067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102</v>
      </c>
      <c r="B198" s="153">
        <v>43017</v>
      </c>
      <c r="C198" s="153"/>
      <c r="D198" s="154" t="s">
        <v>360</v>
      </c>
      <c r="E198" s="155" t="s">
        <v>623</v>
      </c>
      <c r="F198" s="156">
        <v>137.5</v>
      </c>
      <c r="G198" s="155"/>
      <c r="H198" s="155">
        <v>184</v>
      </c>
      <c r="I198" s="177">
        <v>183</v>
      </c>
      <c r="J198" s="178" t="s">
        <v>738</v>
      </c>
      <c r="K198" s="127">
        <f t="shared" si="59"/>
        <v>46.5</v>
      </c>
      <c r="L198" s="179">
        <f t="shared" si="60"/>
        <v>0.33818181818181819</v>
      </c>
      <c r="M198" s="180" t="s">
        <v>599</v>
      </c>
      <c r="N198" s="181">
        <v>43108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103</v>
      </c>
      <c r="B199" s="153">
        <v>43018</v>
      </c>
      <c r="C199" s="153"/>
      <c r="D199" s="154" t="s">
        <v>739</v>
      </c>
      <c r="E199" s="155" t="s">
        <v>623</v>
      </c>
      <c r="F199" s="156">
        <v>125.5</v>
      </c>
      <c r="G199" s="155"/>
      <c r="H199" s="155">
        <v>158</v>
      </c>
      <c r="I199" s="177">
        <v>155</v>
      </c>
      <c r="J199" s="178" t="s">
        <v>740</v>
      </c>
      <c r="K199" s="127">
        <f t="shared" si="59"/>
        <v>32.5</v>
      </c>
      <c r="L199" s="179">
        <f t="shared" si="60"/>
        <v>0.25896414342629481</v>
      </c>
      <c r="M199" s="180" t="s">
        <v>599</v>
      </c>
      <c r="N199" s="181">
        <v>43067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104</v>
      </c>
      <c r="B200" s="153">
        <v>43018</v>
      </c>
      <c r="C200" s="153"/>
      <c r="D200" s="154" t="s">
        <v>770</v>
      </c>
      <c r="E200" s="155" t="s">
        <v>623</v>
      </c>
      <c r="F200" s="156">
        <v>895</v>
      </c>
      <c r="G200" s="155"/>
      <c r="H200" s="155">
        <v>1122.5</v>
      </c>
      <c r="I200" s="177">
        <v>1078</v>
      </c>
      <c r="J200" s="178" t="s">
        <v>771</v>
      </c>
      <c r="K200" s="127">
        <v>227.5</v>
      </c>
      <c r="L200" s="179">
        <v>0.25418994413407803</v>
      </c>
      <c r="M200" s="180" t="s">
        <v>599</v>
      </c>
      <c r="N200" s="181">
        <v>43117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105</v>
      </c>
      <c r="B201" s="153">
        <v>43020</v>
      </c>
      <c r="C201" s="153"/>
      <c r="D201" s="154" t="s">
        <v>347</v>
      </c>
      <c r="E201" s="155" t="s">
        <v>623</v>
      </c>
      <c r="F201" s="156">
        <v>525</v>
      </c>
      <c r="G201" s="155"/>
      <c r="H201" s="155">
        <v>629</v>
      </c>
      <c r="I201" s="177">
        <v>629</v>
      </c>
      <c r="J201" s="230" t="s">
        <v>682</v>
      </c>
      <c r="K201" s="127">
        <v>104</v>
      </c>
      <c r="L201" s="179">
        <v>0.19809523809523799</v>
      </c>
      <c r="M201" s="180" t="s">
        <v>599</v>
      </c>
      <c r="N201" s="181">
        <v>43119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106</v>
      </c>
      <c r="B202" s="153">
        <v>43046</v>
      </c>
      <c r="C202" s="153"/>
      <c r="D202" s="154" t="s">
        <v>393</v>
      </c>
      <c r="E202" s="155" t="s">
        <v>623</v>
      </c>
      <c r="F202" s="156">
        <v>740</v>
      </c>
      <c r="G202" s="155"/>
      <c r="H202" s="155">
        <v>892.5</v>
      </c>
      <c r="I202" s="177">
        <v>900</v>
      </c>
      <c r="J202" s="178" t="s">
        <v>741</v>
      </c>
      <c r="K202" s="127">
        <f>H202-F202</f>
        <v>152.5</v>
      </c>
      <c r="L202" s="179">
        <f>K202/F202</f>
        <v>0.20608108108108109</v>
      </c>
      <c r="M202" s="180" t="s">
        <v>599</v>
      </c>
      <c r="N202" s="181">
        <v>43052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107</v>
      </c>
      <c r="B203" s="105">
        <v>43073</v>
      </c>
      <c r="C203" s="105"/>
      <c r="D203" s="106" t="s">
        <v>742</v>
      </c>
      <c r="E203" s="107" t="s">
        <v>623</v>
      </c>
      <c r="F203" s="108">
        <v>118.5</v>
      </c>
      <c r="G203" s="107"/>
      <c r="H203" s="107">
        <v>143.5</v>
      </c>
      <c r="I203" s="125">
        <v>145</v>
      </c>
      <c r="J203" s="140" t="s">
        <v>743</v>
      </c>
      <c r="K203" s="127">
        <f>H203-F203</f>
        <v>25</v>
      </c>
      <c r="L203" s="128">
        <f>K203/F203</f>
        <v>0.2109704641350211</v>
      </c>
      <c r="M203" s="129" t="s">
        <v>599</v>
      </c>
      <c r="N203" s="130">
        <v>43097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108</v>
      </c>
      <c r="B204" s="109">
        <v>43090</v>
      </c>
      <c r="C204" s="109"/>
      <c r="D204" s="157" t="s">
        <v>443</v>
      </c>
      <c r="E204" s="111" t="s">
        <v>623</v>
      </c>
      <c r="F204" s="112">
        <v>715</v>
      </c>
      <c r="G204" s="112"/>
      <c r="H204" s="113">
        <v>500</v>
      </c>
      <c r="I204" s="131">
        <v>872</v>
      </c>
      <c r="J204" s="137" t="s">
        <v>744</v>
      </c>
      <c r="K204" s="133">
        <f>H204-F204</f>
        <v>-215</v>
      </c>
      <c r="L204" s="134">
        <f>K204/F204</f>
        <v>-0.30069930069930068</v>
      </c>
      <c r="M204" s="135" t="s">
        <v>663</v>
      </c>
      <c r="N204" s="136">
        <v>43670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109</v>
      </c>
      <c r="B205" s="105">
        <v>43098</v>
      </c>
      <c r="C205" s="105"/>
      <c r="D205" s="106" t="s">
        <v>735</v>
      </c>
      <c r="E205" s="107" t="s">
        <v>623</v>
      </c>
      <c r="F205" s="108">
        <v>435</v>
      </c>
      <c r="G205" s="107"/>
      <c r="H205" s="107">
        <v>542.5</v>
      </c>
      <c r="I205" s="125">
        <v>539</v>
      </c>
      <c r="J205" s="140" t="s">
        <v>682</v>
      </c>
      <c r="K205" s="127">
        <v>107.5</v>
      </c>
      <c r="L205" s="128">
        <v>0.247126436781609</v>
      </c>
      <c r="M205" s="129" t="s">
        <v>599</v>
      </c>
      <c r="N205" s="130">
        <v>43206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110</v>
      </c>
      <c r="B206" s="105">
        <v>43098</v>
      </c>
      <c r="C206" s="105"/>
      <c r="D206" s="106" t="s">
        <v>571</v>
      </c>
      <c r="E206" s="107" t="s">
        <v>623</v>
      </c>
      <c r="F206" s="108">
        <v>885</v>
      </c>
      <c r="G206" s="107"/>
      <c r="H206" s="107">
        <v>1090</v>
      </c>
      <c r="I206" s="125">
        <v>1084</v>
      </c>
      <c r="J206" s="140" t="s">
        <v>682</v>
      </c>
      <c r="K206" s="127">
        <v>205</v>
      </c>
      <c r="L206" s="128">
        <v>0.23163841807909599</v>
      </c>
      <c r="M206" s="129" t="s">
        <v>599</v>
      </c>
      <c r="N206" s="130">
        <v>43213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6">
        <v>111</v>
      </c>
      <c r="B207" s="347">
        <v>43192</v>
      </c>
      <c r="C207" s="347"/>
      <c r="D207" s="115" t="s">
        <v>752</v>
      </c>
      <c r="E207" s="350" t="s">
        <v>623</v>
      </c>
      <c r="F207" s="353">
        <v>478.5</v>
      </c>
      <c r="G207" s="350"/>
      <c r="H207" s="350">
        <v>442</v>
      </c>
      <c r="I207" s="356">
        <v>613</v>
      </c>
      <c r="J207" s="383" t="s">
        <v>3403</v>
      </c>
      <c r="K207" s="133">
        <f>H207-F207</f>
        <v>-36.5</v>
      </c>
      <c r="L207" s="134">
        <f>K207/F207</f>
        <v>-7.6280041797283177E-2</v>
      </c>
      <c r="M207" s="135" t="s">
        <v>663</v>
      </c>
      <c r="N207" s="136">
        <v>43762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112</v>
      </c>
      <c r="B208" s="109">
        <v>43194</v>
      </c>
      <c r="C208" s="109"/>
      <c r="D208" s="373" t="s">
        <v>2978</v>
      </c>
      <c r="E208" s="111" t="s">
        <v>623</v>
      </c>
      <c r="F208" s="112">
        <f>141.5-7.3</f>
        <v>134.19999999999999</v>
      </c>
      <c r="G208" s="112"/>
      <c r="H208" s="113">
        <v>77</v>
      </c>
      <c r="I208" s="131">
        <v>180</v>
      </c>
      <c r="J208" s="383" t="s">
        <v>3402</v>
      </c>
      <c r="K208" s="133">
        <f>H208-F208</f>
        <v>-57.199999999999989</v>
      </c>
      <c r="L208" s="134">
        <f>K208/F208</f>
        <v>-0.42622950819672129</v>
      </c>
      <c r="M208" s="135" t="s">
        <v>663</v>
      </c>
      <c r="N208" s="136">
        <v>43522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113</v>
      </c>
      <c r="B209" s="109">
        <v>43209</v>
      </c>
      <c r="C209" s="109"/>
      <c r="D209" s="110" t="s">
        <v>745</v>
      </c>
      <c r="E209" s="111" t="s">
        <v>623</v>
      </c>
      <c r="F209" s="112">
        <v>430</v>
      </c>
      <c r="G209" s="112"/>
      <c r="H209" s="113">
        <v>220</v>
      </c>
      <c r="I209" s="131">
        <v>537</v>
      </c>
      <c r="J209" s="137" t="s">
        <v>746</v>
      </c>
      <c r="K209" s="133">
        <f>H209-F209</f>
        <v>-210</v>
      </c>
      <c r="L209" s="134">
        <f>K209/F209</f>
        <v>-0.48837209302325579</v>
      </c>
      <c r="M209" s="135" t="s">
        <v>663</v>
      </c>
      <c r="N209" s="136">
        <v>43252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7">
        <v>114</v>
      </c>
      <c r="B210" s="158">
        <v>43220</v>
      </c>
      <c r="C210" s="158"/>
      <c r="D210" s="159" t="s">
        <v>394</v>
      </c>
      <c r="E210" s="160" t="s">
        <v>623</v>
      </c>
      <c r="F210" s="162">
        <v>153.5</v>
      </c>
      <c r="G210" s="162"/>
      <c r="H210" s="162">
        <v>196</v>
      </c>
      <c r="I210" s="162">
        <v>196</v>
      </c>
      <c r="J210" s="358" t="s">
        <v>3494</v>
      </c>
      <c r="K210" s="182">
        <f>H210-F210</f>
        <v>42.5</v>
      </c>
      <c r="L210" s="183">
        <f>K210/F210</f>
        <v>0.27687296416938112</v>
      </c>
      <c r="M210" s="161" t="s">
        <v>599</v>
      </c>
      <c r="N210" s="184">
        <v>43605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115</v>
      </c>
      <c r="B211" s="109">
        <v>43306</v>
      </c>
      <c r="C211" s="109"/>
      <c r="D211" s="110" t="s">
        <v>768</v>
      </c>
      <c r="E211" s="111" t="s">
        <v>623</v>
      </c>
      <c r="F211" s="112">
        <v>27.5</v>
      </c>
      <c r="G211" s="112"/>
      <c r="H211" s="113">
        <v>13.1</v>
      </c>
      <c r="I211" s="131">
        <v>60</v>
      </c>
      <c r="J211" s="137" t="s">
        <v>772</v>
      </c>
      <c r="K211" s="133">
        <v>-14.4</v>
      </c>
      <c r="L211" s="134">
        <v>-0.52363636363636401</v>
      </c>
      <c r="M211" s="135" t="s">
        <v>663</v>
      </c>
      <c r="N211" s="136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116</v>
      </c>
      <c r="B212" s="347">
        <v>43318</v>
      </c>
      <c r="C212" s="347"/>
      <c r="D212" s="115" t="s">
        <v>747</v>
      </c>
      <c r="E212" s="350" t="s">
        <v>623</v>
      </c>
      <c r="F212" s="350">
        <v>148.5</v>
      </c>
      <c r="G212" s="350"/>
      <c r="H212" s="350">
        <v>102</v>
      </c>
      <c r="I212" s="356">
        <v>182</v>
      </c>
      <c r="J212" s="137" t="s">
        <v>3493</v>
      </c>
      <c r="K212" s="133">
        <f>H212-F212</f>
        <v>-46.5</v>
      </c>
      <c r="L212" s="134">
        <f>K212/F212</f>
        <v>-0.31313131313131315</v>
      </c>
      <c r="M212" s="135" t="s">
        <v>663</v>
      </c>
      <c r="N212" s="136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117</v>
      </c>
      <c r="B213" s="105">
        <v>43335</v>
      </c>
      <c r="C213" s="105"/>
      <c r="D213" s="106" t="s">
        <v>773</v>
      </c>
      <c r="E213" s="107" t="s">
        <v>623</v>
      </c>
      <c r="F213" s="155">
        <v>285</v>
      </c>
      <c r="G213" s="107"/>
      <c r="H213" s="107">
        <v>355</v>
      </c>
      <c r="I213" s="125">
        <v>364</v>
      </c>
      <c r="J213" s="140" t="s">
        <v>774</v>
      </c>
      <c r="K213" s="127">
        <v>70</v>
      </c>
      <c r="L213" s="128">
        <v>0.24561403508771901</v>
      </c>
      <c r="M213" s="129" t="s">
        <v>599</v>
      </c>
      <c r="N213" s="130">
        <v>43455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118</v>
      </c>
      <c r="B214" s="105">
        <v>43341</v>
      </c>
      <c r="C214" s="105"/>
      <c r="D214" s="106" t="s">
        <v>384</v>
      </c>
      <c r="E214" s="107" t="s">
        <v>623</v>
      </c>
      <c r="F214" s="155">
        <v>525</v>
      </c>
      <c r="G214" s="107"/>
      <c r="H214" s="107">
        <v>585</v>
      </c>
      <c r="I214" s="125">
        <v>635</v>
      </c>
      <c r="J214" s="140" t="s">
        <v>748</v>
      </c>
      <c r="K214" s="127">
        <f t="shared" ref="K214:K226" si="61">H214-F214</f>
        <v>60</v>
      </c>
      <c r="L214" s="128">
        <f t="shared" ref="L214:L226" si="62">K214/F214</f>
        <v>0.11428571428571428</v>
      </c>
      <c r="M214" s="129" t="s">
        <v>599</v>
      </c>
      <c r="N214" s="130">
        <v>43662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119</v>
      </c>
      <c r="B215" s="105">
        <v>43395</v>
      </c>
      <c r="C215" s="105"/>
      <c r="D215" s="106" t="s">
        <v>368</v>
      </c>
      <c r="E215" s="107" t="s">
        <v>623</v>
      </c>
      <c r="F215" s="155">
        <v>475</v>
      </c>
      <c r="G215" s="107"/>
      <c r="H215" s="107">
        <v>574</v>
      </c>
      <c r="I215" s="125">
        <v>570</v>
      </c>
      <c r="J215" s="140" t="s">
        <v>682</v>
      </c>
      <c r="K215" s="127">
        <f t="shared" si="61"/>
        <v>99</v>
      </c>
      <c r="L215" s="128">
        <f t="shared" si="62"/>
        <v>0.20842105263157895</v>
      </c>
      <c r="M215" s="129" t="s">
        <v>599</v>
      </c>
      <c r="N215" s="130">
        <v>43403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120</v>
      </c>
      <c r="B216" s="153">
        <v>43397</v>
      </c>
      <c r="C216" s="153"/>
      <c r="D216" s="400" t="s">
        <v>391</v>
      </c>
      <c r="E216" s="155" t="s">
        <v>623</v>
      </c>
      <c r="F216" s="155">
        <v>707.5</v>
      </c>
      <c r="G216" s="155"/>
      <c r="H216" s="155">
        <v>872</v>
      </c>
      <c r="I216" s="177">
        <v>872</v>
      </c>
      <c r="J216" s="178" t="s">
        <v>682</v>
      </c>
      <c r="K216" s="127">
        <f t="shared" si="61"/>
        <v>164.5</v>
      </c>
      <c r="L216" s="179">
        <f t="shared" si="62"/>
        <v>0.23250883392226149</v>
      </c>
      <c r="M216" s="180" t="s">
        <v>599</v>
      </c>
      <c r="N216" s="181">
        <v>43482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121</v>
      </c>
      <c r="B217" s="153">
        <v>43398</v>
      </c>
      <c r="C217" s="153"/>
      <c r="D217" s="400" t="s">
        <v>348</v>
      </c>
      <c r="E217" s="155" t="s">
        <v>623</v>
      </c>
      <c r="F217" s="155">
        <v>162</v>
      </c>
      <c r="G217" s="155"/>
      <c r="H217" s="155">
        <v>204</v>
      </c>
      <c r="I217" s="177">
        <v>209</v>
      </c>
      <c r="J217" s="178" t="s">
        <v>3492</v>
      </c>
      <c r="K217" s="127">
        <f t="shared" si="61"/>
        <v>42</v>
      </c>
      <c r="L217" s="179">
        <f t="shared" si="62"/>
        <v>0.25925925925925924</v>
      </c>
      <c r="M217" s="180" t="s">
        <v>599</v>
      </c>
      <c r="N217" s="181">
        <v>43539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122</v>
      </c>
      <c r="B218" s="206">
        <v>43399</v>
      </c>
      <c r="C218" s="206"/>
      <c r="D218" s="154" t="s">
        <v>495</v>
      </c>
      <c r="E218" s="207" t="s">
        <v>623</v>
      </c>
      <c r="F218" s="207">
        <v>240</v>
      </c>
      <c r="G218" s="207"/>
      <c r="H218" s="207">
        <v>297</v>
      </c>
      <c r="I218" s="231">
        <v>297</v>
      </c>
      <c r="J218" s="178" t="s">
        <v>682</v>
      </c>
      <c r="K218" s="232">
        <f t="shared" si="61"/>
        <v>57</v>
      </c>
      <c r="L218" s="233">
        <f t="shared" si="62"/>
        <v>0.23749999999999999</v>
      </c>
      <c r="M218" s="234" t="s">
        <v>599</v>
      </c>
      <c r="N218" s="235">
        <v>43417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123</v>
      </c>
      <c r="B219" s="105">
        <v>43439</v>
      </c>
      <c r="C219" s="105"/>
      <c r="D219" s="147" t="s">
        <v>749</v>
      </c>
      <c r="E219" s="107" t="s">
        <v>623</v>
      </c>
      <c r="F219" s="107">
        <v>202.5</v>
      </c>
      <c r="G219" s="107"/>
      <c r="H219" s="107">
        <v>255</v>
      </c>
      <c r="I219" s="125">
        <v>252</v>
      </c>
      <c r="J219" s="140" t="s">
        <v>682</v>
      </c>
      <c r="K219" s="127">
        <f t="shared" si="61"/>
        <v>52.5</v>
      </c>
      <c r="L219" s="128">
        <f t="shared" si="62"/>
        <v>0.25925925925925924</v>
      </c>
      <c r="M219" s="129" t="s">
        <v>599</v>
      </c>
      <c r="N219" s="130">
        <v>43542</v>
      </c>
      <c r="O219" s="57"/>
      <c r="P219" s="16"/>
      <c r="Q219" s="16"/>
      <c r="R219" s="93" t="s">
        <v>751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124</v>
      </c>
      <c r="B220" s="206">
        <v>43465</v>
      </c>
      <c r="C220" s="105"/>
      <c r="D220" s="400" t="s">
        <v>423</v>
      </c>
      <c r="E220" s="207" t="s">
        <v>623</v>
      </c>
      <c r="F220" s="207">
        <v>710</v>
      </c>
      <c r="G220" s="207"/>
      <c r="H220" s="207">
        <v>866</v>
      </c>
      <c r="I220" s="231">
        <v>866</v>
      </c>
      <c r="J220" s="178" t="s">
        <v>682</v>
      </c>
      <c r="K220" s="127">
        <f t="shared" si="61"/>
        <v>156</v>
      </c>
      <c r="L220" s="128">
        <f t="shared" si="62"/>
        <v>0.21971830985915494</v>
      </c>
      <c r="M220" s="129" t="s">
        <v>599</v>
      </c>
      <c r="N220" s="361">
        <v>43553</v>
      </c>
      <c r="O220" s="57"/>
      <c r="P220" s="16"/>
      <c r="Q220" s="16"/>
      <c r="R220" s="17" t="s">
        <v>751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125</v>
      </c>
      <c r="B221" s="206">
        <v>43522</v>
      </c>
      <c r="C221" s="206"/>
      <c r="D221" s="400" t="s">
        <v>141</v>
      </c>
      <c r="E221" s="207" t="s">
        <v>623</v>
      </c>
      <c r="F221" s="207">
        <v>337.25</v>
      </c>
      <c r="G221" s="207"/>
      <c r="H221" s="207">
        <v>398.5</v>
      </c>
      <c r="I221" s="231">
        <v>411</v>
      </c>
      <c r="J221" s="140" t="s">
        <v>3491</v>
      </c>
      <c r="K221" s="127">
        <f t="shared" si="61"/>
        <v>61.25</v>
      </c>
      <c r="L221" s="128">
        <f t="shared" si="62"/>
        <v>0.1816160118606375</v>
      </c>
      <c r="M221" s="129" t="s">
        <v>599</v>
      </c>
      <c r="N221" s="361">
        <v>43760</v>
      </c>
      <c r="O221" s="57"/>
      <c r="P221" s="16"/>
      <c r="Q221" s="16"/>
      <c r="R221" s="93" t="s">
        <v>751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8">
        <v>126</v>
      </c>
      <c r="B222" s="163">
        <v>43559</v>
      </c>
      <c r="C222" s="163"/>
      <c r="D222" s="164" t="s">
        <v>410</v>
      </c>
      <c r="E222" s="165" t="s">
        <v>623</v>
      </c>
      <c r="F222" s="165">
        <v>130</v>
      </c>
      <c r="G222" s="165"/>
      <c r="H222" s="165">
        <v>65</v>
      </c>
      <c r="I222" s="185">
        <v>158</v>
      </c>
      <c r="J222" s="137" t="s">
        <v>750</v>
      </c>
      <c r="K222" s="133">
        <f t="shared" si="61"/>
        <v>-65</v>
      </c>
      <c r="L222" s="134">
        <f t="shared" si="62"/>
        <v>-0.5</v>
      </c>
      <c r="M222" s="135" t="s">
        <v>663</v>
      </c>
      <c r="N222" s="136">
        <v>43726</v>
      </c>
      <c r="O222" s="57"/>
      <c r="P222" s="16"/>
      <c r="Q222" s="16"/>
      <c r="R222" s="17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9">
        <v>127</v>
      </c>
      <c r="B223" s="186">
        <v>43017</v>
      </c>
      <c r="C223" s="186"/>
      <c r="D223" s="187" t="s">
        <v>169</v>
      </c>
      <c r="E223" s="188" t="s">
        <v>623</v>
      </c>
      <c r="F223" s="189">
        <v>141.5</v>
      </c>
      <c r="G223" s="190"/>
      <c r="H223" s="190">
        <v>183.5</v>
      </c>
      <c r="I223" s="190">
        <v>210</v>
      </c>
      <c r="J223" s="217" t="s">
        <v>3440</v>
      </c>
      <c r="K223" s="218">
        <f t="shared" si="61"/>
        <v>42</v>
      </c>
      <c r="L223" s="219">
        <f t="shared" si="62"/>
        <v>0.29681978798586572</v>
      </c>
      <c r="M223" s="189" t="s">
        <v>599</v>
      </c>
      <c r="N223" s="220">
        <v>43042</v>
      </c>
      <c r="O223" s="57"/>
      <c r="P223" s="16"/>
      <c r="Q223" s="16"/>
      <c r="R223" s="93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8">
        <v>128</v>
      </c>
      <c r="B224" s="163">
        <v>43074</v>
      </c>
      <c r="C224" s="163"/>
      <c r="D224" s="164" t="s">
        <v>303</v>
      </c>
      <c r="E224" s="165" t="s">
        <v>623</v>
      </c>
      <c r="F224" s="166">
        <v>172</v>
      </c>
      <c r="G224" s="165"/>
      <c r="H224" s="165">
        <v>155.25</v>
      </c>
      <c r="I224" s="185">
        <v>230</v>
      </c>
      <c r="J224" s="383" t="s">
        <v>3400</v>
      </c>
      <c r="K224" s="133">
        <f t="shared" ref="K224" si="63">H224-F224</f>
        <v>-16.75</v>
      </c>
      <c r="L224" s="134">
        <f t="shared" ref="L224" si="64">K224/F224</f>
        <v>-9.7383720930232565E-2</v>
      </c>
      <c r="M224" s="135" t="s">
        <v>663</v>
      </c>
      <c r="N224" s="136">
        <v>43787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9">
        <v>129</v>
      </c>
      <c r="B225" s="186">
        <v>43398</v>
      </c>
      <c r="C225" s="186"/>
      <c r="D225" s="187" t="s">
        <v>104</v>
      </c>
      <c r="E225" s="188" t="s">
        <v>623</v>
      </c>
      <c r="F225" s="190">
        <v>698.5</v>
      </c>
      <c r="G225" s="190"/>
      <c r="H225" s="190">
        <v>850</v>
      </c>
      <c r="I225" s="190">
        <v>890</v>
      </c>
      <c r="J225" s="221" t="s">
        <v>3488</v>
      </c>
      <c r="K225" s="218">
        <f t="shared" si="61"/>
        <v>151.5</v>
      </c>
      <c r="L225" s="219">
        <f t="shared" si="62"/>
        <v>0.21689334287759485</v>
      </c>
      <c r="M225" s="189" t="s">
        <v>599</v>
      </c>
      <c r="N225" s="220">
        <v>43453</v>
      </c>
      <c r="O225" s="57"/>
      <c r="P225" s="16"/>
      <c r="Q225" s="16"/>
      <c r="R225" s="17" t="s">
        <v>751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130</v>
      </c>
      <c r="B226" s="158">
        <v>42877</v>
      </c>
      <c r="C226" s="158"/>
      <c r="D226" s="159" t="s">
        <v>383</v>
      </c>
      <c r="E226" s="160" t="s">
        <v>623</v>
      </c>
      <c r="F226" s="161">
        <v>127.6</v>
      </c>
      <c r="G226" s="162"/>
      <c r="H226" s="162">
        <v>138</v>
      </c>
      <c r="I226" s="162">
        <v>190</v>
      </c>
      <c r="J226" s="384" t="s">
        <v>3404</v>
      </c>
      <c r="K226" s="182">
        <f t="shared" si="61"/>
        <v>10.400000000000006</v>
      </c>
      <c r="L226" s="183">
        <f t="shared" si="62"/>
        <v>8.1504702194357417E-2</v>
      </c>
      <c r="M226" s="161" t="s">
        <v>599</v>
      </c>
      <c r="N226" s="184">
        <v>43774</v>
      </c>
      <c r="O226" s="57"/>
      <c r="P226" s="16"/>
      <c r="Q226" s="16"/>
      <c r="R226" s="93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131</v>
      </c>
      <c r="B227" s="194">
        <v>43158</v>
      </c>
      <c r="C227" s="194"/>
      <c r="D227" s="191" t="s">
        <v>754</v>
      </c>
      <c r="E227" s="195" t="s">
        <v>623</v>
      </c>
      <c r="F227" s="196">
        <v>317</v>
      </c>
      <c r="G227" s="195"/>
      <c r="H227" s="195"/>
      <c r="I227" s="224">
        <v>398</v>
      </c>
      <c r="J227" s="237" t="s">
        <v>601</v>
      </c>
      <c r="K227" s="193"/>
      <c r="L227" s="192"/>
      <c r="M227" s="223" t="s">
        <v>601</v>
      </c>
      <c r="N227" s="222"/>
      <c r="O227" s="57"/>
      <c r="P227" s="16"/>
      <c r="Q227" s="16"/>
      <c r="R227" s="341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8">
        <v>132</v>
      </c>
      <c r="B228" s="163">
        <v>43164</v>
      </c>
      <c r="C228" s="163"/>
      <c r="D228" s="164" t="s">
        <v>135</v>
      </c>
      <c r="E228" s="165" t="s">
        <v>623</v>
      </c>
      <c r="F228" s="166">
        <f>510-14.4</f>
        <v>495.6</v>
      </c>
      <c r="G228" s="165"/>
      <c r="H228" s="165">
        <v>350</v>
      </c>
      <c r="I228" s="185">
        <v>672</v>
      </c>
      <c r="J228" s="383" t="s">
        <v>3461</v>
      </c>
      <c r="K228" s="133">
        <f t="shared" ref="K228" si="65">H228-F228</f>
        <v>-145.60000000000002</v>
      </c>
      <c r="L228" s="134">
        <f t="shared" ref="L228" si="66">K228/F228</f>
        <v>-0.29378531073446329</v>
      </c>
      <c r="M228" s="135" t="s">
        <v>663</v>
      </c>
      <c r="N228" s="136">
        <v>43887</v>
      </c>
      <c r="O228" s="57"/>
      <c r="P228" s="16"/>
      <c r="Q228" s="16"/>
      <c r="R228" s="17" t="s">
        <v>751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8">
        <v>133</v>
      </c>
      <c r="B229" s="163">
        <v>43237</v>
      </c>
      <c r="C229" s="163"/>
      <c r="D229" s="164" t="s">
        <v>489</v>
      </c>
      <c r="E229" s="165" t="s">
        <v>623</v>
      </c>
      <c r="F229" s="166">
        <v>230.3</v>
      </c>
      <c r="G229" s="165"/>
      <c r="H229" s="165">
        <v>102.5</v>
      </c>
      <c r="I229" s="185">
        <v>348</v>
      </c>
      <c r="J229" s="383" t="s">
        <v>3482</v>
      </c>
      <c r="K229" s="133">
        <f t="shared" ref="K229" si="67">H229-F229</f>
        <v>-127.80000000000001</v>
      </c>
      <c r="L229" s="134">
        <f t="shared" ref="L229" si="68">K229/F229</f>
        <v>-0.55492835432045162</v>
      </c>
      <c r="M229" s="135" t="s">
        <v>663</v>
      </c>
      <c r="N229" s="136">
        <v>43896</v>
      </c>
      <c r="O229" s="57"/>
      <c r="P229" s="16"/>
      <c r="Q229" s="16"/>
      <c r="R229" s="343" t="s">
        <v>751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4">
        <v>134</v>
      </c>
      <c r="B230" s="197">
        <v>43258</v>
      </c>
      <c r="C230" s="197"/>
      <c r="D230" s="200" t="s">
        <v>449</v>
      </c>
      <c r="E230" s="198" t="s">
        <v>623</v>
      </c>
      <c r="F230" s="196">
        <f>342.5-5.1</f>
        <v>337.4</v>
      </c>
      <c r="G230" s="198"/>
      <c r="H230" s="198"/>
      <c r="I230" s="225">
        <v>439</v>
      </c>
      <c r="J230" s="237" t="s">
        <v>601</v>
      </c>
      <c r="K230" s="227"/>
      <c r="L230" s="228"/>
      <c r="M230" s="226" t="s">
        <v>601</v>
      </c>
      <c r="N230" s="229"/>
      <c r="O230" s="57"/>
      <c r="P230" s="16"/>
      <c r="Q230" s="16"/>
      <c r="R230" s="341" t="s">
        <v>753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4">
        <v>135</v>
      </c>
      <c r="B231" s="197">
        <v>43285</v>
      </c>
      <c r="C231" s="197"/>
      <c r="D231" s="201" t="s">
        <v>49</v>
      </c>
      <c r="E231" s="198" t="s">
        <v>623</v>
      </c>
      <c r="F231" s="196">
        <f>127.5-5.53</f>
        <v>121.97</v>
      </c>
      <c r="G231" s="198"/>
      <c r="H231" s="198"/>
      <c r="I231" s="225">
        <v>170</v>
      </c>
      <c r="J231" s="237" t="s">
        <v>601</v>
      </c>
      <c r="K231" s="227"/>
      <c r="L231" s="228"/>
      <c r="M231" s="226" t="s">
        <v>601</v>
      </c>
      <c r="N231" s="229"/>
      <c r="O231" s="57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68">
        <v>136</v>
      </c>
      <c r="B232" s="163">
        <v>43294</v>
      </c>
      <c r="C232" s="163"/>
      <c r="D232" s="164" t="s">
        <v>243</v>
      </c>
      <c r="E232" s="165" t="s">
        <v>623</v>
      </c>
      <c r="F232" s="166">
        <v>46.5</v>
      </c>
      <c r="G232" s="165"/>
      <c r="H232" s="165">
        <v>17</v>
      </c>
      <c r="I232" s="185">
        <v>59</v>
      </c>
      <c r="J232" s="383" t="s">
        <v>3460</v>
      </c>
      <c r="K232" s="133">
        <f t="shared" ref="K232" si="69">H232-F232</f>
        <v>-29.5</v>
      </c>
      <c r="L232" s="134">
        <f t="shared" ref="L232" si="70">K232/F232</f>
        <v>-0.63440860215053763</v>
      </c>
      <c r="M232" s="135" t="s">
        <v>663</v>
      </c>
      <c r="N232" s="136">
        <v>43887</v>
      </c>
      <c r="O232" s="57"/>
      <c r="P232" s="16"/>
      <c r="Q232" s="16"/>
      <c r="R232" s="17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0">
        <v>137</v>
      </c>
      <c r="B233" s="194">
        <v>43396</v>
      </c>
      <c r="C233" s="194"/>
      <c r="D233" s="201" t="s">
        <v>425</v>
      </c>
      <c r="E233" s="198" t="s">
        <v>623</v>
      </c>
      <c r="F233" s="199">
        <v>156.5</v>
      </c>
      <c r="G233" s="198"/>
      <c r="H233" s="198"/>
      <c r="I233" s="225">
        <v>191</v>
      </c>
      <c r="J233" s="237" t="s">
        <v>601</v>
      </c>
      <c r="K233" s="227"/>
      <c r="L233" s="228"/>
      <c r="M233" s="226" t="s">
        <v>601</v>
      </c>
      <c r="N233" s="229"/>
      <c r="O233" s="57"/>
      <c r="P233" s="16"/>
      <c r="Q233" s="16"/>
      <c r="R233" s="17" t="s">
        <v>751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70">
        <v>138</v>
      </c>
      <c r="B234" s="194">
        <v>43439</v>
      </c>
      <c r="C234" s="194"/>
      <c r="D234" s="201" t="s">
        <v>330</v>
      </c>
      <c r="E234" s="198" t="s">
        <v>623</v>
      </c>
      <c r="F234" s="199">
        <v>259.5</v>
      </c>
      <c r="G234" s="198"/>
      <c r="H234" s="198"/>
      <c r="I234" s="225">
        <v>321</v>
      </c>
      <c r="J234" s="237" t="s">
        <v>601</v>
      </c>
      <c r="K234" s="227"/>
      <c r="L234" s="228"/>
      <c r="M234" s="226" t="s">
        <v>601</v>
      </c>
      <c r="N234" s="229"/>
      <c r="O234" s="16"/>
      <c r="P234" s="16"/>
      <c r="Q234" s="16"/>
      <c r="R234" s="17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139</v>
      </c>
      <c r="B235" s="163">
        <v>43439</v>
      </c>
      <c r="C235" s="163"/>
      <c r="D235" s="164" t="s">
        <v>775</v>
      </c>
      <c r="E235" s="165" t="s">
        <v>623</v>
      </c>
      <c r="F235" s="165">
        <v>715</v>
      </c>
      <c r="G235" s="165"/>
      <c r="H235" s="165">
        <v>445</v>
      </c>
      <c r="I235" s="185">
        <v>840</v>
      </c>
      <c r="J235" s="137" t="s">
        <v>2994</v>
      </c>
      <c r="K235" s="133">
        <f t="shared" ref="K235:K238" si="71">H235-F235</f>
        <v>-270</v>
      </c>
      <c r="L235" s="134">
        <f t="shared" ref="L235:L238" si="72">K235/F235</f>
        <v>-0.3776223776223776</v>
      </c>
      <c r="M235" s="135" t="s">
        <v>663</v>
      </c>
      <c r="N235" s="136">
        <v>43800</v>
      </c>
      <c r="O235" s="57"/>
      <c r="P235" s="16"/>
      <c r="Q235" s="16"/>
      <c r="R235" s="17" t="s">
        <v>751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140</v>
      </c>
      <c r="B236" s="206">
        <v>43469</v>
      </c>
      <c r="C236" s="206"/>
      <c r="D236" s="154" t="s">
        <v>145</v>
      </c>
      <c r="E236" s="207" t="s">
        <v>623</v>
      </c>
      <c r="F236" s="207">
        <v>875</v>
      </c>
      <c r="G236" s="207"/>
      <c r="H236" s="207">
        <v>1165</v>
      </c>
      <c r="I236" s="231">
        <v>1185</v>
      </c>
      <c r="J236" s="140" t="s">
        <v>3489</v>
      </c>
      <c r="K236" s="127">
        <f t="shared" si="71"/>
        <v>290</v>
      </c>
      <c r="L236" s="128">
        <f t="shared" si="72"/>
        <v>0.33142857142857141</v>
      </c>
      <c r="M236" s="129" t="s">
        <v>599</v>
      </c>
      <c r="N236" s="361">
        <v>43847</v>
      </c>
      <c r="O236" s="57"/>
      <c r="P236" s="16"/>
      <c r="Q236" s="16"/>
      <c r="R236" s="343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141</v>
      </c>
      <c r="B237" s="206">
        <v>43559</v>
      </c>
      <c r="C237" s="206"/>
      <c r="D237" s="400" t="s">
        <v>345</v>
      </c>
      <c r="E237" s="207" t="s">
        <v>623</v>
      </c>
      <c r="F237" s="207">
        <f>387-14.63</f>
        <v>372.37</v>
      </c>
      <c r="G237" s="207"/>
      <c r="H237" s="207">
        <v>490</v>
      </c>
      <c r="I237" s="231">
        <v>490</v>
      </c>
      <c r="J237" s="140" t="s">
        <v>682</v>
      </c>
      <c r="K237" s="127">
        <f t="shared" si="71"/>
        <v>117.63</v>
      </c>
      <c r="L237" s="128">
        <f t="shared" si="72"/>
        <v>0.31589548030185027</v>
      </c>
      <c r="M237" s="129" t="s">
        <v>599</v>
      </c>
      <c r="N237" s="361">
        <v>43850</v>
      </c>
      <c r="O237" s="57"/>
      <c r="P237" s="16"/>
      <c r="Q237" s="16"/>
      <c r="R237" s="343" t="s">
        <v>751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8">
        <v>142</v>
      </c>
      <c r="B238" s="163">
        <v>43578</v>
      </c>
      <c r="C238" s="163"/>
      <c r="D238" s="164" t="s">
        <v>776</v>
      </c>
      <c r="E238" s="165" t="s">
        <v>600</v>
      </c>
      <c r="F238" s="165">
        <v>220</v>
      </c>
      <c r="G238" s="165"/>
      <c r="H238" s="165">
        <v>127.5</v>
      </c>
      <c r="I238" s="185">
        <v>284</v>
      </c>
      <c r="J238" s="383" t="s">
        <v>3483</v>
      </c>
      <c r="K238" s="133">
        <f t="shared" si="71"/>
        <v>-92.5</v>
      </c>
      <c r="L238" s="134">
        <f t="shared" si="72"/>
        <v>-0.42045454545454547</v>
      </c>
      <c r="M238" s="135" t="s">
        <v>663</v>
      </c>
      <c r="N238" s="136">
        <v>43896</v>
      </c>
      <c r="O238" s="57"/>
      <c r="P238" s="16"/>
      <c r="Q238" s="16"/>
      <c r="R238" s="17" t="s">
        <v>751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143</v>
      </c>
      <c r="B239" s="206">
        <v>43622</v>
      </c>
      <c r="C239" s="206"/>
      <c r="D239" s="400" t="s">
        <v>496</v>
      </c>
      <c r="E239" s="207" t="s">
        <v>600</v>
      </c>
      <c r="F239" s="207">
        <v>332.8</v>
      </c>
      <c r="G239" s="207"/>
      <c r="H239" s="207">
        <v>405</v>
      </c>
      <c r="I239" s="231">
        <v>419</v>
      </c>
      <c r="J239" s="140" t="s">
        <v>3490</v>
      </c>
      <c r="K239" s="127">
        <f t="shared" ref="K239" si="73">H239-F239</f>
        <v>72.199999999999989</v>
      </c>
      <c r="L239" s="128">
        <f t="shared" ref="L239" si="74">K239/F239</f>
        <v>0.21694711538461534</v>
      </c>
      <c r="M239" s="129" t="s">
        <v>599</v>
      </c>
      <c r="N239" s="361">
        <v>43860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43">
        <v>144</v>
      </c>
      <c r="B240" s="142">
        <v>43641</v>
      </c>
      <c r="C240" s="142"/>
      <c r="D240" s="143" t="s">
        <v>139</v>
      </c>
      <c r="E240" s="144" t="s">
        <v>623</v>
      </c>
      <c r="F240" s="145">
        <v>386</v>
      </c>
      <c r="G240" s="146"/>
      <c r="H240" s="146">
        <v>395</v>
      </c>
      <c r="I240" s="146">
        <v>452</v>
      </c>
      <c r="J240" s="169" t="s">
        <v>3405</v>
      </c>
      <c r="K240" s="170">
        <f t="shared" ref="K240" si="75">H240-F240</f>
        <v>9</v>
      </c>
      <c r="L240" s="171">
        <f t="shared" ref="L240" si="76">K240/F240</f>
        <v>2.3316062176165803E-2</v>
      </c>
      <c r="M240" s="172" t="s">
        <v>708</v>
      </c>
      <c r="N240" s="173">
        <v>43868</v>
      </c>
      <c r="O240" s="16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1">
        <v>145</v>
      </c>
      <c r="B241" s="194">
        <v>43707</v>
      </c>
      <c r="C241" s="194"/>
      <c r="D241" s="201" t="s">
        <v>260</v>
      </c>
      <c r="E241" s="198" t="s">
        <v>623</v>
      </c>
      <c r="F241" s="198" t="s">
        <v>755</v>
      </c>
      <c r="G241" s="198"/>
      <c r="H241" s="198"/>
      <c r="I241" s="225">
        <v>190</v>
      </c>
      <c r="J241" s="237" t="s">
        <v>601</v>
      </c>
      <c r="K241" s="227"/>
      <c r="L241" s="228"/>
      <c r="M241" s="357" t="s">
        <v>601</v>
      </c>
      <c r="N241" s="229"/>
      <c r="O241" s="16"/>
      <c r="P241" s="16"/>
      <c r="Q241" s="16"/>
      <c r="R241" s="343" t="s">
        <v>751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146</v>
      </c>
      <c r="B242" s="206">
        <v>43731</v>
      </c>
      <c r="C242" s="206"/>
      <c r="D242" s="154" t="s">
        <v>440</v>
      </c>
      <c r="E242" s="207" t="s">
        <v>623</v>
      </c>
      <c r="F242" s="207">
        <v>235</v>
      </c>
      <c r="G242" s="207"/>
      <c r="H242" s="207">
        <v>295</v>
      </c>
      <c r="I242" s="231">
        <v>296</v>
      </c>
      <c r="J242" s="140" t="s">
        <v>3147</v>
      </c>
      <c r="K242" s="127">
        <f t="shared" ref="K242" si="77">H242-F242</f>
        <v>60</v>
      </c>
      <c r="L242" s="128">
        <f t="shared" ref="L242" si="78">K242/F242</f>
        <v>0.25531914893617019</v>
      </c>
      <c r="M242" s="129" t="s">
        <v>599</v>
      </c>
      <c r="N242" s="361">
        <v>43844</v>
      </c>
      <c r="O242" s="57"/>
      <c r="P242" s="16"/>
      <c r="Q242" s="16"/>
      <c r="R242" s="17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147</v>
      </c>
      <c r="B243" s="206">
        <v>43752</v>
      </c>
      <c r="C243" s="206"/>
      <c r="D243" s="154" t="s">
        <v>2977</v>
      </c>
      <c r="E243" s="207" t="s">
        <v>623</v>
      </c>
      <c r="F243" s="207">
        <v>277.5</v>
      </c>
      <c r="G243" s="207"/>
      <c r="H243" s="207">
        <v>333</v>
      </c>
      <c r="I243" s="231">
        <v>333</v>
      </c>
      <c r="J243" s="140" t="s">
        <v>3148</v>
      </c>
      <c r="K243" s="127">
        <f t="shared" ref="K243" si="79">H243-F243</f>
        <v>55.5</v>
      </c>
      <c r="L243" s="128">
        <f t="shared" ref="L243" si="80">K243/F243</f>
        <v>0.2</v>
      </c>
      <c r="M243" s="129" t="s">
        <v>599</v>
      </c>
      <c r="N243" s="361">
        <v>43846</v>
      </c>
      <c r="O243" s="57"/>
      <c r="P243" s="16"/>
      <c r="Q243" s="16"/>
      <c r="R243" s="343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148</v>
      </c>
      <c r="B244" s="206">
        <v>43752</v>
      </c>
      <c r="C244" s="206"/>
      <c r="D244" s="154" t="s">
        <v>2976</v>
      </c>
      <c r="E244" s="207" t="s">
        <v>623</v>
      </c>
      <c r="F244" s="207">
        <v>930</v>
      </c>
      <c r="G244" s="207"/>
      <c r="H244" s="207">
        <v>1165</v>
      </c>
      <c r="I244" s="231">
        <v>1200</v>
      </c>
      <c r="J244" s="140" t="s">
        <v>3150</v>
      </c>
      <c r="K244" s="127">
        <f t="shared" ref="K244" si="81">H244-F244</f>
        <v>235</v>
      </c>
      <c r="L244" s="128">
        <f t="shared" ref="L244" si="82">K244/F244</f>
        <v>0.25268817204301075</v>
      </c>
      <c r="M244" s="129" t="s">
        <v>599</v>
      </c>
      <c r="N244" s="361">
        <v>43847</v>
      </c>
      <c r="O244" s="57"/>
      <c r="P244" s="16"/>
      <c r="Q244" s="16"/>
      <c r="R244" s="343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149</v>
      </c>
      <c r="B245" s="346">
        <v>43753</v>
      </c>
      <c r="C245" s="211"/>
      <c r="D245" s="372" t="s">
        <v>2975</v>
      </c>
      <c r="E245" s="349" t="s">
        <v>623</v>
      </c>
      <c r="F245" s="352">
        <v>111</v>
      </c>
      <c r="G245" s="349"/>
      <c r="H245" s="349"/>
      <c r="I245" s="355">
        <v>141</v>
      </c>
      <c r="J245" s="237" t="s">
        <v>601</v>
      </c>
      <c r="K245" s="237"/>
      <c r="L245" s="122"/>
      <c r="M245" s="360" t="s">
        <v>601</v>
      </c>
      <c r="N245" s="239"/>
      <c r="O245" s="16"/>
      <c r="P245" s="16"/>
      <c r="Q245" s="16"/>
      <c r="R245" s="343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150</v>
      </c>
      <c r="B246" s="206">
        <v>43753</v>
      </c>
      <c r="C246" s="206"/>
      <c r="D246" s="154" t="s">
        <v>2974</v>
      </c>
      <c r="E246" s="207" t="s">
        <v>623</v>
      </c>
      <c r="F246" s="208">
        <v>296</v>
      </c>
      <c r="G246" s="207"/>
      <c r="H246" s="207">
        <v>370</v>
      </c>
      <c r="I246" s="231">
        <v>370</v>
      </c>
      <c r="J246" s="140" t="s">
        <v>682</v>
      </c>
      <c r="K246" s="127">
        <f t="shared" ref="K246" si="83">H246-F246</f>
        <v>74</v>
      </c>
      <c r="L246" s="128">
        <f t="shared" ref="L246" si="84">K246/F246</f>
        <v>0.25</v>
      </c>
      <c r="M246" s="129" t="s">
        <v>599</v>
      </c>
      <c r="N246" s="361">
        <v>43853</v>
      </c>
      <c r="O246" s="57"/>
      <c r="P246" s="16"/>
      <c r="Q246" s="16"/>
      <c r="R246" s="343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151</v>
      </c>
      <c r="B247" s="210">
        <v>43754</v>
      </c>
      <c r="C247" s="210"/>
      <c r="D247" s="191" t="s">
        <v>2973</v>
      </c>
      <c r="E247" s="348" t="s">
        <v>623</v>
      </c>
      <c r="F247" s="351" t="s">
        <v>2939</v>
      </c>
      <c r="G247" s="348"/>
      <c r="H247" s="348"/>
      <c r="I247" s="354">
        <v>344</v>
      </c>
      <c r="J247" s="237" t="s">
        <v>601</v>
      </c>
      <c r="K247" s="240"/>
      <c r="L247" s="359"/>
      <c r="M247" s="342" t="s">
        <v>601</v>
      </c>
      <c r="N247" s="362"/>
      <c r="O247" s="16"/>
      <c r="P247" s="16"/>
      <c r="Q247" s="16"/>
      <c r="R247" s="343" t="s">
        <v>753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45">
        <v>152</v>
      </c>
      <c r="B248" s="211">
        <v>43832</v>
      </c>
      <c r="C248" s="211"/>
      <c r="D248" s="215" t="s">
        <v>2253</v>
      </c>
      <c r="E248" s="212" t="s">
        <v>623</v>
      </c>
      <c r="F248" s="213" t="s">
        <v>3135</v>
      </c>
      <c r="G248" s="212"/>
      <c r="H248" s="212"/>
      <c r="I248" s="236">
        <v>590</v>
      </c>
      <c r="J248" s="237" t="s">
        <v>601</v>
      </c>
      <c r="K248" s="237"/>
      <c r="L248" s="122"/>
      <c r="M248" s="342" t="s">
        <v>601</v>
      </c>
      <c r="N248" s="239"/>
      <c r="O248" s="16"/>
      <c r="P248" s="16"/>
      <c r="Q248" s="16"/>
      <c r="R248" s="343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153</v>
      </c>
      <c r="B249" s="206">
        <v>43966</v>
      </c>
      <c r="C249" s="206"/>
      <c r="D249" s="154" t="s">
        <v>65</v>
      </c>
      <c r="E249" s="207" t="s">
        <v>623</v>
      </c>
      <c r="F249" s="208">
        <v>67.5</v>
      </c>
      <c r="G249" s="207"/>
      <c r="H249" s="207">
        <v>86</v>
      </c>
      <c r="I249" s="231">
        <v>86</v>
      </c>
      <c r="J249" s="140" t="s">
        <v>3628</v>
      </c>
      <c r="K249" s="127">
        <f t="shared" ref="K249" si="85">H249-F249</f>
        <v>18.5</v>
      </c>
      <c r="L249" s="128">
        <f t="shared" ref="L249" si="86">K249/F249</f>
        <v>0.27407407407407408</v>
      </c>
      <c r="M249" s="129" t="s">
        <v>599</v>
      </c>
      <c r="N249" s="361">
        <v>44008</v>
      </c>
      <c r="O249" s="57"/>
      <c r="P249" s="16"/>
      <c r="Q249" s="16"/>
      <c r="R249" s="343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9">
        <v>154</v>
      </c>
      <c r="B250" s="211">
        <v>44035</v>
      </c>
      <c r="C250" s="211"/>
      <c r="D250" s="215" t="s">
        <v>495</v>
      </c>
      <c r="E250" s="212" t="s">
        <v>623</v>
      </c>
      <c r="F250" s="213" t="s">
        <v>3631</v>
      </c>
      <c r="G250" s="212"/>
      <c r="H250" s="212"/>
      <c r="I250" s="236">
        <v>296</v>
      </c>
      <c r="J250" s="237" t="s">
        <v>601</v>
      </c>
      <c r="K250" s="237"/>
      <c r="L250" s="122"/>
      <c r="M250" s="238"/>
      <c r="N250" s="239"/>
      <c r="O250" s="16"/>
      <c r="P250" s="16"/>
      <c r="Q250" s="16"/>
      <c r="R250" s="343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9">
        <v>155</v>
      </c>
      <c r="B251" s="211">
        <v>44092</v>
      </c>
      <c r="C251" s="211"/>
      <c r="D251" s="215" t="s">
        <v>416</v>
      </c>
      <c r="E251" s="212" t="s">
        <v>623</v>
      </c>
      <c r="F251" s="213" t="s">
        <v>3635</v>
      </c>
      <c r="G251" s="212"/>
      <c r="H251" s="212"/>
      <c r="I251" s="236">
        <v>248</v>
      </c>
      <c r="J251" s="237" t="s">
        <v>601</v>
      </c>
      <c r="K251" s="237"/>
      <c r="L251" s="122"/>
      <c r="M251" s="238"/>
      <c r="N251" s="239"/>
      <c r="O251" s="16"/>
      <c r="P251" s="16"/>
      <c r="Q251" s="16"/>
      <c r="R251" s="343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156</v>
      </c>
      <c r="B252" s="186">
        <v>44140</v>
      </c>
      <c r="C252" s="186"/>
      <c r="D252" s="187" t="s">
        <v>416</v>
      </c>
      <c r="E252" s="188" t="s">
        <v>623</v>
      </c>
      <c r="F252" s="190">
        <v>182.5</v>
      </c>
      <c r="G252" s="190"/>
      <c r="H252" s="190">
        <v>221</v>
      </c>
      <c r="I252" s="190">
        <v>248</v>
      </c>
      <c r="J252" s="483" t="s">
        <v>3639</v>
      </c>
      <c r="K252" s="218">
        <f t="shared" ref="K252" si="87">H252-F252</f>
        <v>38.5</v>
      </c>
      <c r="L252" s="219">
        <f t="shared" ref="L252" si="88">K252/F252</f>
        <v>0.21095890410958903</v>
      </c>
      <c r="M252" s="189" t="s">
        <v>599</v>
      </c>
      <c r="N252" s="220">
        <v>44167</v>
      </c>
      <c r="O252" s="16"/>
      <c r="P252" s="16"/>
      <c r="Q252" s="16"/>
      <c r="R252" s="343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9">
        <v>157</v>
      </c>
      <c r="B253" s="211">
        <v>44140</v>
      </c>
      <c r="C253" s="211"/>
      <c r="D253" s="215" t="s">
        <v>330</v>
      </c>
      <c r="E253" s="212" t="s">
        <v>623</v>
      </c>
      <c r="F253" s="213" t="s">
        <v>3636</v>
      </c>
      <c r="G253" s="212"/>
      <c r="H253" s="212"/>
      <c r="I253" s="236">
        <v>320</v>
      </c>
      <c r="J253" s="237" t="s">
        <v>601</v>
      </c>
      <c r="K253" s="237"/>
      <c r="L253" s="122"/>
      <c r="M253" s="238"/>
      <c r="N253" s="239"/>
      <c r="O253" s="16"/>
      <c r="P253" s="16"/>
      <c r="Q253" s="16"/>
      <c r="R253" s="34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158</v>
      </c>
      <c r="B254" s="206">
        <v>44140</v>
      </c>
      <c r="C254" s="206"/>
      <c r="D254" s="154" t="s">
        <v>491</v>
      </c>
      <c r="E254" s="207" t="s">
        <v>623</v>
      </c>
      <c r="F254" s="208">
        <v>925</v>
      </c>
      <c r="G254" s="207"/>
      <c r="H254" s="207">
        <v>1095</v>
      </c>
      <c r="I254" s="231">
        <v>1093</v>
      </c>
      <c r="J254" s="546" t="s">
        <v>3724</v>
      </c>
      <c r="K254" s="127">
        <f t="shared" ref="K254" si="89">H254-F254</f>
        <v>170</v>
      </c>
      <c r="L254" s="128">
        <f t="shared" ref="L254" si="90">K254/F254</f>
        <v>0.18378378378378379</v>
      </c>
      <c r="M254" s="129" t="s">
        <v>599</v>
      </c>
      <c r="N254" s="361">
        <v>44201</v>
      </c>
      <c r="O254" s="16"/>
      <c r="P254" s="16"/>
      <c r="Q254" s="16"/>
      <c r="R254" s="34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9">
        <v>159</v>
      </c>
      <c r="B255" s="211">
        <v>44140</v>
      </c>
      <c r="C255" s="211"/>
      <c r="D255" s="215" t="s">
        <v>345</v>
      </c>
      <c r="E255" s="212" t="s">
        <v>623</v>
      </c>
      <c r="F255" s="213" t="s">
        <v>3637</v>
      </c>
      <c r="G255" s="212"/>
      <c r="H255" s="212"/>
      <c r="I255" s="236">
        <v>406</v>
      </c>
      <c r="J255" s="237" t="s">
        <v>601</v>
      </c>
      <c r="K255" s="237"/>
      <c r="L255" s="122"/>
      <c r="M255" s="238"/>
      <c r="N255" s="239"/>
      <c r="O255" s="16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9">
        <v>160</v>
      </c>
      <c r="B256" s="211">
        <v>44141</v>
      </c>
      <c r="C256" s="211"/>
      <c r="D256" s="215" t="s">
        <v>495</v>
      </c>
      <c r="E256" s="212" t="s">
        <v>623</v>
      </c>
      <c r="F256" s="213" t="s">
        <v>3638</v>
      </c>
      <c r="G256" s="212"/>
      <c r="H256" s="212"/>
      <c r="I256" s="236">
        <v>290</v>
      </c>
      <c r="J256" s="237" t="s">
        <v>601</v>
      </c>
      <c r="K256" s="237"/>
      <c r="L256" s="122"/>
      <c r="M256" s="238"/>
      <c r="N256" s="239"/>
      <c r="O256" s="16"/>
      <c r="P256" s="16"/>
      <c r="Q256" s="16"/>
      <c r="R256" s="34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9">
        <v>161</v>
      </c>
      <c r="B257" s="211">
        <v>44187</v>
      </c>
      <c r="C257" s="211"/>
      <c r="D257" s="215" t="s">
        <v>1975</v>
      </c>
      <c r="E257" s="212" t="s">
        <v>623</v>
      </c>
      <c r="F257" s="515" t="s">
        <v>3649</v>
      </c>
      <c r="G257" s="212"/>
      <c r="H257" s="212"/>
      <c r="I257" s="236">
        <v>239</v>
      </c>
      <c r="J257" s="516" t="s">
        <v>601</v>
      </c>
      <c r="K257" s="237"/>
      <c r="L257" s="122"/>
      <c r="M257" s="238"/>
      <c r="N257" s="239"/>
      <c r="O257" s="16"/>
      <c r="P257" s="16"/>
      <c r="Q257" s="16"/>
      <c r="R257" s="34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9"/>
      <c r="B258" s="211"/>
      <c r="C258" s="211"/>
      <c r="D258" s="215"/>
      <c r="E258" s="212"/>
      <c r="F258" s="213"/>
      <c r="G258" s="212"/>
      <c r="H258" s="212"/>
      <c r="I258" s="236"/>
      <c r="J258" s="237"/>
      <c r="K258" s="237"/>
      <c r="L258" s="122"/>
      <c r="M258" s="238"/>
      <c r="N258" s="239"/>
      <c r="O258" s="16"/>
      <c r="P258" s="16"/>
      <c r="R258" s="343"/>
    </row>
    <row r="259" spans="1:26">
      <c r="A259" s="209"/>
      <c r="B259" s="211"/>
      <c r="C259" s="211"/>
      <c r="D259" s="215"/>
      <c r="E259" s="212"/>
      <c r="F259" s="213"/>
      <c r="G259" s="212"/>
      <c r="H259" s="212"/>
      <c r="I259" s="236"/>
      <c r="J259" s="237"/>
      <c r="K259" s="237"/>
      <c r="L259" s="122"/>
      <c r="M259" s="238"/>
      <c r="N259" s="239"/>
      <c r="O259" s="16"/>
      <c r="R259" s="241"/>
    </row>
    <row r="260" spans="1:26">
      <c r="A260" s="209"/>
      <c r="B260" s="211"/>
      <c r="C260" s="211"/>
      <c r="D260" s="215"/>
      <c r="E260" s="212"/>
      <c r="F260" s="213"/>
      <c r="G260" s="212"/>
      <c r="H260" s="212"/>
      <c r="I260" s="236"/>
      <c r="J260" s="237"/>
      <c r="K260" s="237"/>
      <c r="L260" s="122"/>
      <c r="M260" s="238"/>
      <c r="N260" s="239"/>
      <c r="O260" s="16"/>
      <c r="R260" s="241"/>
    </row>
    <row r="261" spans="1:26">
      <c r="A261" s="209"/>
      <c r="B261" s="211"/>
      <c r="C261" s="211"/>
      <c r="D261" s="215"/>
      <c r="E261" s="212"/>
      <c r="F261" s="213"/>
      <c r="G261" s="212"/>
      <c r="H261" s="212"/>
      <c r="I261" s="236"/>
      <c r="J261" s="237"/>
      <c r="K261" s="237"/>
      <c r="L261" s="122"/>
      <c r="M261" s="238"/>
      <c r="N261" s="239"/>
      <c r="O261" s="16"/>
      <c r="R261" s="241"/>
    </row>
    <row r="262" spans="1:26">
      <c r="A262" s="209"/>
      <c r="B262" s="199" t="s">
        <v>2980</v>
      </c>
      <c r="O262" s="16"/>
      <c r="R262" s="241"/>
    </row>
    <row r="263" spans="1:26">
      <c r="R263" s="241"/>
    </row>
    <row r="264" spans="1:26">
      <c r="R264" s="241"/>
    </row>
    <row r="265" spans="1:26">
      <c r="R265" s="241"/>
    </row>
    <row r="266" spans="1:26">
      <c r="R266" s="241"/>
    </row>
    <row r="267" spans="1:26">
      <c r="R267" s="241"/>
    </row>
    <row r="268" spans="1:26">
      <c r="R268" s="241"/>
    </row>
    <row r="269" spans="1:26">
      <c r="R269" s="241"/>
    </row>
    <row r="279" spans="1:6">
      <c r="A279" s="216"/>
    </row>
    <row r="280" spans="1:6">
      <c r="A280" s="216"/>
      <c r="F280" s="517"/>
    </row>
    <row r="281" spans="1:6">
      <c r="A281" s="212"/>
    </row>
  </sheetData>
  <autoFilter ref="R1:R27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2021-01-06T02:31:23Z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