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62" i="7"/>
  <c r="K62"/>
  <c r="L60"/>
  <c r="K60"/>
  <c r="L59"/>
  <c r="K59"/>
  <c r="M59" s="1"/>
  <c r="L57"/>
  <c r="K57"/>
  <c r="M57" s="1"/>
  <c r="L58"/>
  <c r="K58"/>
  <c r="K74"/>
  <c r="M74" s="1"/>
  <c r="L38"/>
  <c r="K72"/>
  <c r="M72" s="1"/>
  <c r="L54"/>
  <c r="K54"/>
  <c r="L39"/>
  <c r="K39"/>
  <c r="M39" s="1"/>
  <c r="L36"/>
  <c r="K36"/>
  <c r="M36" s="1"/>
  <c r="L37"/>
  <c r="K37"/>
  <c r="L16"/>
  <c r="L20"/>
  <c r="K20"/>
  <c r="M62" l="1"/>
  <c r="M58"/>
  <c r="M60"/>
  <c r="M37"/>
  <c r="M20"/>
  <c r="M54"/>
  <c r="L56" l="1"/>
  <c r="K56"/>
  <c r="K73"/>
  <c r="M73" s="1"/>
  <c r="L35"/>
  <c r="K35"/>
  <c r="M35" s="1"/>
  <c r="K38"/>
  <c r="L53"/>
  <c r="K53"/>
  <c r="L55"/>
  <c r="K55"/>
  <c r="M38" l="1"/>
  <c r="M56"/>
  <c r="M55"/>
  <c r="M53"/>
  <c r="K71" l="1"/>
  <c r="M71" s="1"/>
  <c r="K16"/>
  <c r="L12"/>
  <c r="K12"/>
  <c r="M16" l="1"/>
  <c r="M12"/>
  <c r="L11" l="1"/>
  <c r="K11"/>
  <c r="M11" l="1"/>
  <c r="L10" l="1"/>
  <c r="K10"/>
  <c r="M10" l="1"/>
  <c r="K271" l="1"/>
  <c r="L271" s="1"/>
  <c r="M7" l="1"/>
  <c r="F259" l="1"/>
  <c r="K260"/>
  <c r="L260" s="1"/>
  <c r="K251"/>
  <c r="L251" s="1"/>
  <c r="K254"/>
  <c r="L254" s="1"/>
  <c r="K262" l="1"/>
  <c r="L262" s="1"/>
  <c r="F253"/>
  <c r="F252"/>
  <c r="F250"/>
  <c r="K250" s="1"/>
  <c r="L250" s="1"/>
  <c r="F230"/>
  <c r="F182"/>
  <c r="K261" l="1"/>
  <c r="L261" s="1"/>
  <c r="K259"/>
  <c r="L259" s="1"/>
  <c r="K265"/>
  <c r="L265" s="1"/>
  <c r="K266"/>
  <c r="L266" s="1"/>
  <c r="K258"/>
  <c r="L258" s="1"/>
  <c r="K268"/>
  <c r="L268" s="1"/>
  <c r="K264"/>
  <c r="L264" s="1"/>
  <c r="K257" l="1"/>
  <c r="L257" s="1"/>
  <c r="K246"/>
  <c r="L246" s="1"/>
  <c r="K248"/>
  <c r="L248" s="1"/>
  <c r="K245"/>
  <c r="L245" s="1"/>
  <c r="K247"/>
  <c r="L247" s="1"/>
  <c r="K176"/>
  <c r="L176" s="1"/>
  <c r="K229"/>
  <c r="L229" s="1"/>
  <c r="K243"/>
  <c r="L243" s="1"/>
  <c r="K244"/>
  <c r="L244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1"/>
  <c r="L231" s="1"/>
  <c r="K230"/>
  <c r="L230" s="1"/>
  <c r="K226"/>
  <c r="L226" s="1"/>
  <c r="K225"/>
  <c r="L225" s="1"/>
  <c r="K224"/>
  <c r="L224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0"/>
  <c r="L200" s="1"/>
  <c r="K198"/>
  <c r="L198" s="1"/>
  <c r="K197"/>
  <c r="L197" s="1"/>
  <c r="K196"/>
  <c r="L196" s="1"/>
  <c r="K194"/>
  <c r="L194" s="1"/>
  <c r="K193"/>
  <c r="L193" s="1"/>
  <c r="K192"/>
  <c r="L192" s="1"/>
  <c r="K191"/>
  <c r="K190"/>
  <c r="L190" s="1"/>
  <c r="K189"/>
  <c r="L189" s="1"/>
  <c r="K187"/>
  <c r="L187" s="1"/>
  <c r="K186"/>
  <c r="L186" s="1"/>
  <c r="K185"/>
  <c r="L185" s="1"/>
  <c r="K184"/>
  <c r="L184" s="1"/>
  <c r="K183"/>
  <c r="L183" s="1"/>
  <c r="K182"/>
  <c r="L182" s="1"/>
  <c r="H181"/>
  <c r="K181" s="1"/>
  <c r="L181" s="1"/>
  <c r="K178"/>
  <c r="L178" s="1"/>
  <c r="K177"/>
  <c r="L177" s="1"/>
  <c r="K175"/>
  <c r="L175" s="1"/>
  <c r="K174"/>
  <c r="L174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H147"/>
  <c r="K147" s="1"/>
  <c r="L147" s="1"/>
  <c r="F146"/>
  <c r="K146" s="1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D7" i="6"/>
  <c r="K6" i="4"/>
  <c r="K6" i="3"/>
  <c r="L6" i="2"/>
</calcChain>
</file>

<file path=xl/sharedStrings.xml><?xml version="1.0" encoding="utf-8"?>
<sst xmlns="http://schemas.openxmlformats.org/spreadsheetml/2006/main" count="7412" uniqueCount="3770">
  <si>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</si>
  <si>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</si>
  <si>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</si>
  <si>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</si>
  <si>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</si>
  <si>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</si>
  <si>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</si>
  <si>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</si>
  <si>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</si>
  <si>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</si>
  <si>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</si>
  <si>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</si>
  <si>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</si>
  <si>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</si>
  <si>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</si>
  <si>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</si>
  <si>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</si>
  <si>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</si>
  <si>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</si>
  <si>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</si>
  <si>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</si>
  <si>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</si>
  <si>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</si>
  <si>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</si>
  <si>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</si>
  <si>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</si>
  <si>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</si>
  <si>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</si>
  <si>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</si>
  <si>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</si>
  <si>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</si>
  <si>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</si>
  <si>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</si>
  <si>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</si>
  <si>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</si>
  <si>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</si>
  <si>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</si>
  <si>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</si>
  <si>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</si>
  <si>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</si>
  <si>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</si>
  <si>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</si>
  <si>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</si>
  <si>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</si>
  <si>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</si>
  <si>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</si>
  <si>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</si>
  <si>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</si>
  <si>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</si>
  <si>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</si>
  <si>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</si>
  <si>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</si>
  <si>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</si>
  <si>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</si>
  <si>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</si>
  <si>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</si>
  <si>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</si>
  <si>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</si>
  <si>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</si>
  <si>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</si>
  <si>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</si>
  <si>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</si>
  <si>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</si>
  <si>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</si>
  <si>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</si>
  <si>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</si>
  <si>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</si>
  <si>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</si>
  <si>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</si>
  <si>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</si>
  <si>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</si>
  <si>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</si>
  <si>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</si>
  <si>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</si>
  <si>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</si>
  <si>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</si>
  <si>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</si>
  <si>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</si>
  <si>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</si>
  <si>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</si>
  <si>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</si>
  <si>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</si>
  <si>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</si>
  <si>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</si>
  <si>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</si>
  <si>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</si>
  <si>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</si>
  <si>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</si>
  <si>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</si>
  <si>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</si>
  <si>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</si>
  <si>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</si>
  <si>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</si>
  <si>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</si>
  <si>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</si>
  <si>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</si>
  <si>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</si>
  <si>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</si>
  <si>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</si>
  <si>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</si>
  <si>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</si>
  <si>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</si>
  <si>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</si>
  <si>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</si>
  <si>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</si>
  <si>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</si>
  <si>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</si>
  <si>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</si>
  <si>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</si>
  <si>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</si>
  <si>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</si>
  <si>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</si>
  <si>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</si>
  <si>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</si>
  <si>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</si>
  <si>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</si>
  <si>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</si>
  <si>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</si>
  <si>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</si>
  <si>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</si>
  <si>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</si>
  <si>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</si>
  <si>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</si>
  <si>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</si>
  <si>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</si>
  <si>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</si>
  <si>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</si>
  <si>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</si>
  <si>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</si>
  <si>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</si>
  <si>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</si>
  <si>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</si>
  <si>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</si>
  <si>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</si>
  <si>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</si>
  <si>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</si>
  <si>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</si>
  <si>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</si>
  <si>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</si>
  <si>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</si>
  <si>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</si>
  <si>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</si>
  <si>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</si>
  <si>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</si>
  <si>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</si>
  <si>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</si>
  <si>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</si>
  <si>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</si>
  <si>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</si>
  <si>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</si>
  <si>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</si>
  <si>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</si>
  <si>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</si>
  <si>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</si>
  <si>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</si>
  <si>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</si>
  <si>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</si>
  <si>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</si>
  <si>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</si>
  <si>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</si>
  <si>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</si>
  <si>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</si>
  <si>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</si>
  <si>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</si>
  <si>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</si>
  <si>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</si>
  <si>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</si>
  <si>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</si>
  <si>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</si>
  <si>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</si>
  <si>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</si>
  <si>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</si>
  <si>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</si>
  <si>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</si>
  <si>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</si>
  <si>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</si>
  <si>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</si>
  <si>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</si>
  <si>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</si>
  <si>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</si>
  <si>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</si>
  <si>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</si>
  <si>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</si>
  <si>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</si>
  <si>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</si>
  <si>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</si>
  <si>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</si>
  <si>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</si>
  <si>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</si>
  <si>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</si>
  <si>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</si>
  <si>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</si>
  <si>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</si>
  <si>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</si>
  <si>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</si>
  <si>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</si>
  <si>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</si>
  <si>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</si>
  <si>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</si>
  <si>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</si>
  <si>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</si>
  <si>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</si>
  <si>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</si>
  <si>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</si>
  <si>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</si>
  <si>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</si>
  <si>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</si>
  <si>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</si>
  <si>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</si>
  <si>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</si>
  <si>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</si>
  <si>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</si>
  <si>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</si>
  <si>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</si>
  <si>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</si>
  <si>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</si>
  <si>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</si>
  <si>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</si>
  <si>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</si>
  <si>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</si>
  <si>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</si>
  <si>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</si>
  <si>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</si>
  <si>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</si>
  <si>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</si>
  <si>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</si>
  <si>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</si>
  <si>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</si>
  <si>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</si>
  <si>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</si>
  <si>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</si>
  <si>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</si>
  <si>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</si>
  <si>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</si>
  <si>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</si>
  <si>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</si>
  <si>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</si>
  <si>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</si>
  <si>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</si>
  <si>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</si>
  <si>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</si>
  <si>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</si>
  <si>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</si>
  <si>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</si>
  <si>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</si>
  <si>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</si>
  <si>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</si>
  <si>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</si>
  <si>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</si>
  <si>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</si>
  <si>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</si>
  <si>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</si>
  <si>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</si>
  <si>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</si>
  <si>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</si>
  <si>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</si>
  <si>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</si>
  <si>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</si>
  <si>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</si>
  <si>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</si>
  <si>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</si>
  <si>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</si>
  <si>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</si>
  <si>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</si>
  <si>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</si>
  <si>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</si>
  <si>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</si>
  <si>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</si>
  <si>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</si>
  <si>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</si>
  <si>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</si>
  <si>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</si>
  <si>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</si>
  <si>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</si>
  <si>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</si>
  <si>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</si>
  <si>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</si>
  <si>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</si>
  <si>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</si>
  <si>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</si>
  <si>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</si>
  <si>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</si>
  <si>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</si>
  <si>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</si>
  <si>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</si>
  <si>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</si>
  <si>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</si>
  <si>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</si>
  <si>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</si>
  <si>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</si>
  <si>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</si>
  <si>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</si>
  <si>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</si>
  <si>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</si>
  <si>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</si>
  <si>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</si>
  <si>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</si>
  <si>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</si>
  <si>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</si>
  <si>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</si>
  <si>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</si>
  <si>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</si>
  <si>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</si>
  <si>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</si>
  <si>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</si>
  <si>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</si>
  <si>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</si>
  <si>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</si>
  <si>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</si>
  <si>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</si>
  <si>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</si>
  <si>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</si>
  <si>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</si>
  <si>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</si>
  <si>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</si>
  <si>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</si>
  <si>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</si>
  <si>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</si>
  <si>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</si>
  <si>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</si>
  <si>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</si>
  <si>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</si>
  <si>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</si>
  <si>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</si>
  <si>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</si>
  <si>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</si>
  <si>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</si>
  <si>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</si>
  <si>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</si>
  <si>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</si>
  <si>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</si>
  <si>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</si>
  <si>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</si>
  <si>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</si>
  <si>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</si>
  <si>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</si>
  <si>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</si>
  <si>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</si>
  <si>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</si>
  <si>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</si>
  <si>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</si>
  <si>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</si>
  <si>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</si>
  <si>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</si>
  <si>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</si>
  <si>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</si>
  <si>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</si>
  <si>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</si>
  <si>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</si>
  <si>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</si>
  <si>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</si>
  <si>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</si>
  <si>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</si>
  <si>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</si>
  <si>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</si>
  <si>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</si>
  <si>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</si>
  <si>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</si>
  <si>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</si>
  <si>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</si>
  <si>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</si>
  <si>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</si>
  <si>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</si>
  <si>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</si>
  <si>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</si>
  <si>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</si>
  <si>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</si>
  <si>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</si>
  <si>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</si>
  <si>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</si>
  <si>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</si>
  <si>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</si>
  <si>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</si>
  <si>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</si>
  <si>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</si>
  <si>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</si>
  <si>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</si>
  <si>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</si>
  <si>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</si>
  <si>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</si>
  <si>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</si>
  <si>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</si>
  <si>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</si>
  <si>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</si>
  <si>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</si>
  <si>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</si>
  <si>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</si>
  <si>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</si>
  <si>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</si>
  <si>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</si>
  <si>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</si>
  <si>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</si>
  <si>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</si>
  <si>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</si>
  <si>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</si>
  <si>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</si>
  <si>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</si>
  <si>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</si>
  <si>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</si>
  <si>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</si>
  <si>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</si>
  <si>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</si>
  <si>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</si>
  <si>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</si>
  <si>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</si>
  <si>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</si>
  <si>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</si>
  <si>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</si>
  <si>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</si>
  <si>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</si>
  <si>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</si>
  <si>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</si>
  <si>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</si>
  <si>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</si>
  <si>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</si>
  <si>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</si>
  <si>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</si>
  <si>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</si>
  <si>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</si>
  <si>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</si>
  <si>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</si>
  <si>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</si>
  <si>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</si>
  <si>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</si>
  <si>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</si>
  <si>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</si>
  <si>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</si>
  <si>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</si>
  <si>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</si>
  <si>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</si>
  <si>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</si>
  <si>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</si>
  <si>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</si>
  <si>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</si>
  <si>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</si>
  <si>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</si>
  <si>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</si>
  <si>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</si>
  <si>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</si>
  <si>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</si>
  <si>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</si>
  <si>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</si>
  <si>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</si>
  <si>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</si>
  <si>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</si>
  <si>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</si>
  <si>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</si>
  <si>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</si>
  <si>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</si>
  <si>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</si>
  <si>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</si>
  <si>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</si>
  <si>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</si>
  <si>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</si>
  <si>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</si>
  <si>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</si>
  <si>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</si>
  <si>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</si>
  <si>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</si>
  <si>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</si>
  <si>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</si>
  <si>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</si>
  <si>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</si>
  <si>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</si>
  <si>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</si>
  <si>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</si>
  <si>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</si>
  <si>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</si>
  <si>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</si>
  <si>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</si>
  <si>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</si>
  <si>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</si>
  <si>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</si>
  <si>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</si>
  <si>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</si>
  <si>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</si>
  <si>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</si>
  <si>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</si>
  <si>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</si>
  <si>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</si>
  <si>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</si>
  <si>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</si>
  <si>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</si>
  <si>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</si>
  <si>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</si>
  <si>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</si>
  <si>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</si>
  <si>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</si>
  <si>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</si>
  <si>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</si>
  <si>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</si>
  <si>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</si>
  <si>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</si>
  <si>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</si>
  <si>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</si>
  <si>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</si>
  <si>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</si>
  <si>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</si>
  <si>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</si>
  <si>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</si>
  <si>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</si>
  <si>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</si>
  <si>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</si>
  <si>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</si>
  <si>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</si>
  <si>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</si>
  <si>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</si>
  <si>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</si>
  <si>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</si>
  <si>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</si>
  <si>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</si>
  <si>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</si>
  <si>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</si>
  <si>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</si>
  <si>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</si>
  <si>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</si>
  <si>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</si>
  <si>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</si>
  <si>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</si>
  <si>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</si>
  <si>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</si>
  <si>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</si>
  <si>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</si>
  <si>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</si>
  <si>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</si>
  <si>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</si>
  <si>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</si>
  <si>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</si>
  <si>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</si>
  <si>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</si>
  <si>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</si>
  <si>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</si>
  <si>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</si>
  <si>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</si>
  <si>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</si>
  <si>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</si>
  <si>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</si>
  <si>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</si>
  <si>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</si>
  <si>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</si>
  <si>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</si>
  <si>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</si>
  <si>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</si>
  <si>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</si>
  <si>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</si>
  <si>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</si>
  <si>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</si>
  <si>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</si>
  <si>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</si>
  <si>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</si>
  <si>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</si>
  <si>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</si>
  <si>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</si>
  <si>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</si>
  <si>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</si>
  <si>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</si>
  <si>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</si>
  <si>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</si>
  <si>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</si>
  <si>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</si>
  <si>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</si>
  <si>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</si>
  <si>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</si>
  <si>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</si>
  <si>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</si>
  <si>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</si>
  <si>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</si>
  <si>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</si>
  <si>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</si>
  <si>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</si>
  <si>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</si>
  <si>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</si>
  <si>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</si>
  <si>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</si>
  <si>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</si>
  <si>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</si>
  <si>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</si>
  <si>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</si>
  <si>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</si>
  <si>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</si>
  <si>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</si>
  <si>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</si>
  <si>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</si>
  <si>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</si>
  <si>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</si>
  <si>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</si>
  <si>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</si>
  <si>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</si>
  <si>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</si>
  <si>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</si>
  <si>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</si>
  <si>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</si>
  <si>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</si>
  <si>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</si>
  <si>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</si>
  <si>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</si>
  <si>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</si>
  <si>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</si>
  <si>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</si>
  <si>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</si>
  <si>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</si>
  <si>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</si>
  <si>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</si>
  <si>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</si>
  <si>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</si>
  <si>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</si>
  <si>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</si>
  <si>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</si>
  <si>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</si>
  <si>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</si>
  <si>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</si>
  <si>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</si>
  <si>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</si>
  <si>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</si>
  <si>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</si>
  <si>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</si>
  <si>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</si>
  <si>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</si>
  <si>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</si>
  <si>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</si>
  <si>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</si>
  <si>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</si>
  <si>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</si>
  <si>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</si>
  <si>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</si>
  <si>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</si>
  <si>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</si>
  <si>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</si>
  <si>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</si>
  <si>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</si>
  <si>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</si>
  <si>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</si>
  <si>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</si>
  <si>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</si>
  <si>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</si>
  <si>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</si>
  <si>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</si>
  <si>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</si>
  <si>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</si>
  <si>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</si>
  <si>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</si>
  <si>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</si>
  <si>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</si>
  <si>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</si>
  <si>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</si>
  <si>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</si>
  <si>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</si>
  <si>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</si>
  <si>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</si>
  <si>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</si>
  <si>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</si>
  <si>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</si>
  <si>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</si>
  <si>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</si>
  <si>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</si>
  <si>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</si>
  <si>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</si>
  <si>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</si>
  <si>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</si>
  <si>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</si>
  <si>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</si>
  <si>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</si>
  <si>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</si>
  <si>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</si>
  <si>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</si>
  <si>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</si>
  <si>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</si>
  <si>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</si>
  <si>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</si>
  <si>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</si>
  <si>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</si>
  <si>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</si>
  <si>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</si>
  <si>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</si>
  <si>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</si>
  <si>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</si>
  <si>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</si>
  <si>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</si>
  <si>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</si>
  <si>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</si>
  <si>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</si>
  <si>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</si>
  <si>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</si>
  <si>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</si>
  <si>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</si>
  <si>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</si>
  <si>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</si>
  <si>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</si>
  <si>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</si>
  <si>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</si>
  <si>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</si>
  <si>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</si>
  <si>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</si>
  <si>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</si>
  <si>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</si>
  <si>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</si>
  <si>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</si>
  <si>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</si>
  <si>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</si>
  <si>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</si>
  <si>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</si>
  <si>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</si>
  <si>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</si>
  <si>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</si>
  <si>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</si>
  <si>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</si>
  <si>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</si>
  <si>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</si>
  <si>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</si>
  <si>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</si>
  <si>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</si>
  <si>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</si>
  <si>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</si>
  <si>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</si>
  <si>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</si>
  <si>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</si>
  <si>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</si>
  <si>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</si>
  <si>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</si>
  <si>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</si>
  <si>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</si>
  <si>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</si>
  <si>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</si>
  <si>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</si>
  <si>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</si>
  <si>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</si>
  <si>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</si>
  <si>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</si>
  <si>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</si>
  <si>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</si>
  <si>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</si>
  <si>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</si>
  <si>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</si>
  <si>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</si>
  <si>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</si>
  <si>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</si>
  <si>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</si>
  <si>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</si>
  <si>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</si>
  <si>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</si>
  <si>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</si>
  <si>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</si>
  <si>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</si>
  <si>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</si>
  <si>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</si>
  <si>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</si>
  <si>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</si>
  <si>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</si>
  <si>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</si>
  <si>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</si>
  <si>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</si>
  <si>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</si>
  <si>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</si>
  <si>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</si>
  <si>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</si>
  <si>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</si>
  <si>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</si>
  <si>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</si>
  <si>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</si>
  <si>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</si>
  <si>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</si>
  <si>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</si>
  <si>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</si>
  <si>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</si>
  <si>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</si>
  <si>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</si>
  <si>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</si>
  <si>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</si>
  <si>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</si>
  <si>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</si>
  <si>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</si>
  <si>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</si>
  <si>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</si>
  <si>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</si>
  <si>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</si>
  <si>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</si>
  <si>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</si>
  <si>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</si>
  <si>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</si>
  <si>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</si>
  <si>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</si>
  <si>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</si>
  <si>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</si>
  <si>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</si>
  <si>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</si>
  <si>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</si>
  <si>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</si>
  <si>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</si>
  <si>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</si>
  <si>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</si>
  <si>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</si>
  <si>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</si>
  <si>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</si>
  <si>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</si>
  <si>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</si>
  <si>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</si>
  <si>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</si>
  <si>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</si>
  <si>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</si>
  <si>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</si>
  <si>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</si>
  <si>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</si>
  <si>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</si>
  <si>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</si>
  <si>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</si>
  <si>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</si>
  <si>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</si>
  <si>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</si>
  <si>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</si>
  <si>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</si>
  <si>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</si>
  <si>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</si>
  <si>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</si>
  <si>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</si>
  <si>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</si>
  <si>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</si>
  <si>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</si>
  <si>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</si>
  <si>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</si>
  <si>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</si>
  <si>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</si>
  <si>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</si>
  <si>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</si>
  <si>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</si>
  <si>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</si>
  <si>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</si>
  <si>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</si>
  <si>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</si>
  <si>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</si>
  <si>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</si>
  <si>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</si>
  <si>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</si>
  <si>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</si>
  <si>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</si>
  <si>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</si>
  <si>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</si>
  <si>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</si>
  <si>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</si>
  <si>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</si>
  <si>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</si>
  <si>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</si>
  <si>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</si>
  <si>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</si>
  <si>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</si>
  <si>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</si>
  <si>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</si>
  <si>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</si>
  <si>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</si>
  <si>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</si>
  <si>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</si>
  <si>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</si>
  <si>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</si>
  <si>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</si>
  <si>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</si>
  <si>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</si>
  <si>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</si>
  <si>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</si>
  <si>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</si>
  <si>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</si>
  <si>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</si>
  <si>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</si>
  <si>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</si>
  <si>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</si>
  <si>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</si>
  <si>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</si>
  <si>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</si>
  <si>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</si>
  <si>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</si>
  <si>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</si>
  <si>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</si>
  <si>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</si>
  <si>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</si>
  <si>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</si>
  <si>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</si>
  <si>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</si>
  <si>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</si>
  <si>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</si>
  <si>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</si>
  <si>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</si>
  <si>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</si>
  <si>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</si>
  <si>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</si>
  <si>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</si>
  <si>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</si>
  <si>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</si>
  <si>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</si>
  <si>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</si>
  <si>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</si>
  <si>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</si>
  <si>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</si>
  <si>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</si>
  <si>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</si>
  <si>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</si>
  <si>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</si>
  <si>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</si>
  <si>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</si>
  <si>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</si>
  <si>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</si>
  <si>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</si>
  <si>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</si>
  <si>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</si>
  <si>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</si>
  <si>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</si>
  <si>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</si>
  <si>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</si>
  <si>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</si>
  <si>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</si>
  <si>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</si>
  <si>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</si>
  <si>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</si>
  <si>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</si>
  <si>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</si>
  <si>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</si>
  <si>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</si>
  <si>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</si>
  <si>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</si>
  <si>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</si>
  <si>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</si>
  <si>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</si>
  <si>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</si>
  <si>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</si>
  <si>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</si>
  <si>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</si>
  <si>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</si>
  <si>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</si>
  <si>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</si>
  <si>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</si>
  <si>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</si>
  <si>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</si>
  <si>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</si>
  <si>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</si>
  <si>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</si>
  <si>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</si>
  <si>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</si>
  <si>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</si>
  <si>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</si>
  <si>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</si>
  <si>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</si>
  <si>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</si>
  <si>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</si>
  <si>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</si>
  <si>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</si>
  <si>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</si>
  <si>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</si>
  <si>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</si>
  <si>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</si>
  <si>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</si>
  <si>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</si>
  <si>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</si>
  <si>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</si>
  <si>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</si>
  <si>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</si>
  <si>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</si>
  <si>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</si>
  <si>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</si>
  <si>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</si>
  <si>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</si>
  <si>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</si>
  <si>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</si>
  <si>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</si>
  <si>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</si>
  <si>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</si>
  <si>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</si>
  <si>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</si>
  <si>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</si>
  <si>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</si>
  <si>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</si>
  <si>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</si>
  <si>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</si>
  <si>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</si>
  <si>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</si>
  <si>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</si>
  <si>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</si>
  <si>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</si>
  <si>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</si>
  <si>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</si>
  <si>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</si>
  <si>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</si>
  <si>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</si>
  <si>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</si>
  <si>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</si>
  <si>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</si>
  <si>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</si>
  <si>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</si>
  <si>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</si>
  <si>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</si>
  <si>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</si>
  <si>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</si>
  <si>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</si>
  <si>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</si>
  <si>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</si>
  <si>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</si>
  <si>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</si>
  <si>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</si>
  <si>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</si>
  <si>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</si>
  <si>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</si>
  <si>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</si>
  <si>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</si>
  <si>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</si>
  <si>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</si>
  <si>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</si>
  <si>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</si>
  <si>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</si>
  <si>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</si>
  <si>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</si>
  <si>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</si>
  <si>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</si>
  <si>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</si>
  <si>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</si>
  <si>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</si>
  <si>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</si>
  <si>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</si>
  <si>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</si>
  <si>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</si>
  <si>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</si>
  <si>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</si>
  <si>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</si>
  <si>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</si>
  <si>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</si>
  <si>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</si>
  <si>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</si>
  <si>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</si>
  <si>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</si>
  <si>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</si>
  <si>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</si>
  <si>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</si>
  <si>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</si>
  <si>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</si>
  <si>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</si>
  <si>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</si>
  <si>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</si>
  <si>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</si>
  <si>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</si>
  <si>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</si>
  <si>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</si>
  <si>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</si>
  <si>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</si>
  <si>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</si>
  <si>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</si>
  <si>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</si>
  <si>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</si>
  <si>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</si>
  <si>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</si>
  <si>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</si>
  <si>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</si>
  <si>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</si>
  <si>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</si>
  <si>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</si>
  <si>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</si>
  <si>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</si>
  <si>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</si>
  <si>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</si>
  <si>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</si>
  <si>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</si>
  <si>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</si>
  <si>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</si>
  <si>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</si>
  <si>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</si>
  <si>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</si>
  <si>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</si>
  <si>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</si>
  <si>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</si>
  <si>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</si>
  <si>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</si>
  <si>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</si>
  <si>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</si>
  <si>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</si>
  <si>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</si>
  <si>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</si>
  <si>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</si>
  <si>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</si>
  <si>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</si>
  <si>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</si>
  <si>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</si>
  <si>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</si>
  <si>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</si>
  <si>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</si>
  <si>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</si>
  <si>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</si>
  <si>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</si>
  <si>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</si>
  <si>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</si>
  <si>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</si>
  <si>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</si>
  <si>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</si>
  <si>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</si>
  <si>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</si>
  <si>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</si>
  <si>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</si>
  <si>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</si>
  <si>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</si>
  <si>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</si>
  <si>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</si>
  <si>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</si>
  <si>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</si>
  <si>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</si>
  <si>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</si>
  <si>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</si>
  <si>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</si>
  <si>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</si>
  <si>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</si>
  <si>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</si>
  <si>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</si>
  <si>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</si>
  <si>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</si>
  <si>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</si>
  <si>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</si>
  <si>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</si>
  <si>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</si>
  <si>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</si>
  <si>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</si>
  <si>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</si>
  <si>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</si>
  <si>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</si>
  <si>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</si>
  <si>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</si>
  <si>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</si>
  <si>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</si>
  <si>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</si>
  <si>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</si>
  <si>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</si>
  <si>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</si>
  <si>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</si>
  <si>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</si>
  <si>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</si>
  <si>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</si>
  <si>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</si>
  <si>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</si>
  <si>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</si>
  <si>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</si>
  <si>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</si>
  <si>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</si>
  <si>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</si>
  <si>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</si>
  <si>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</si>
  <si>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</si>
  <si>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</si>
  <si>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</si>
  <si>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</si>
  <si>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</si>
  <si>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</si>
  <si>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</si>
  <si>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</si>
  <si>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</si>
  <si>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</si>
  <si>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</si>
  <si>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</si>
  <si>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</si>
  <si>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</si>
  <si>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</si>
  <si>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</si>
  <si>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</si>
  <si>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</si>
  <si>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</si>
  <si>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</si>
  <si>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</si>
  <si>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</si>
  <si>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</si>
  <si>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</si>
  <si>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</si>
  <si>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</si>
  <si>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</si>
  <si>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</si>
  <si>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</si>
  <si>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</si>
  <si>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</si>
  <si>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</si>
  <si>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</si>
  <si>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</si>
  <si>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</si>
  <si>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</si>
  <si>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</si>
  <si>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</si>
  <si>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</si>
  <si>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</si>
  <si>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</si>
  <si>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</si>
  <si>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</si>
  <si>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</si>
  <si>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</si>
  <si>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</si>
  <si>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</si>
  <si>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</si>
  <si>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</si>
  <si>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</si>
  <si>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</si>
  <si>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</si>
  <si>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</si>
  <si>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</si>
  <si>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</si>
  <si>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</si>
  <si>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</si>
  <si>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</si>
  <si>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</si>
  <si>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</si>
  <si>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</si>
  <si>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</si>
  <si>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</si>
  <si>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</si>
  <si>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</si>
  <si>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</si>
  <si>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</si>
  <si>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</si>
  <si>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</si>
  <si>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</si>
  <si>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</si>
  <si>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</si>
  <si>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</si>
  <si>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</si>
  <si>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</si>
  <si>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</si>
  <si>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</si>
  <si>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</si>
  <si>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</si>
  <si>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</si>
  <si>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</si>
  <si>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</si>
  <si>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</si>
  <si>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</si>
  <si>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</si>
  <si>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</si>
  <si>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</si>
  <si>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</si>
  <si>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</si>
  <si>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</si>
  <si>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</si>
  <si>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</si>
  <si>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</si>
  <si>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</si>
  <si>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</si>
  <si>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</si>
  <si>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</si>
  <si>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</si>
  <si>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</si>
  <si>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</si>
  <si>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</si>
  <si>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</si>
  <si>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</si>
  <si>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</si>
  <si>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</si>
  <si>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</si>
  <si>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</si>
  <si>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</si>
  <si>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</si>
  <si>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</si>
  <si>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</si>
  <si>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</si>
  <si>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</si>
  <si>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</si>
  <si>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</si>
  <si>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</si>
  <si>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</si>
  <si>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</si>
  <si>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</si>
  <si>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</si>
  <si>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</si>
  <si>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</si>
  <si>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</si>
  <si>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</si>
  <si>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</si>
  <si>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</si>
  <si>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</si>
  <si>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</si>
  <si>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</si>
  <si>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</si>
  <si>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</si>
  <si>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</si>
  <si>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</si>
  <si>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</si>
  <si>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</si>
  <si>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</si>
  <si>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</si>
  <si>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</si>
  <si>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</si>
  <si>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</si>
  <si>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</si>
  <si>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</si>
  <si>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</si>
  <si>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</si>
  <si>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</si>
  <si>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</si>
  <si>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</si>
  <si>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</si>
  <si>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</si>
  <si>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</si>
  <si>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</si>
  <si>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</si>
  <si>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</si>
  <si>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</si>
  <si>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</si>
  <si>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</si>
  <si>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</si>
  <si>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</si>
  <si>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</si>
  <si>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</si>
  <si>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</si>
  <si>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</si>
  <si>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</si>
  <si>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</si>
  <si>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</si>
  <si>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</si>
  <si>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</si>
  <si>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</si>
  <si>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</si>
  <si>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</si>
  <si>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</si>
  <si>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</si>
  <si>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</si>
  <si>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</si>
  <si>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</si>
  <si>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</si>
  <si>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</si>
  <si>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</si>
  <si>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</si>
  <si>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</si>
  <si>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</si>
  <si>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</si>
  <si>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</si>
  <si>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</si>
  <si>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</si>
  <si>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</si>
  <si>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</si>
  <si>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</si>
  <si>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</si>
  <si>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</si>
  <si>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</si>
  <si>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</si>
  <si>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</si>
  <si>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</si>
  <si>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</si>
  <si>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</si>
  <si>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</si>
  <si>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</si>
  <si>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</si>
  <si>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</si>
  <si>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</si>
  <si>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</si>
  <si>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</si>
  <si>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</si>
  <si>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</si>
  <si>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</si>
  <si>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</si>
  <si>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</si>
  <si>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</si>
  <si>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</si>
  <si>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</si>
  <si>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</si>
  <si>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</si>
  <si>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</si>
  <si>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</si>
  <si>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</si>
  <si>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</si>
  <si>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</si>
  <si>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</si>
  <si>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</si>
  <si>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</si>
  <si>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</si>
  <si>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</si>
  <si>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</si>
  <si>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</si>
  <si>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</si>
  <si>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</si>
  <si>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</si>
  <si>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</si>
  <si>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</si>
  <si>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</si>
  <si>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</si>
  <si>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</si>
  <si>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</si>
  <si>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</si>
  <si>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</si>
  <si>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</si>
  <si>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</si>
  <si>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</si>
  <si>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</si>
  <si>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</si>
  <si>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</si>
  <si>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</si>
  <si>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</si>
  <si>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</si>
  <si>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</si>
  <si>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</si>
  <si>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</si>
  <si>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</si>
  <si>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</si>
  <si>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</si>
  <si>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</si>
  <si>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</si>
  <si>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</si>
  <si>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</si>
  <si>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</si>
  <si>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</si>
  <si>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</si>
  <si>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</si>
  <si>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</si>
  <si>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</si>
  <si>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</si>
  <si>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</si>
  <si>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</si>
  <si>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</si>
  <si>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</si>
  <si>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</si>
  <si>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</si>
  <si>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</si>
  <si>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</si>
  <si>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</si>
  <si>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</si>
  <si>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</si>
  <si>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</si>
  <si>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</si>
  <si>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</si>
  <si>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</si>
  <si>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</si>
  <si>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</si>
  <si>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</si>
  <si>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</si>
  <si>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</si>
  <si>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</si>
  <si>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</si>
  <si>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</si>
  <si>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</si>
  <si>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</si>
  <si>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</si>
  <si>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</si>
  <si>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</si>
  <si>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</si>
  <si>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</si>
  <si>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</si>
  <si>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</si>
  <si>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</si>
  <si>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</si>
  <si>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</si>
  <si>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</si>
  <si>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</si>
  <si>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</si>
  <si>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</si>
  <si>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</si>
  <si>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</si>
  <si>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</si>
  <si>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</si>
  <si>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</si>
  <si>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</si>
  <si>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</si>
  <si>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</si>
  <si>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</si>
  <si>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</si>
  <si>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</si>
  <si>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</si>
  <si>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</si>
  <si>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</si>
  <si>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</si>
  <si>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</si>
  <si>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</si>
  <si>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</si>
  <si>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</si>
  <si>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</si>
  <si>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</si>
  <si>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</si>
  <si>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</si>
  <si>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</si>
  <si>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</si>
  <si>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</si>
  <si>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</si>
  <si>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</si>
  <si>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</si>
  <si>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</si>
  <si>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</si>
  <si>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</si>
  <si>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</si>
  <si>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</si>
  <si>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</si>
  <si>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</si>
  <si>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</si>
  <si>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</si>
  <si>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</si>
  <si>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</si>
  <si>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</si>
  <si>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</si>
  <si>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</si>
  <si>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</si>
  <si>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</si>
  <si>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</si>
  <si>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</si>
  <si>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</si>
  <si>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</si>
  <si>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</si>
  <si>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</si>
  <si>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</si>
  <si>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</si>
  <si>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</si>
  <si>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</si>
  <si>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</si>
  <si>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</si>
  <si>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</si>
  <si>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</si>
  <si>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</si>
  <si>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</si>
  <si>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</si>
  <si>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</si>
  <si>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</si>
  <si>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</si>
  <si>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</si>
  <si>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</si>
  <si>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</si>
  <si>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</si>
  <si>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</si>
  <si>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</si>
  <si>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</si>
  <si>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</si>
  <si>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</si>
  <si>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</si>
  <si>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</si>
  <si>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</si>
  <si>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</si>
  <si>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</si>
  <si>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</si>
  <si>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</si>
  <si>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</si>
  <si>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</si>
  <si>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</si>
  <si>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</si>
  <si>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</si>
  <si>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</si>
  <si>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</si>
  <si>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</si>
  <si>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</si>
  <si>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</si>
  <si>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</si>
  <si>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</si>
  <si>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</si>
  <si>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</si>
  <si>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</si>
  <si>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</si>
  <si>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</si>
  <si>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</si>
  <si>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</si>
  <si>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</si>
  <si>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</si>
  <si>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</si>
  <si>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</si>
  <si>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</si>
  <si>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</si>
  <si>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</si>
  <si>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</si>
  <si>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</si>
  <si>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</si>
  <si>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</si>
  <si>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</si>
  <si>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</si>
  <si>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</si>
  <si>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</si>
  <si>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</si>
  <si>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</si>
  <si>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</si>
  <si>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</si>
  <si>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</si>
  <si>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</si>
  <si>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</si>
  <si>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</si>
  <si>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</si>
  <si>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</si>
  <si>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</si>
  <si>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</si>
  <si>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</si>
  <si>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</si>
  <si>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</si>
  <si>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</si>
  <si>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</si>
  <si>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</si>
  <si>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</si>
  <si>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</si>
  <si>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</si>
  <si>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</si>
  <si>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</si>
  <si>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</si>
  <si>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</si>
  <si>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</si>
  <si>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</si>
  <si>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</si>
  <si>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</si>
  <si>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</si>
  <si>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</si>
  <si>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</si>
  <si>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</si>
  <si>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</si>
  <si>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</si>
  <si>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</si>
  <si>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</si>
  <si>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</si>
  <si>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</si>
  <si>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</si>
  <si>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</si>
  <si>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</si>
  <si>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</si>
  <si>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</si>
  <si>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</si>
  <si>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</si>
  <si>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</si>
  <si>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</si>
  <si>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</si>
  <si>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</si>
  <si>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</si>
  <si>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</si>
  <si>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</si>
  <si>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</si>
  <si>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</si>
  <si>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</si>
  <si>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</si>
  <si>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</si>
  <si>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</si>
  <si>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</si>
  <si>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</si>
  <si>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</si>
  <si>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</si>
  <si>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</si>
  <si>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</si>
  <si>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</si>
  <si>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</si>
  <si>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</si>
  <si>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</si>
  <si>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</si>
  <si>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</si>
  <si>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</si>
  <si>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</si>
  <si>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</si>
  <si>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</si>
  <si>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</si>
  <si>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</si>
  <si>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</si>
  <si>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</si>
  <si>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</si>
  <si>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</si>
  <si>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</si>
  <si>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</si>
  <si>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</si>
  <si>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</si>
  <si>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</si>
  <si>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</si>
  <si>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</si>
  <si>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</si>
  <si>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</si>
  <si>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</si>
  <si>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</si>
  <si>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</si>
  <si>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</si>
  <si>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</si>
  <si>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</si>
  <si>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</si>
  <si>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</si>
  <si>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</si>
  <si>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</si>
  <si>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</si>
  <si>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</si>
  <si>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</si>
  <si>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</si>
  <si>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</si>
  <si>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</si>
  <si>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</si>
  <si>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</si>
  <si>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</si>
  <si>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</si>
  <si>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</si>
  <si>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</si>
  <si>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</si>
  <si>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</si>
  <si>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</si>
  <si>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</si>
  <si>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</si>
  <si>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</si>
  <si>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</si>
  <si>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</si>
  <si>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</si>
  <si>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</si>
  <si>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</si>
  <si>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</si>
  <si>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</si>
  <si>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</si>
  <si>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</si>
  <si>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</si>
  <si>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</si>
  <si>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</si>
  <si>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</si>
  <si>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</si>
  <si>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</si>
  <si>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</si>
  <si>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</si>
  <si>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</si>
  <si>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</si>
  <si>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</si>
  <si>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</si>
  <si>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</si>
  <si>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</si>
  <si>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</si>
  <si>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</si>
  <si>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</si>
  <si>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</si>
  <si>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</si>
  <si>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</si>
  <si>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</si>
  <si>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</si>
  <si>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</si>
  <si>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</si>
  <si>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</si>
  <si>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</si>
  <si>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</si>
  <si>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</si>
  <si>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</si>
  <si>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</si>
  <si>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</si>
  <si>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</si>
  <si>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</si>
  <si>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</si>
  <si>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</si>
  <si>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</si>
  <si>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</si>
  <si>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</si>
  <si>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</si>
  <si>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</si>
  <si>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</si>
  <si>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</si>
  <si>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</si>
  <si>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</si>
  <si>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</si>
  <si>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</si>
  <si>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</si>
  <si>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</si>
  <si>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</si>
  <si>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</si>
  <si>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</si>
  <si>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</si>
  <si>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</si>
  <si>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</si>
  <si>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</si>
  <si>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</si>
  <si>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</si>
  <si>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</si>
  <si>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</si>
  <si>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</si>
  <si>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</si>
  <si>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</si>
  <si>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</si>
  <si>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</si>
  <si>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</si>
  <si>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</si>
  <si>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</si>
  <si>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</si>
  <si>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</si>
  <si>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</si>
  <si>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</si>
  <si>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</si>
  <si>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</si>
  <si>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</si>
  <si>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</si>
  <si>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</si>
  <si>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</si>
  <si>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</si>
  <si>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</si>
  <si>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</si>
  <si>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</si>
  <si>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</si>
  <si>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</si>
  <si>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</si>
  <si>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</si>
  <si>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</si>
  <si>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</si>
  <si>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</si>
  <si>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</si>
  <si>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</si>
  <si>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</si>
  <si>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</si>
  <si>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</si>
  <si>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</si>
  <si>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</si>
  <si>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</si>
  <si>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</si>
  <si>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</si>
  <si>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</si>
  <si>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</si>
  <si>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</si>
  <si>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</si>
  <si>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</si>
  <si>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</si>
  <si>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</si>
  <si>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</si>
  <si>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</si>
  <si>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</si>
  <si>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</si>
  <si>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</si>
  <si>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</si>
  <si>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</si>
  <si>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</si>
  <si>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</si>
  <si>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</si>
  <si>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</si>
  <si>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</si>
  <si>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</si>
  <si>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</si>
  <si>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</si>
  <si>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</si>
  <si>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</si>
  <si>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</si>
  <si>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</si>
  <si>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</si>
  <si>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</si>
  <si>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</si>
  <si>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</si>
  <si>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</si>
  <si>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</si>
  <si>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</si>
  <si>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</si>
  <si>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</si>
  <si>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</si>
  <si>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</si>
  <si>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</si>
  <si>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</si>
  <si>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</si>
  <si>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</si>
  <si>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</si>
  <si>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</si>
  <si>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</si>
  <si>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</si>
  <si>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</si>
  <si>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</si>
  <si>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</si>
  <si>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</si>
  <si>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</si>
  <si>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</si>
  <si>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</si>
  <si>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</si>
  <si>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</si>
  <si>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</si>
  <si>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</si>
  <si>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</si>
  <si>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</si>
  <si>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</si>
  <si>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</si>
  <si>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</si>
  <si>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</si>
  <si>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</si>
  <si>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</si>
  <si>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</si>
  <si>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</si>
  <si>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</si>
  <si>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</si>
  <si>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</si>
  <si>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</si>
  <si>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</si>
  <si>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</si>
  <si>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</si>
  <si>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</si>
  <si>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</si>
  <si>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</si>
  <si>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</si>
  <si>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</si>
  <si>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</si>
  <si>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</si>
  <si>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</si>
  <si>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</si>
  <si>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</si>
  <si>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</si>
  <si>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</si>
  <si>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</si>
  <si>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</si>
  <si>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</si>
  <si>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</si>
  <si>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</si>
  <si>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</si>
  <si>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</si>
  <si>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</si>
  <si>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</si>
  <si>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</si>
  <si>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</si>
  <si>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</si>
  <si>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</si>
  <si>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</si>
  <si>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</si>
  <si>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</si>
  <si>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</si>
  <si>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</si>
  <si>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</si>
  <si>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</si>
  <si>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</si>
  <si>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</si>
  <si>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</si>
  <si>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</si>
  <si>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</si>
  <si>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</si>
  <si>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</si>
  <si>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</si>
  <si>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</si>
  <si>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</si>
  <si>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</si>
  <si>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</si>
  <si>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</si>
  <si>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</si>
  <si>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</si>
  <si>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</si>
  <si>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</si>
  <si>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</si>
  <si>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</si>
  <si>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</si>
  <si>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</si>
  <si>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</si>
  <si>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</si>
  <si>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</si>
  <si>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</si>
  <si>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</si>
  <si>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</si>
  <si>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</si>
  <si>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</si>
  <si>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</si>
  <si>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</si>
  <si>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</si>
  <si>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</si>
  <si>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</si>
  <si>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</si>
  <si>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</si>
  <si>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</si>
  <si>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</si>
  <si>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</si>
  <si>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</si>
  <si>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</si>
  <si>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</si>
  <si>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</si>
  <si>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</si>
  <si>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</si>
  <si>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</si>
  <si>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</si>
  <si>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</si>
  <si>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</si>
  <si>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</si>
  <si>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</si>
  <si>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</si>
  <si>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</si>
  <si>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</si>
  <si>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</si>
  <si>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</si>
  <si>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</si>
  <si>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</si>
  <si>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</si>
  <si>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</si>
  <si>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</si>
  <si>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</si>
  <si>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</si>
  <si>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</si>
  <si>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</si>
  <si>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</si>
  <si>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</si>
  <si>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</si>
  <si>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</si>
  <si>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</si>
  <si>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</si>
  <si>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</si>
  <si>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</si>
  <si>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</si>
  <si>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</si>
  <si>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</si>
  <si>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</si>
  <si>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</si>
  <si>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</si>
  <si>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</si>
  <si>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</si>
  <si>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</si>
  <si>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</si>
  <si>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</si>
  <si>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</si>
  <si>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</si>
  <si>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</si>
  <si>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</si>
  <si>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</si>
  <si>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</si>
  <si>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</si>
  <si>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</si>
  <si>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</si>
  <si>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</si>
  <si>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</si>
  <si>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</si>
  <si>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</si>
  <si>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</si>
  <si>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</si>
  <si>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</si>
  <si>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</si>
  <si>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</si>
  <si>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</si>
  <si>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</si>
  <si>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</si>
  <si>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</si>
  <si>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</si>
  <si>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</si>
  <si>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</si>
  <si>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</si>
  <si>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</si>
  <si>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</si>
  <si>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</si>
  <si>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</si>
  <si>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</si>
  <si>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</si>
  <si>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</si>
  <si>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</si>
  <si>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</si>
  <si>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</si>
  <si>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</si>
  <si>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</si>
  <si>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</si>
  <si>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</si>
  <si>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</si>
  <si>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</si>
  <si>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</si>
  <si>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</si>
  <si>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</si>
  <si>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</si>
  <si>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</si>
  <si>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</si>
  <si>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</si>
  <si>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</si>
  <si>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</si>
  <si>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</si>
  <si>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</si>
  <si>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</si>
  <si>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</si>
  <si>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</si>
  <si>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</si>
  <si>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</si>
  <si>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</si>
  <si>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</si>
  <si>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</si>
  <si>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</si>
  <si>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</si>
  <si>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</si>
  <si>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</si>
  <si>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</si>
  <si>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</si>
  <si>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</si>
  <si>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</si>
  <si>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</si>
  <si>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</si>
  <si>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</si>
  <si>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</si>
  <si>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</si>
  <si>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</si>
  <si>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</si>
  <si>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</si>
  <si>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</si>
  <si>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</si>
  <si>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</si>
  <si>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</si>
  <si>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</si>
  <si>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</si>
  <si>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</si>
  <si>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</si>
  <si>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</si>
  <si>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</si>
  <si>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</si>
  <si>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</si>
  <si>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</si>
  <si>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</si>
  <si>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</si>
  <si>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</si>
  <si>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</si>
  <si>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</si>
  <si>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</si>
  <si>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</si>
  <si>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</si>
  <si>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</si>
  <si>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</si>
  <si>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</si>
  <si>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</si>
  <si>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</si>
  <si>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</si>
  <si>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</si>
  <si>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</si>
  <si>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</si>
  <si>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</si>
  <si>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</si>
  <si>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</si>
  <si>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</si>
  <si>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</si>
  <si>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</si>
  <si>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</si>
  <si>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</si>
  <si>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</si>
  <si>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</si>
  <si>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</si>
  <si>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</si>
  <si>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</si>
  <si>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</si>
  <si>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</si>
  <si>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</si>
  <si>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</si>
  <si>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</si>
  <si>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</si>
  <si>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</si>
  <si>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</si>
  <si>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</si>
  <si>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</si>
  <si>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</si>
  <si>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</si>
  <si>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</si>
  <si>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</si>
  <si>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</si>
  <si>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</si>
  <si>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</si>
  <si>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</si>
  <si>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</si>
  <si>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</si>
  <si>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</si>
  <si>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</si>
  <si>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</si>
  <si>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</si>
  <si>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</si>
  <si>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</si>
  <si>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</si>
  <si>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</si>
  <si>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</si>
  <si>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</si>
  <si>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</si>
  <si>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</si>
  <si>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</si>
  <si>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</si>
  <si>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</si>
  <si>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</si>
  <si>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</si>
  <si>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</si>
  <si>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</si>
  <si>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</si>
  <si>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</si>
  <si>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</si>
  <si>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</si>
  <si>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</si>
  <si>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</si>
  <si>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</si>
  <si>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</si>
  <si>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</si>
  <si>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</si>
  <si>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</si>
  <si>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</si>
  <si>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</si>
  <si>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</si>
  <si>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</si>
  <si>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</si>
  <si>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</si>
  <si>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</si>
  <si>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</si>
  <si>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</si>
  <si>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</si>
  <si>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</si>
  <si>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</si>
  <si>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</si>
  <si>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</si>
  <si>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</si>
  <si>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</si>
  <si>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</si>
  <si>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</si>
  <si>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</si>
  <si>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</si>
  <si>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</si>
  <si>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</si>
  <si>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</si>
  <si>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</si>
  <si>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</si>
  <si>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</si>
  <si>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</si>
  <si>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</si>
  <si>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</si>
  <si>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</si>
  <si>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</si>
  <si>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</si>
  <si>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</si>
  <si>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</si>
  <si>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</si>
  <si>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</si>
  <si>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</si>
  <si>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</si>
  <si>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</si>
  <si>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</si>
  <si>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</si>
  <si>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</si>
  <si>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</si>
  <si>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</si>
  <si>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</si>
  <si>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</si>
  <si>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</si>
  <si>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</si>
  <si>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</si>
  <si>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</si>
  <si>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</si>
  <si>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</si>
  <si>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</si>
  <si>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</si>
  <si>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</si>
  <si>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</si>
  <si>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</si>
  <si>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</si>
  <si>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</si>
  <si>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</si>
  <si>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</si>
  <si>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</si>
  <si>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</si>
  <si>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</si>
  <si>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</si>
  <si>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</si>
  <si>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</si>
  <si>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</si>
  <si>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</si>
  <si>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</si>
  <si>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</si>
  <si>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</si>
  <si>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</si>
  <si>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</si>
  <si>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</si>
  <si>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</si>
  <si>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</si>
  <si>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</si>
  <si>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</si>
  <si>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</si>
  <si>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</si>
  <si>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</si>
  <si>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</si>
  <si>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</si>
  <si>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</si>
  <si>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</si>
  <si>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</si>
  <si>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</si>
  <si>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</si>
  <si>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</si>
  <si>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</si>
  <si>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</si>
  <si>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</si>
  <si>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</si>
  <si>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</si>
  <si>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</si>
  <si>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</si>
  <si>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</si>
  <si>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</si>
  <si>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</si>
  <si>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</si>
  <si>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</si>
  <si>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</si>
  <si>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</si>
  <si>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</si>
  <si>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</si>
  <si>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</si>
  <si>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</si>
  <si>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</si>
  <si>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</si>
  <si>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</si>
  <si>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</si>
  <si>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</si>
  <si>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</si>
  <si>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</si>
  <si>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</si>
  <si>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</si>
  <si>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</si>
  <si>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</si>
  <si>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</si>
  <si>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</si>
  <si>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</si>
  <si>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</si>
  <si>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</si>
  <si>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</si>
  <si>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</si>
  <si>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</si>
  <si>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</si>
  <si>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</si>
  <si>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</si>
  <si>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</si>
  <si>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</si>
  <si>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</si>
  <si>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</si>
  <si>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</si>
  <si>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</si>
  <si>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</si>
  <si>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</si>
  <si>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</si>
  <si>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</si>
  <si>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</si>
  <si>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</si>
  <si>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</si>
  <si>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</si>
  <si>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</si>
  <si>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</si>
  <si>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</si>
  <si>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</si>
  <si>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</si>
  <si>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</si>
  <si>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</si>
  <si>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</si>
  <si>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</si>
  <si>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</si>
  <si>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</si>
  <si>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</si>
  <si>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</si>
  <si>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</si>
  <si>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</si>
  <si>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</si>
  <si>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</si>
  <si>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</si>
  <si>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</si>
  <si>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</si>
  <si>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</si>
  <si>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</si>
  <si>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</si>
  <si>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</si>
  <si>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</si>
  <si>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</si>
  <si>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</si>
  <si>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</si>
  <si>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</si>
  <si>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</si>
  <si>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</si>
  <si>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</si>
  <si>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</si>
  <si>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</si>
  <si>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</si>
  <si>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</si>
  <si>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</si>
  <si>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</si>
  <si>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</si>
  <si>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</si>
  <si>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</si>
  <si>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</si>
  <si>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</si>
  <si>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</si>
  <si>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</si>
  <si>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</si>
  <si>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</si>
  <si>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</si>
  <si>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</si>
  <si>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</si>
  <si>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</si>
  <si>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</si>
  <si>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</si>
  <si>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</si>
  <si>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</si>
  <si>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</si>
  <si>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</si>
  <si>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</si>
  <si>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</si>
  <si>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</si>
  <si>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</si>
  <si>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</si>
  <si>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</si>
  <si>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</si>
  <si>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</si>
  <si>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</si>
  <si>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</si>
  <si>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</si>
  <si>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</si>
  <si>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</si>
  <si>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</si>
  <si>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</si>
  <si>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</si>
  <si>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</si>
  <si>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</si>
  <si>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</si>
  <si>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</si>
  <si>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</si>
  <si>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</si>
  <si>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</si>
  <si>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</si>
  <si>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</si>
  <si>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</si>
  <si>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</si>
  <si>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</si>
  <si>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</si>
  <si>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</si>
  <si>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</si>
  <si>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</si>
  <si>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</si>
  <si>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</si>
  <si>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</si>
  <si>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</si>
  <si>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</si>
  <si>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</si>
  <si>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</si>
  <si>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</si>
  <si>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</si>
  <si>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</si>
  <si>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</si>
  <si>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</si>
  <si>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</si>
  <si>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</si>
  <si>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</si>
  <si>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</si>
  <si>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</si>
  <si>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</si>
  <si>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</si>
  <si>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</si>
  <si>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</si>
  <si>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</si>
  <si>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</si>
  <si>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</si>
  <si>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</si>
  <si>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</si>
  <si>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</si>
  <si>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</si>
  <si>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</si>
  <si>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</si>
  <si>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</si>
  <si>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</si>
  <si>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</si>
  <si>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</si>
  <si>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</si>
  <si>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</si>
  <si>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</si>
  <si>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</si>
  <si>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</si>
  <si>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</si>
  <si>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</si>
  <si>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</si>
  <si>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</si>
  <si>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</si>
  <si>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</si>
  <si>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</si>
  <si>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</si>
  <si>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</si>
  <si>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</si>
  <si>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</si>
  <si>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</si>
  <si>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</si>
  <si>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</si>
  <si>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</si>
  <si>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</si>
  <si>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</si>
  <si>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</si>
  <si>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</si>
  <si>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</si>
  <si>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</si>
  <si>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</si>
  <si>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</si>
  <si>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</si>
  <si>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</si>
  <si>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</si>
  <si>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</si>
  <si>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</si>
  <si>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</si>
  <si>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</si>
  <si>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</si>
  <si>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</si>
  <si>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</si>
  <si>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</si>
  <si>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</si>
  <si>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</si>
  <si>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</si>
  <si>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</si>
  <si>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</si>
  <si>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</si>
  <si>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</si>
  <si>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</si>
  <si>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</si>
  <si>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</si>
  <si>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</si>
  <si>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</si>
  <si>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</si>
  <si>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</si>
  <si>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</si>
  <si>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</si>
  <si>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</si>
  <si>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</si>
  <si>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</si>
  <si>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</si>
  <si>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</si>
  <si>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</si>
  <si>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</si>
  <si>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</si>
  <si>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</si>
  <si>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</si>
  <si>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</si>
  <si>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</si>
  <si>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</si>
  <si>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</si>
  <si>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</si>
  <si>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</si>
  <si>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</si>
  <si>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</si>
  <si>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</si>
  <si>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</si>
  <si>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</si>
  <si>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</si>
  <si>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</si>
  <si>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</si>
  <si>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</si>
  <si>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</si>
  <si>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</si>
  <si>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</si>
  <si>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</si>
  <si>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</si>
  <si>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</si>
  <si>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</si>
  <si>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</si>
  <si>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</si>
  <si>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</si>
  <si>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</si>
  <si>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</si>
  <si>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</si>
  <si>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</si>
  <si>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</si>
  <si>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</si>
  <si>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</si>
  <si>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</si>
  <si>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</si>
  <si>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</si>
  <si>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</si>
  <si>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</si>
  <si>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</si>
  <si>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</si>
  <si>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</si>
  <si>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</si>
  <si>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</si>
  <si>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</si>
  <si>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</si>
  <si>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</si>
  <si>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</si>
  <si>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</si>
  <si>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</si>
  <si>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</si>
  <si>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</si>
  <si>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</si>
  <si>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</si>
  <si>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</si>
  <si>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</si>
  <si>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</si>
  <si>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</si>
  <si>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</si>
  <si>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</si>
  <si>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</si>
  <si>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</si>
  <si>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</si>
  <si>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</si>
  <si>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</si>
  <si>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</si>
  <si>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</si>
  <si>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</si>
  <si>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</si>
  <si>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</si>
  <si>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</si>
  <si>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</si>
  <si>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</si>
  <si>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</si>
  <si>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</si>
  <si>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</si>
  <si>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</si>
  <si>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</si>
  <si>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</si>
  <si>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</si>
  <si>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</si>
  <si>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</si>
  <si>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</si>
  <si>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</si>
  <si>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</si>
  <si>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</si>
  <si>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</si>
  <si>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</si>
  <si>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</si>
  <si>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</si>
  <si>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</si>
  <si>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</si>
  <si>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</si>
  <si>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</si>
  <si>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</si>
  <si>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</si>
  <si>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</si>
  <si>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</si>
  <si>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</si>
  <si>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</si>
  <si>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</si>
  <si>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</si>
  <si>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</si>
  <si>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</si>
  <si>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</si>
  <si>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</si>
  <si>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</si>
  <si>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</si>
  <si>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</si>
  <si>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</si>
  <si>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</si>
  <si>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</si>
  <si>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</si>
  <si>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</si>
  <si>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</si>
  <si>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</si>
  <si>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</si>
  <si>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</si>
  <si>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</si>
  <si>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</si>
  <si>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</si>
  <si>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</si>
  <si>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</si>
  <si>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</si>
  <si>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</si>
  <si>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</si>
  <si>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</si>
  <si>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</si>
  <si>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</si>
  <si>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</si>
  <si>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</si>
  <si>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</si>
  <si>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</si>
  <si>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</si>
  <si>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</si>
  <si>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</si>
  <si>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</si>
  <si>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</si>
  <si>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</si>
  <si>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</si>
  <si>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</si>
  <si>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</si>
  <si>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</si>
  <si>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</si>
  <si>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</si>
  <si>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</si>
  <si>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</si>
  <si>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</si>
  <si>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</si>
  <si>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</si>
  <si>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</si>
  <si>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</si>
  <si>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</si>
  <si>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</si>
  <si>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</si>
  <si>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</si>
  <si>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</si>
  <si>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</si>
  <si>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</si>
  <si>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</si>
  <si>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</si>
  <si>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</si>
  <si>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</si>
  <si>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</si>
  <si>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</si>
  <si>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</si>
  <si>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</si>
  <si>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</si>
  <si>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</si>
  <si>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</si>
  <si>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</si>
  <si>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</si>
  <si>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</si>
  <si>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</si>
  <si>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</si>
  <si>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</si>
  <si>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</si>
  <si>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</si>
  <si>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</si>
  <si>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</si>
  <si>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</si>
  <si>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</si>
  <si>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</si>
  <si>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</si>
  <si>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</si>
  <si>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</si>
  <si>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</si>
  <si>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</si>
  <si>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</si>
  <si>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</si>
  <si>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</si>
  <si>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</si>
  <si>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</si>
  <si>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</si>
  <si>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</si>
  <si>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</si>
  <si>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</si>
  <si>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</si>
  <si>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</si>
  <si>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</si>
  <si>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</si>
  <si>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</si>
  <si>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</si>
  <si>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</si>
  <si>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</si>
  <si>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</si>
  <si>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</si>
  <si>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</si>
  <si>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</si>
  <si>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</si>
  <si>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</si>
  <si>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</si>
  <si>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</si>
  <si>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</si>
  <si>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</si>
  <si>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</si>
  <si>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</si>
  <si>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</si>
  <si>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</si>
  <si>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</si>
  <si>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</si>
  <si>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</si>
  <si>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</si>
  <si>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</si>
  <si>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</si>
  <si>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</si>
  <si>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</si>
  <si>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</si>
  <si>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</si>
  <si>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</si>
  <si>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</si>
  <si>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</si>
  <si>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</si>
  <si>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</si>
  <si>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</si>
  <si>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</si>
  <si>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</si>
  <si>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</si>
  <si>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</si>
  <si>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</si>
  <si>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</si>
  <si>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</si>
  <si>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</si>
  <si>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</si>
  <si>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</si>
  <si>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</si>
  <si>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</si>
  <si>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</si>
  <si>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</si>
  <si>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</si>
  <si>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</si>
  <si>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</si>
  <si>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</si>
  <si>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</si>
  <si>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</si>
  <si>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</si>
  <si>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</si>
  <si>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</si>
  <si>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</si>
  <si>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</si>
  <si>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</si>
  <si>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</si>
  <si>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</si>
  <si>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</si>
  <si>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</si>
  <si>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</si>
  <si>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</si>
  <si>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</si>
  <si>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</si>
  <si>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</si>
  <si>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</si>
  <si>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</si>
  <si>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</si>
  <si>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</si>
  <si>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</si>
  <si>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</si>
  <si>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</si>
  <si>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</si>
  <si>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</si>
  <si>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</si>
  <si>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</si>
  <si>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</si>
  <si>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</si>
  <si>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</si>
  <si>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</si>
  <si>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</si>
  <si>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</si>
  <si>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</si>
  <si>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</si>
  <si>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</si>
  <si>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</si>
  <si>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</si>
  <si>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</si>
  <si>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</si>
  <si>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</si>
  <si>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</si>
  <si>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</si>
  <si>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</si>
  <si>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</si>
  <si>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</si>
  <si>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</si>
  <si>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</si>
  <si>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</si>
  <si>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</si>
  <si>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</si>
  <si>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</si>
  <si>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</si>
  <si>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</si>
  <si>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</si>
  <si>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</si>
  <si>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</si>
  <si>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</si>
  <si>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</si>
  <si>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</si>
  <si>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</si>
  <si>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</si>
  <si>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</si>
  <si>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</si>
  <si>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</si>
  <si>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</si>
  <si>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</si>
  <si>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</si>
  <si>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</si>
  <si>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</si>
  <si>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</si>
  <si>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</si>
  <si>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</si>
  <si>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</si>
  <si>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</si>
  <si>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</si>
  <si>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</si>
  <si>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</si>
  <si>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</si>
  <si>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</si>
  <si>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</si>
  <si>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</si>
  <si>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</si>
  <si>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</si>
  <si>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</si>
  <si>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</si>
  <si>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</si>
  <si>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</si>
  <si>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</si>
  <si>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</si>
  <si>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</si>
  <si>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</si>
  <si>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</si>
  <si>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</si>
  <si>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</si>
  <si>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</si>
  <si>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</si>
  <si>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</si>
  <si>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</si>
  <si>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</si>
  <si>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</si>
  <si>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</si>
  <si>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</si>
  <si>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</si>
  <si>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</si>
  <si>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</si>
  <si>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</si>
  <si>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</si>
  <si>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</si>
  <si>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</si>
  <si>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</si>
  <si>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</si>
  <si>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</si>
  <si>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</si>
  <si>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</si>
  <si>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</si>
  <si>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</si>
  <si>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</si>
  <si>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</si>
  <si>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</si>
  <si>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</si>
  <si>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</si>
  <si>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</si>
  <si>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</si>
  <si>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</si>
  <si>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</si>
  <si>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</si>
  <si>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</si>
  <si>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</si>
  <si>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</si>
  <si>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</si>
  <si>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</si>
  <si>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</si>
  <si>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</si>
  <si>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</si>
  <si>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</si>
  <si>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</si>
  <si>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</si>
  <si>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</si>
  <si>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</si>
  <si>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</si>
  <si>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</si>
  <si>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</si>
  <si>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</si>
  <si>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</si>
  <si>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</si>
  <si>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</si>
  <si>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</si>
  <si>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</si>
  <si>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</si>
  <si>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</si>
  <si>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</si>
  <si>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</si>
  <si>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</si>
  <si>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</si>
  <si>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</si>
  <si>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</si>
  <si>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</si>
  <si>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</si>
  <si>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</si>
  <si>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</si>
  <si>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</si>
  <si>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</si>
  <si>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</si>
  <si>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</si>
  <si>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</si>
  <si>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</si>
  <si>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</si>
  <si>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</si>
  <si>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</si>
  <si>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</si>
  <si>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</si>
  <si>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</si>
  <si>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</si>
  <si>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</si>
  <si>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</si>
  <si>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</si>
  <si>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</si>
  <si>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</si>
  <si>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</si>
  <si>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</si>
  <si>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</si>
  <si>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</si>
  <si>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</si>
  <si>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</si>
  <si>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</si>
  <si>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</si>
  <si>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</si>
  <si>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</si>
  <si>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</si>
  <si>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</si>
  <si>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</si>
  <si>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</si>
  <si>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</si>
  <si>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</si>
  <si>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</si>
  <si>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</si>
  <si>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</si>
  <si>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</si>
  <si>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</si>
  <si>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</si>
  <si>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</si>
  <si>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</si>
  <si>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</si>
  <si>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</si>
  <si>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</si>
  <si>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</si>
  <si>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</si>
  <si>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</si>
  <si>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</si>
  <si>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</si>
  <si>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</si>
  <si>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</si>
  <si>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</si>
  <si>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</si>
  <si>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</si>
  <si>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</si>
  <si>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</si>
  <si>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</si>
  <si>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</si>
  <si>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</si>
  <si>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</si>
  <si>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</si>
  <si>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</si>
  <si>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</si>
  <si>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</si>
  <si>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</si>
  <si>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</si>
  <si>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</si>
  <si>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</si>
  <si>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</si>
  <si>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</si>
  <si>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</si>
  <si>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</si>
  <si>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</si>
  <si>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</si>
  <si>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</si>
  <si>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</si>
  <si>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</si>
  <si>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</si>
  <si>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</si>
  <si>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</si>
  <si>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</si>
  <si>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</si>
  <si>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</si>
  <si>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</si>
  <si>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</si>
  <si>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</si>
  <si>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</si>
  <si>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</si>
  <si>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</si>
  <si>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</si>
  <si>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</si>
  <si>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</si>
  <si>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</si>
  <si>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</si>
  <si>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</si>
  <si>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</si>
  <si>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</si>
  <si>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</si>
  <si>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</si>
  <si>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</si>
  <si>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</si>
  <si>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</si>
  <si>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</si>
  <si>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</si>
  <si>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</si>
  <si>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</si>
  <si>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</si>
  <si>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</si>
  <si>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</si>
  <si>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</si>
  <si>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</si>
  <si>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</si>
  <si>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</si>
  <si>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</si>
  <si>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</si>
  <si>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</si>
  <si>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</si>
  <si>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</si>
  <si>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</si>
  <si>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</si>
  <si>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</si>
  <si>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</si>
  <si>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</si>
  <si>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</si>
  <si>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</si>
  <si>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</si>
  <si>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</si>
  <si>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</si>
  <si>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</si>
  <si>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</si>
  <si>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</si>
  <si>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</si>
  <si>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</si>
  <si>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</si>
  <si>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</si>
  <si>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</si>
  <si>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</si>
  <si>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</si>
  <si>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</si>
  <si>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</si>
  <si>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</si>
  <si>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</si>
  <si>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</si>
  <si>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</si>
  <si>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</si>
  <si>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</si>
  <si>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</si>
  <si>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</si>
  <si>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</si>
  <si>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</si>
  <si>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</si>
  <si>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</si>
  <si>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</si>
  <si>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</si>
  <si>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</si>
  <si>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</si>
  <si>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</si>
  <si>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</si>
  <si>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</si>
  <si>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</si>
  <si>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</si>
  <si>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</si>
  <si>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</si>
  <si>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</si>
  <si>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</si>
  <si>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</si>
  <si>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</si>
  <si>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</si>
  <si>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</si>
  <si>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</si>
  <si>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</si>
  <si>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</si>
  <si>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</si>
  <si>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</si>
  <si>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</si>
  <si>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</si>
  <si>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</si>
  <si>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</si>
  <si>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</si>
  <si>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</si>
  <si>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</si>
  <si>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</si>
  <si>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</si>
  <si>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</si>
  <si>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</si>
  <si>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</si>
  <si>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</si>
  <si>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</si>
  <si>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</si>
  <si>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</si>
  <si>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</si>
  <si>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</si>
  <si>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</si>
  <si>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</si>
  <si>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</si>
  <si>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</si>
  <si>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</si>
  <si>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</si>
  <si>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</si>
  <si>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</si>
  <si>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</si>
  <si>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</si>
  <si>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</si>
  <si>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</si>
  <si>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</si>
  <si>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</si>
  <si>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</si>
  <si>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</si>
  <si>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</si>
  <si>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</si>
  <si>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</si>
  <si>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</si>
  <si>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</si>
  <si>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</si>
  <si>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</si>
  <si>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</si>
  <si>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</si>
  <si>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</si>
  <si>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</si>
  <si>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</si>
  <si>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</si>
  <si>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</si>
  <si>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</si>
  <si>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</si>
  <si>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</si>
  <si>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</si>
  <si>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</si>
  <si>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</si>
  <si>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</si>
  <si>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</si>
  <si>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</si>
  <si>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</si>
  <si>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</si>
  <si>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</si>
  <si>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</si>
  <si>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</si>
  <si>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</si>
  <si>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</si>
  <si>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</si>
  <si>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</si>
  <si>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</si>
  <si>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</si>
  <si>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</si>
  <si>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</si>
  <si>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</si>
  <si>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</si>
  <si>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</si>
  <si>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</si>
  <si>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</si>
  <si>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</si>
  <si>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</si>
  <si>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</si>
  <si>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</si>
  <si>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</si>
  <si>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</si>
  <si>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</si>
  <si>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</si>
  <si>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</si>
  <si>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</si>
  <si>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</si>
  <si>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</si>
  <si>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</si>
  <si>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</si>
  <si>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</si>
  <si>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</si>
  <si>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</si>
  <si>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</si>
  <si>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</si>
  <si>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</si>
  <si>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</si>
  <si>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</si>
  <si>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</si>
  <si>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</si>
  <si>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</si>
  <si>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</si>
  <si>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</si>
  <si>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</si>
  <si>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</si>
  <si>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</si>
  <si>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</si>
  <si>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</si>
  <si>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</si>
  <si>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</si>
  <si>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</si>
  <si>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</si>
  <si>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</si>
  <si>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</si>
  <si>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</si>
  <si>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</si>
  <si>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</si>
  <si>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</si>
  <si>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</si>
  <si>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</si>
  <si>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</si>
  <si>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</si>
  <si>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</si>
  <si>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</si>
  <si>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</si>
  <si>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</si>
  <si>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</si>
  <si>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</si>
  <si>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</si>
  <si>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</si>
  <si>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</si>
  <si>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</si>
  <si>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</si>
  <si>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</si>
  <si>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</si>
  <si>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</si>
  <si>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</si>
  <si>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</si>
  <si>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</si>
  <si>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</si>
  <si>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</si>
  <si>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</si>
  <si>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</si>
  <si>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</si>
  <si>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</si>
  <si>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</si>
  <si>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</si>
  <si>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</si>
  <si>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</si>
  <si>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</si>
  <si>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</si>
  <si>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</si>
  <si>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</si>
  <si>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</si>
  <si>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</si>
  <si>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</si>
  <si>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</si>
  <si>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</si>
  <si>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</si>
  <si>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</si>
  <si>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</si>
  <si>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</si>
  <si>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</si>
  <si>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</si>
  <si>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</si>
  <si>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</si>
  <si>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</si>
  <si>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</si>
  <si>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</si>
  <si>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</si>
  <si>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</si>
  <si>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</si>
  <si>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</si>
  <si>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</si>
  <si>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</si>
  <si>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</si>
  <si>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</si>
  <si>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</si>
  <si>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</si>
  <si>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</si>
  <si>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</si>
  <si>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</si>
  <si>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</si>
  <si>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</si>
  <si>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</si>
  <si>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</si>
  <si>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</si>
  <si>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</si>
  <si>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</si>
  <si>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</si>
  <si>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</si>
  <si>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</si>
  <si>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</si>
  <si>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</si>
  <si>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</si>
  <si>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</si>
  <si>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</si>
  <si>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</si>
  <si>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</si>
  <si>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</si>
  <si>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</si>
  <si>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</si>
  <si>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</si>
  <si>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</si>
  <si>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</si>
  <si>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</si>
  <si>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</si>
  <si>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</si>
  <si>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</si>
  <si>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</si>
  <si>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</si>
  <si>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</si>
  <si>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</si>
  <si>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</si>
  <si>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</si>
  <si>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</si>
  <si>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</si>
  <si>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</si>
  <si>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</si>
  <si>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</si>
  <si>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</si>
  <si>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</si>
  <si>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</si>
  <si>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</si>
  <si>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</si>
  <si>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</si>
  <si>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</si>
  <si>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</si>
  <si>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</si>
  <si>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</si>
  <si>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</si>
  <si>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</si>
  <si>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</si>
  <si>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</si>
  <si>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</si>
  <si>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</si>
  <si>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</si>
  <si>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</si>
  <si>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</si>
  <si>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</si>
  <si>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</si>
  <si>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</si>
  <si>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</si>
  <si>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</si>
  <si>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</si>
  <si>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</si>
  <si>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</si>
  <si>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</si>
  <si>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</si>
  <si>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</si>
  <si>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</si>
  <si>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</si>
  <si>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</si>
  <si>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</si>
  <si>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</si>
  <si>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</si>
  <si>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</si>
  <si>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</si>
  <si>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</si>
  <si>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</si>
  <si>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</si>
  <si>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</si>
  <si>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</si>
  <si>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</si>
  <si>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</si>
  <si>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</si>
  <si>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</si>
  <si>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</si>
  <si>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</si>
  <si>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</si>
  <si>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</si>
  <si>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</si>
  <si>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</si>
  <si>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</si>
  <si>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</si>
  <si>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</si>
  <si>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</si>
  <si>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</si>
  <si>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</si>
  <si>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</si>
  <si>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</si>
  <si>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</si>
  <si>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</si>
  <si>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</si>
  <si>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</si>
  <si>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</si>
  <si>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</si>
  <si>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</si>
  <si>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</si>
  <si>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</si>
  <si>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</si>
  <si>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</si>
  <si>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</si>
  <si>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</si>
  <si>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</si>
  <si>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</si>
  <si>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</si>
  <si>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</si>
  <si>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</si>
  <si>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</si>
  <si>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</si>
  <si>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</si>
  <si>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</si>
  <si>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</si>
  <si>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</si>
  <si>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</si>
  <si>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</si>
  <si>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</si>
  <si>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</si>
  <si>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</si>
  <si>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</si>
  <si>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</si>
  <si>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</si>
  <si>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</si>
  <si>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</si>
  <si>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</si>
  <si>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</si>
  <si>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</si>
  <si>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</si>
  <si>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</si>
  <si>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</si>
  <si>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</si>
  <si>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</si>
  <si>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</si>
  <si>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</si>
  <si>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</si>
  <si>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</si>
  <si>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</si>
  <si>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</si>
  <si>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</si>
  <si>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</si>
  <si>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</si>
  <si>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</si>
  <si>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</si>
  <si>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</si>
  <si>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</si>
  <si>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</si>
  <si>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</si>
  <si>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</si>
  <si>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</si>
  <si>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</si>
  <si>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</si>
  <si>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</si>
  <si>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</si>
  <si>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</si>
  <si>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</si>
  <si>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</si>
  <si>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</si>
  <si>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</si>
  <si>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</si>
  <si>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</si>
  <si>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</si>
  <si>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</si>
  <si>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</si>
  <si>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</si>
  <si>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</si>
  <si>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</si>
  <si>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</si>
  <si>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</si>
  <si>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</si>
  <si>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</si>
  <si>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</si>
  <si>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</si>
  <si>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</si>
  <si>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</si>
  <si>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</si>
  <si>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</si>
  <si>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</si>
  <si>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</si>
  <si>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</si>
  <si>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</si>
  <si>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</si>
  <si>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</si>
  <si>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</si>
  <si>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</si>
  <si>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</si>
  <si>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</si>
  <si>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</si>
  <si>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</si>
  <si>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</si>
  <si>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</si>
  <si>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</si>
  <si>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</si>
  <si>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</si>
  <si>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</si>
  <si>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</si>
  <si>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</si>
  <si>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</si>
  <si>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</si>
  <si>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</si>
  <si>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</si>
  <si>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</si>
  <si>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</si>
  <si>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</si>
  <si>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</si>
  <si>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</si>
  <si>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</si>
  <si>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</si>
  <si>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</si>
  <si>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</si>
  <si>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</si>
  <si>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</si>
  <si>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</si>
  <si>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</si>
  <si>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</si>
  <si>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</si>
  <si>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</si>
  <si>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</si>
  <si>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</si>
  <si>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</si>
  <si>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</si>
  <si>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</si>
  <si>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</si>
  <si>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</si>
  <si>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</si>
  <si>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</si>
  <si>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</si>
  <si>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</si>
  <si>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</si>
  <si>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</si>
  <si>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</si>
  <si>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</si>
  <si>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</si>
  <si>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</si>
  <si>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</si>
  <si>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</si>
  <si>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</si>
  <si>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</si>
  <si>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</si>
  <si>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</si>
  <si>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</si>
  <si>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</si>
  <si>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</si>
  <si>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</si>
  <si>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</si>
  <si>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</si>
  <si>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</si>
  <si>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</si>
  <si>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</si>
  <si>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</si>
  <si>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</si>
  <si>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</si>
  <si>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</si>
  <si>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</si>
  <si>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</si>
  <si>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</si>
  <si>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</si>
  <si>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</si>
  <si>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</si>
  <si>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</si>
  <si>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</si>
  <si>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</si>
  <si>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</si>
  <si>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</si>
  <si>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</si>
  <si>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</si>
  <si>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</si>
  <si>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</si>
  <si>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</si>
  <si>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</si>
  <si>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</si>
  <si>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</si>
  <si>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</si>
  <si>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</si>
  <si>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</si>
  <si>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</si>
  <si>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</si>
  <si>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</si>
  <si>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</si>
  <si>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</si>
  <si>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</si>
  <si>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</si>
  <si>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</si>
  <si>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</si>
  <si>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</si>
  <si>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</si>
  <si>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</si>
  <si>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</si>
  <si>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</si>
  <si>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</si>
  <si>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</si>
  <si>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</si>
  <si>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</si>
  <si>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</si>
  <si>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</si>
  <si>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</si>
  <si>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</si>
  <si>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</si>
  <si>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</si>
  <si>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</si>
  <si>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</si>
  <si>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</si>
  <si>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</si>
  <si>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</si>
  <si>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</si>
  <si>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</si>
  <si>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</si>
  <si>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</si>
  <si>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</si>
  <si>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</si>
  <si>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</si>
  <si>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</si>
  <si>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</si>
  <si>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</si>
  <si>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</si>
  <si>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</si>
  <si>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</si>
  <si>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</si>
  <si>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</si>
  <si>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</si>
  <si>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</si>
  <si>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</si>
  <si>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</si>
  <si>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</si>
  <si>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</si>
  <si>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</si>
  <si>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</si>
  <si>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</si>
  <si>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</si>
  <si>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</si>
  <si>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</si>
  <si>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</si>
  <si>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</si>
  <si>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</si>
  <si>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</si>
  <si>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</si>
  <si>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</si>
  <si>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</si>
  <si>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</si>
  <si>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</si>
  <si>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</si>
  <si>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</si>
  <si>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</si>
  <si>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</si>
  <si>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</si>
  <si>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</si>
  <si>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</si>
  <si>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</si>
  <si>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</si>
  <si>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</si>
  <si>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</si>
  <si>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</si>
  <si>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</si>
  <si>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</si>
  <si>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</si>
  <si>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</si>
  <si>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</si>
  <si>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</si>
  <si>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</si>
  <si>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</si>
  <si>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</si>
  <si>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</si>
  <si>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</si>
  <si>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</si>
  <si>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</si>
  <si>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</si>
  <si>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</si>
  <si>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</si>
  <si>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</si>
  <si>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</si>
  <si>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</si>
  <si>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</si>
  <si>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</si>
  <si>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</si>
  <si>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</si>
  <si>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</si>
  <si>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</si>
  <si>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</si>
  <si>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</si>
  <si>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</si>
  <si>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</si>
  <si>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</si>
  <si>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</si>
  <si>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</si>
  <si>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</si>
  <si>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</si>
  <si>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</si>
  <si>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</si>
  <si>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</si>
  <si>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</si>
  <si>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</si>
  <si>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>Intrday Call</t>
  </si>
  <si>
    <t>204-208</t>
  </si>
  <si>
    <t xml:space="preserve">HDFCLIFE </t>
  </si>
  <si>
    <t>580-583</t>
  </si>
  <si>
    <t>Part Profit of Rs.27/-</t>
  </si>
  <si>
    <t>3140-3160</t>
  </si>
  <si>
    <t>Profit of Rs.22.5/-</t>
  </si>
  <si>
    <t>2010-2040</t>
  </si>
  <si>
    <t>2200-2300</t>
  </si>
  <si>
    <t>ASIANPAINT NOV FUT</t>
  </si>
  <si>
    <t>Part Profit of Rs.280/-</t>
  </si>
  <si>
    <t>401-406</t>
  </si>
  <si>
    <t>450-460</t>
  </si>
  <si>
    <t>Siti Networks Limited</t>
  </si>
  <si>
    <t>RATTANINDIA FINANCE PRIVATE LIMITED</t>
  </si>
  <si>
    <t>430-440</t>
  </si>
  <si>
    <t xml:space="preserve">GODREJCP </t>
  </si>
  <si>
    <t>675-680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</si>
  <si>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</si>
  <si>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</si>
  <si>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</si>
  <si>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</si>
  <si>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</si>
  <si>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</si>
  <si>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</si>
  <si>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</si>
  <si>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</si>
  <si>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354-356</t>
  </si>
  <si>
    <t>390-400</t>
  </si>
  <si>
    <t>2260-2280</t>
  </si>
  <si>
    <t>TOPGAIN FINANCE PRIVATE LIMITED</t>
  </si>
  <si>
    <t>Profit of Rs.3.8/-</t>
  </si>
  <si>
    <t>TATACONSUM  520 CE NOV</t>
  </si>
  <si>
    <t>Loss of Rs.20/-</t>
  </si>
  <si>
    <t>250-255</t>
  </si>
  <si>
    <t>3500-3530</t>
  </si>
  <si>
    <t>467-468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</si>
  <si>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</si>
  <si>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</si>
  <si>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</si>
  <si>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</si>
  <si>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</si>
  <si>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XTX MARKETS LLP</t>
  </si>
  <si>
    <t>ALPHA LEON ENTERPRISES LLP</t>
  </si>
  <si>
    <t>VORA PRITESH PRAVINCHANDRA (HUF)</t>
  </si>
  <si>
    <t>Loss of Rs.37.5/-</t>
  </si>
  <si>
    <t>Profit of Rs.11.5/-</t>
  </si>
  <si>
    <t>Profit of Rs.3.5/-</t>
  </si>
  <si>
    <t>Profit of Rs.6/-</t>
  </si>
  <si>
    <t>493-495</t>
  </si>
  <si>
    <t>NIFTY 11500 PE 12-NOV</t>
  </si>
  <si>
    <t>2570-2578</t>
  </si>
  <si>
    <t>Loss of Rs.7 /-</t>
  </si>
  <si>
    <t>MARFATIA NISHIL SURENDRA</t>
  </si>
  <si>
    <t>MULTIPLIER S AND S ADV PVT LTD</t>
  </si>
  <si>
    <t>Uravi T And Wedg Lamp Ltd</t>
  </si>
  <si>
    <t>SHRI RAVINDRA MEDIA VENTURES PRIVATE LIMITED</t>
  </si>
  <si>
    <t>Vikas Multicorp Limited</t>
  </si>
  <si>
    <t>ALBULA INVESTMENT FUND LTD</t>
  </si>
  <si>
    <t>HALAN PROPERTIES PRIVATE LIMITED</t>
  </si>
  <si>
    <t>ARYAMAN CAPITAL MARKETS LIMITED</t>
  </si>
  <si>
    <t>Profit of Rs.45/-</t>
  </si>
  <si>
    <t>Profit of Rs.52.5/-</t>
  </si>
  <si>
    <t>Profit of Rs.2.75/-</t>
  </si>
  <si>
    <t>2050-2070</t>
  </si>
  <si>
    <t>Loss of Rs.45/-</t>
  </si>
  <si>
    <t>BATAINDIA NOV FUT</t>
  </si>
  <si>
    <t>1330-1340</t>
  </si>
  <si>
    <t>Profit of Rs.24/-</t>
  </si>
  <si>
    <t>Profit of Rs.12.5/-</t>
  </si>
  <si>
    <t>1375-1385</t>
  </si>
  <si>
    <t>1450-1460</t>
  </si>
  <si>
    <t>2190-2210</t>
  </si>
  <si>
    <t>2400-2500</t>
  </si>
  <si>
    <t xml:space="preserve">BHARATFORG NOV FUT </t>
  </si>
  <si>
    <t>Profit of Rs.5.25/-</t>
  </si>
  <si>
    <t>NIFTY NOV FUT</t>
  </si>
  <si>
    <t>BHARATFORG NOV FUT</t>
  </si>
  <si>
    <t>464-465</t>
  </si>
  <si>
    <t>Profit of Rs.75/-</t>
  </si>
  <si>
    <t>Profit of Rs.65/-</t>
  </si>
  <si>
    <t>2170-2174</t>
  </si>
  <si>
    <t>HINDUNILVR NOV FUT</t>
  </si>
  <si>
    <t>2062-2066</t>
  </si>
  <si>
    <t>797-800</t>
  </si>
  <si>
    <t>760-750</t>
  </si>
  <si>
    <t>EUROPACIFIC GROWTH FUND</t>
  </si>
  <si>
    <t>AGRIMONY</t>
  </si>
  <si>
    <t>AMIT M CHATURVEDI</t>
  </si>
  <si>
    <t>ISPA EXIM PVT LTD</t>
  </si>
  <si>
    <t>ARTHA VRDDHI LIMITED</t>
  </si>
  <si>
    <t>AMFL</t>
  </si>
  <si>
    <t>ZALAK PURVESH PARIKH</t>
  </si>
  <si>
    <t>CHANDRAP</t>
  </si>
  <si>
    <t>PRAMOD KUMAR CHAUDHARY</t>
  </si>
  <si>
    <t>KRETTOSYS</t>
  </si>
  <si>
    <t>HATHILA VANESHBHAI RASUBHAI</t>
  </si>
  <si>
    <t>MAXIMUS</t>
  </si>
  <si>
    <t>SAJANKUMAR RAMESHWARLAL BAJAJ</t>
  </si>
  <si>
    <t>PRISMMEDI</t>
  </si>
  <si>
    <t>BIJENDER</t>
  </si>
  <si>
    <t>SUNIL KUMAR RANA</t>
  </si>
  <si>
    <t>ROJL</t>
  </si>
  <si>
    <t>DARSHAN ORNA LIMITED</t>
  </si>
  <si>
    <t>SHINEFASH</t>
  </si>
  <si>
    <t>SHRENI SHARES PRIVATE LIMITED</t>
  </si>
  <si>
    <t>ABINFRA</t>
  </si>
  <si>
    <t>A B Infrabuild Limited</t>
  </si>
  <si>
    <t>VIPUL HARIDAS THAKKAR</t>
  </si>
  <si>
    <t>AMJ Land Holdings Limited</t>
  </si>
  <si>
    <t>PUDUMJEE PAPER PRODUCTS LIMITED</t>
  </si>
  <si>
    <t>Industrial Inv Trust Ltd</t>
  </si>
  <si>
    <t>CONLECTA CAPITAL ADVISORS PRIVATE LIMITED</t>
  </si>
  <si>
    <t>Indo Rama Synthetics (Ind</t>
  </si>
  <si>
    <t>SHRUTI LOHIA</t>
  </si>
  <si>
    <t>Matrimony.Com Limited</t>
  </si>
  <si>
    <t>SBI MUTUAL FUND</t>
  </si>
  <si>
    <t>PVR Limited</t>
  </si>
  <si>
    <t>GRAVITON RESEARCH CAPITAL LLP</t>
  </si>
  <si>
    <t>SURJECTIVE RESEARCH CAPITAL LLP</t>
  </si>
  <si>
    <t>Rushil Decor Limited</t>
  </si>
  <si>
    <t>THAKKAR KRUPESH GHANSHYAMBHAI</t>
  </si>
  <si>
    <t>SARITA AGARWAL</t>
  </si>
  <si>
    <t>TANISH TRADEFIN LLP</t>
  </si>
  <si>
    <t>BP EQUITIES PRIVATE LIMITED</t>
  </si>
  <si>
    <t>TEMBO</t>
  </si>
  <si>
    <t>Tembo Global Ind Ltd</t>
  </si>
  <si>
    <t>NOPEA CAPITAL SERVICES PRIVATE LIMITED</t>
  </si>
  <si>
    <t>ONE EARTH CAPITAL LIMITED</t>
  </si>
  <si>
    <t>AMIT GOEL</t>
  </si>
  <si>
    <t>ATUL GOEL</t>
  </si>
  <si>
    <t>CMDB II</t>
  </si>
  <si>
    <t xml:space="preserve"> FAMILY FUND</t>
  </si>
  <si>
    <t>IDBI TRUSTEESHIP SERVICES LTD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</si>
</sst>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67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166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4" fontId="47" fillId="59" borderId="37" xfId="160" applyFont="1" applyFill="1" applyBorder="1" applyAlignment="1">
      <alignment vertical="top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164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44140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44140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56" t="s">
        <v>16</v>
      </c>
      <c r="B9" s="558" t="s">
        <v>17</v>
      </c>
      <c r="C9" s="558" t="s">
        <v>18</v>
      </c>
      <c r="D9" s="273" t="s">
        <v>19</v>
      </c>
      <c r="E9" s="273" t="s">
        <v>20</v>
      </c>
      <c r="F9" s="553" t="s">
        <v>21</v>
      </c>
      <c r="G9" s="554"/>
      <c r="H9" s="555"/>
      <c r="I9" s="553" t="s">
        <v>22</v>
      </c>
      <c r="J9" s="554"/>
      <c r="K9" s="555"/>
      <c r="L9" s="273"/>
      <c r="M9" s="280"/>
      <c r="N9" s="280"/>
      <c r="O9" s="280"/>
    </row>
    <row r="10" spans="1:15" ht="59.25" customHeight="1">
      <c r="A10" s="557"/>
      <c r="B10" s="559" t="s">
        <v>17</v>
      </c>
      <c r="C10" s="559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25795</v>
      </c>
      <c r="E11" s="302">
        <v>25600.149999999998</v>
      </c>
      <c r="F11" s="314">
        <v>25286.599999999995</v>
      </c>
      <c r="G11" s="314">
        <v>24778.199999999997</v>
      </c>
      <c r="H11" s="314">
        <v>24464.649999999994</v>
      </c>
      <c r="I11" s="314">
        <v>26108.549999999996</v>
      </c>
      <c r="J11" s="314">
        <v>26422.1</v>
      </c>
      <c r="K11" s="314">
        <v>26930.499999999996</v>
      </c>
      <c r="L11" s="301">
        <v>25913.7</v>
      </c>
      <c r="M11" s="301">
        <v>25091.75</v>
      </c>
      <c r="N11" s="318">
        <v>1821625</v>
      </c>
      <c r="O11" s="319">
        <v>-7.6922102436119938E-2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11922.85</v>
      </c>
      <c r="E12" s="315">
        <v>11870.633333333333</v>
      </c>
      <c r="F12" s="316">
        <v>11796.216666666667</v>
      </c>
      <c r="G12" s="316">
        <v>11669.583333333334</v>
      </c>
      <c r="H12" s="316">
        <v>11595.166666666668</v>
      </c>
      <c r="I12" s="316">
        <v>11997.266666666666</v>
      </c>
      <c r="J12" s="316">
        <v>12071.683333333334</v>
      </c>
      <c r="K12" s="316">
        <v>12198.316666666666</v>
      </c>
      <c r="L12" s="303">
        <v>11945.05</v>
      </c>
      <c r="M12" s="303">
        <v>11744</v>
      </c>
      <c r="N12" s="318">
        <v>11237250</v>
      </c>
      <c r="O12" s="319">
        <v>4.9148875086652992E-2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1681.65</v>
      </c>
      <c r="E13" s="315">
        <v>1676.2</v>
      </c>
      <c r="F13" s="316">
        <v>1665.45</v>
      </c>
      <c r="G13" s="316">
        <v>1649.25</v>
      </c>
      <c r="H13" s="316">
        <v>1638.5</v>
      </c>
      <c r="I13" s="316">
        <v>1692.4</v>
      </c>
      <c r="J13" s="316">
        <v>1703.15</v>
      </c>
      <c r="K13" s="316">
        <v>1719.3500000000001</v>
      </c>
      <c r="L13" s="303">
        <v>1686.95</v>
      </c>
      <c r="M13" s="303">
        <v>1660</v>
      </c>
      <c r="N13" s="318">
        <v>1592500</v>
      </c>
      <c r="O13" s="319">
        <v>2.4774774774774775E-2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353.05</v>
      </c>
      <c r="E14" s="315">
        <v>350.75</v>
      </c>
      <c r="F14" s="316">
        <v>340.6</v>
      </c>
      <c r="G14" s="316">
        <v>328.15000000000003</v>
      </c>
      <c r="H14" s="316">
        <v>318.00000000000006</v>
      </c>
      <c r="I14" s="316">
        <v>363.2</v>
      </c>
      <c r="J14" s="316">
        <v>373.34999999999997</v>
      </c>
      <c r="K14" s="316">
        <v>385.79999999999995</v>
      </c>
      <c r="L14" s="303">
        <v>360.9</v>
      </c>
      <c r="M14" s="303">
        <v>338.3</v>
      </c>
      <c r="N14" s="318">
        <v>18068000</v>
      </c>
      <c r="O14" s="319">
        <v>5.0061185893870283E-3</v>
      </c>
    </row>
    <row r="15" spans="1:15" ht="15">
      <c r="A15" s="276">
        <v>5</v>
      </c>
      <c r="B15" s="386" t="s">
        <v>39</v>
      </c>
      <c r="C15" s="276" t="s">
        <v>41</v>
      </c>
      <c r="D15" s="315">
        <v>363.2</v>
      </c>
      <c r="E15" s="315">
        <v>361.64999999999992</v>
      </c>
      <c r="F15" s="316">
        <v>352.64999999999986</v>
      </c>
      <c r="G15" s="316">
        <v>342.09999999999997</v>
      </c>
      <c r="H15" s="316">
        <v>333.09999999999991</v>
      </c>
      <c r="I15" s="316">
        <v>372.19999999999982</v>
      </c>
      <c r="J15" s="316">
        <v>381.19999999999993</v>
      </c>
      <c r="K15" s="316">
        <v>391.74999999999977</v>
      </c>
      <c r="L15" s="303">
        <v>370.65</v>
      </c>
      <c r="M15" s="303">
        <v>351.1</v>
      </c>
      <c r="N15" s="318">
        <v>41502500</v>
      </c>
      <c r="O15" s="319">
        <v>0.40151962853524692</v>
      </c>
    </row>
    <row r="16" spans="1:15" ht="15">
      <c r="A16" s="276">
        <v>6</v>
      </c>
      <c r="B16" s="386" t="s">
        <v>44</v>
      </c>
      <c r="C16" s="276" t="s">
        <v>45</v>
      </c>
      <c r="D16" s="315">
        <v>789.95</v>
      </c>
      <c r="E16" s="315">
        <v>784.33333333333337</v>
      </c>
      <c r="F16" s="316">
        <v>775.81666666666672</v>
      </c>
      <c r="G16" s="316">
        <v>761.68333333333339</v>
      </c>
      <c r="H16" s="316">
        <v>753.16666666666674</v>
      </c>
      <c r="I16" s="316">
        <v>798.4666666666667</v>
      </c>
      <c r="J16" s="316">
        <v>806.98333333333335</v>
      </c>
      <c r="K16" s="316">
        <v>821.11666666666667</v>
      </c>
      <c r="L16" s="303">
        <v>792.85</v>
      </c>
      <c r="M16" s="303">
        <v>770.2</v>
      </c>
      <c r="N16" s="318">
        <v>894000</v>
      </c>
      <c r="O16" s="319">
        <v>-3.2467532467532464E-2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265.3</v>
      </c>
      <c r="E17" s="315">
        <v>263.9666666666667</v>
      </c>
      <c r="F17" s="316">
        <v>261.78333333333342</v>
      </c>
      <c r="G17" s="316">
        <v>258.26666666666671</v>
      </c>
      <c r="H17" s="316">
        <v>256.08333333333343</v>
      </c>
      <c r="I17" s="316">
        <v>267.48333333333341</v>
      </c>
      <c r="J17" s="316">
        <v>269.66666666666669</v>
      </c>
      <c r="K17" s="316">
        <v>273.18333333333339</v>
      </c>
      <c r="L17" s="303">
        <v>266.14999999999998</v>
      </c>
      <c r="M17" s="303">
        <v>260.45</v>
      </c>
      <c r="N17" s="318">
        <v>17478000</v>
      </c>
      <c r="O17" s="319">
        <v>6.8990825688073396E-2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2109.6999999999998</v>
      </c>
      <c r="E18" s="315">
        <v>2117.2166666666667</v>
      </c>
      <c r="F18" s="316">
        <v>2084.8333333333335</v>
      </c>
      <c r="G18" s="316">
        <v>2059.9666666666667</v>
      </c>
      <c r="H18" s="316">
        <v>2027.5833333333335</v>
      </c>
      <c r="I18" s="316">
        <v>2142.0833333333335</v>
      </c>
      <c r="J18" s="316">
        <v>2174.4666666666667</v>
      </c>
      <c r="K18" s="316">
        <v>2199.3333333333335</v>
      </c>
      <c r="L18" s="303">
        <v>2149.6</v>
      </c>
      <c r="M18" s="303">
        <v>2092.35</v>
      </c>
      <c r="N18" s="318">
        <v>1550500</v>
      </c>
      <c r="O18" s="319">
        <v>4.9407783417935704E-2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148.4</v>
      </c>
      <c r="E19" s="315">
        <v>146.96666666666667</v>
      </c>
      <c r="F19" s="316">
        <v>144.18333333333334</v>
      </c>
      <c r="G19" s="316">
        <v>139.96666666666667</v>
      </c>
      <c r="H19" s="316">
        <v>137.18333333333334</v>
      </c>
      <c r="I19" s="316">
        <v>151.18333333333334</v>
      </c>
      <c r="J19" s="316">
        <v>153.9666666666667</v>
      </c>
      <c r="K19" s="316">
        <v>158.18333333333334</v>
      </c>
      <c r="L19" s="303">
        <v>149.75</v>
      </c>
      <c r="M19" s="303">
        <v>142.75</v>
      </c>
      <c r="N19" s="318">
        <v>11325000</v>
      </c>
      <c r="O19" s="319">
        <v>0.16094310609943618</v>
      </c>
    </row>
    <row r="20" spans="1:15" ht="15">
      <c r="A20" s="276">
        <v>10</v>
      </c>
      <c r="B20" s="386" t="s">
        <v>44</v>
      </c>
      <c r="C20" s="276" t="s">
        <v>49</v>
      </c>
      <c r="D20" s="315">
        <v>84.1</v>
      </c>
      <c r="E20" s="315">
        <v>83.783333333333346</v>
      </c>
      <c r="F20" s="316">
        <v>82.366666666666688</v>
      </c>
      <c r="G20" s="316">
        <v>80.63333333333334</v>
      </c>
      <c r="H20" s="316">
        <v>79.216666666666683</v>
      </c>
      <c r="I20" s="316">
        <v>85.516666666666694</v>
      </c>
      <c r="J20" s="316">
        <v>86.933333333333351</v>
      </c>
      <c r="K20" s="316">
        <v>88.6666666666667</v>
      </c>
      <c r="L20" s="303">
        <v>85.2</v>
      </c>
      <c r="M20" s="303">
        <v>82.05</v>
      </c>
      <c r="N20" s="318">
        <v>34776000</v>
      </c>
      <c r="O20" s="319">
        <v>-5.6640625E-2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2178.9</v>
      </c>
      <c r="E21" s="315">
        <v>2186.8166666666671</v>
      </c>
      <c r="F21" s="316">
        <v>2156.8333333333339</v>
      </c>
      <c r="G21" s="316">
        <v>2134.7666666666669</v>
      </c>
      <c r="H21" s="316">
        <v>2104.7833333333338</v>
      </c>
      <c r="I21" s="316">
        <v>2208.8833333333341</v>
      </c>
      <c r="J21" s="316">
        <v>2238.8666666666668</v>
      </c>
      <c r="K21" s="316">
        <v>2260.9333333333343</v>
      </c>
      <c r="L21" s="303">
        <v>2216.8000000000002</v>
      </c>
      <c r="M21" s="303">
        <v>2164.75</v>
      </c>
      <c r="N21" s="318">
        <v>3145800</v>
      </c>
      <c r="O21" s="319">
        <v>2.6773761713520749E-3</v>
      </c>
    </row>
    <row r="22" spans="1:15" ht="15">
      <c r="A22" s="276">
        <v>12</v>
      </c>
      <c r="B22" s="386" t="s">
        <v>52</v>
      </c>
      <c r="C22" s="276" t="s">
        <v>53</v>
      </c>
      <c r="D22" s="315">
        <v>781.8</v>
      </c>
      <c r="E22" s="315">
        <v>782.5333333333333</v>
      </c>
      <c r="F22" s="316">
        <v>769.26666666666665</v>
      </c>
      <c r="G22" s="316">
        <v>756.73333333333335</v>
      </c>
      <c r="H22" s="316">
        <v>743.4666666666667</v>
      </c>
      <c r="I22" s="316">
        <v>795.06666666666661</v>
      </c>
      <c r="J22" s="316">
        <v>808.33333333333326</v>
      </c>
      <c r="K22" s="316">
        <v>820.86666666666656</v>
      </c>
      <c r="L22" s="303">
        <v>795.8</v>
      </c>
      <c r="M22" s="303">
        <v>770</v>
      </c>
      <c r="N22" s="318">
        <v>12873900</v>
      </c>
      <c r="O22" s="319">
        <v>-1.3301449708563742E-2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526.15</v>
      </c>
      <c r="E23" s="315">
        <v>523.98333333333335</v>
      </c>
      <c r="F23" s="316">
        <v>513.4666666666667</v>
      </c>
      <c r="G23" s="316">
        <v>500.78333333333336</v>
      </c>
      <c r="H23" s="316">
        <v>490.26666666666671</v>
      </c>
      <c r="I23" s="316">
        <v>536.66666666666674</v>
      </c>
      <c r="J23" s="316">
        <v>547.18333333333339</v>
      </c>
      <c r="K23" s="316">
        <v>559.86666666666667</v>
      </c>
      <c r="L23" s="303">
        <v>534.5</v>
      </c>
      <c r="M23" s="303">
        <v>511.3</v>
      </c>
      <c r="N23" s="318">
        <v>52500000</v>
      </c>
      <c r="O23" s="319">
        <v>-1.9388098173260114E-2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2931.6</v>
      </c>
      <c r="E24" s="315">
        <v>2924.6166666666663</v>
      </c>
      <c r="F24" s="316">
        <v>2898.2833333333328</v>
      </c>
      <c r="G24" s="316">
        <v>2864.9666666666667</v>
      </c>
      <c r="H24" s="316">
        <v>2838.6333333333332</v>
      </c>
      <c r="I24" s="316">
        <v>2957.9333333333325</v>
      </c>
      <c r="J24" s="316">
        <v>2984.2666666666655</v>
      </c>
      <c r="K24" s="316">
        <v>3017.5833333333321</v>
      </c>
      <c r="L24" s="303">
        <v>2950.95</v>
      </c>
      <c r="M24" s="303">
        <v>2891.3</v>
      </c>
      <c r="N24" s="318">
        <v>2024750</v>
      </c>
      <c r="O24" s="319">
        <v>-2.4921743318083313E-2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5828.8</v>
      </c>
      <c r="E25" s="315">
        <v>5803.5999999999995</v>
      </c>
      <c r="F25" s="316">
        <v>5752.1999999999989</v>
      </c>
      <c r="G25" s="316">
        <v>5675.5999999999995</v>
      </c>
      <c r="H25" s="316">
        <v>5624.1999999999989</v>
      </c>
      <c r="I25" s="316">
        <v>5880.1999999999989</v>
      </c>
      <c r="J25" s="316">
        <v>5931.5999999999985</v>
      </c>
      <c r="K25" s="316">
        <v>6008.1999999999989</v>
      </c>
      <c r="L25" s="303">
        <v>5855</v>
      </c>
      <c r="M25" s="303">
        <v>5727</v>
      </c>
      <c r="N25" s="318">
        <v>1199375</v>
      </c>
      <c r="O25" s="319">
        <v>-3.1395114072279427E-2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3553.65</v>
      </c>
      <c r="E26" s="315">
        <v>3526.0166666666669</v>
      </c>
      <c r="F26" s="316">
        <v>3488.7333333333336</v>
      </c>
      <c r="G26" s="316">
        <v>3423.8166666666666</v>
      </c>
      <c r="H26" s="316">
        <v>3386.5333333333333</v>
      </c>
      <c r="I26" s="316">
        <v>3590.9333333333338</v>
      </c>
      <c r="J26" s="316">
        <v>3628.2166666666676</v>
      </c>
      <c r="K26" s="316">
        <v>3693.1333333333341</v>
      </c>
      <c r="L26" s="303">
        <v>3563.3</v>
      </c>
      <c r="M26" s="303">
        <v>3461.1</v>
      </c>
      <c r="N26" s="318">
        <v>4705250</v>
      </c>
      <c r="O26" s="319">
        <v>8.8107764352199802E-2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1375.35</v>
      </c>
      <c r="E27" s="315">
        <v>1367.8500000000001</v>
      </c>
      <c r="F27" s="316">
        <v>1341.0000000000002</v>
      </c>
      <c r="G27" s="316">
        <v>1306.6500000000001</v>
      </c>
      <c r="H27" s="316">
        <v>1279.8000000000002</v>
      </c>
      <c r="I27" s="316">
        <v>1402.2000000000003</v>
      </c>
      <c r="J27" s="316">
        <v>1429.0500000000002</v>
      </c>
      <c r="K27" s="316">
        <v>1463.4000000000003</v>
      </c>
      <c r="L27" s="303">
        <v>1394.7</v>
      </c>
      <c r="M27" s="303">
        <v>1333.5</v>
      </c>
      <c r="N27" s="318">
        <v>1585200</v>
      </c>
      <c r="O27" s="319">
        <v>-3.7639630888780959E-2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314.10000000000002</v>
      </c>
      <c r="E28" s="315">
        <v>310.76666666666671</v>
      </c>
      <c r="F28" s="316">
        <v>306.73333333333341</v>
      </c>
      <c r="G28" s="316">
        <v>299.36666666666667</v>
      </c>
      <c r="H28" s="316">
        <v>295.33333333333337</v>
      </c>
      <c r="I28" s="316">
        <v>318.13333333333344</v>
      </c>
      <c r="J28" s="316">
        <v>322.16666666666674</v>
      </c>
      <c r="K28" s="316">
        <v>329.53333333333347</v>
      </c>
      <c r="L28" s="303">
        <v>314.8</v>
      </c>
      <c r="M28" s="303">
        <v>303.39999999999998</v>
      </c>
      <c r="N28" s="318">
        <v>13564800</v>
      </c>
      <c r="O28" s="319">
        <v>4.3189368770764118E-2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45.25</v>
      </c>
      <c r="E29" s="315">
        <v>44.75</v>
      </c>
      <c r="F29" s="316">
        <v>44</v>
      </c>
      <c r="G29" s="316">
        <v>42.75</v>
      </c>
      <c r="H29" s="316">
        <v>42</v>
      </c>
      <c r="I29" s="316">
        <v>46</v>
      </c>
      <c r="J29" s="316">
        <v>46.75</v>
      </c>
      <c r="K29" s="316">
        <v>48</v>
      </c>
      <c r="L29" s="303">
        <v>45.5</v>
      </c>
      <c r="M29" s="303">
        <v>43.5</v>
      </c>
      <c r="N29" s="318">
        <v>45117500</v>
      </c>
      <c r="O29" s="319">
        <v>-5.6675768688765206E-2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1318.2</v>
      </c>
      <c r="E30" s="315">
        <v>1311.9666666666667</v>
      </c>
      <c r="F30" s="316">
        <v>1303.2333333333333</v>
      </c>
      <c r="G30" s="316">
        <v>1288.2666666666667</v>
      </c>
      <c r="H30" s="316">
        <v>1279.5333333333333</v>
      </c>
      <c r="I30" s="316">
        <v>1326.9333333333334</v>
      </c>
      <c r="J30" s="316">
        <v>1335.666666666667</v>
      </c>
      <c r="K30" s="316">
        <v>1350.6333333333334</v>
      </c>
      <c r="L30" s="303">
        <v>1320.7</v>
      </c>
      <c r="M30" s="303">
        <v>1297</v>
      </c>
      <c r="N30" s="318">
        <v>1425600</v>
      </c>
      <c r="O30" s="319">
        <v>-3.8565368299267258E-4</v>
      </c>
    </row>
    <row r="31" spans="1:15" ht="15">
      <c r="A31" s="276">
        <v>21</v>
      </c>
      <c r="B31" s="386" t="s">
        <v>64</v>
      </c>
      <c r="C31" s="276" t="s">
        <v>65</v>
      </c>
      <c r="D31" s="315">
        <v>89.25</v>
      </c>
      <c r="E31" s="315">
        <v>88.983333333333334</v>
      </c>
      <c r="F31" s="316">
        <v>88.316666666666663</v>
      </c>
      <c r="G31" s="316">
        <v>87.383333333333326</v>
      </c>
      <c r="H31" s="316">
        <v>86.716666666666654</v>
      </c>
      <c r="I31" s="316">
        <v>89.916666666666671</v>
      </c>
      <c r="J31" s="316">
        <v>90.583333333333329</v>
      </c>
      <c r="K31" s="316">
        <v>91.51666666666668</v>
      </c>
      <c r="L31" s="303">
        <v>89.65</v>
      </c>
      <c r="M31" s="303">
        <v>88.05</v>
      </c>
      <c r="N31" s="318">
        <v>31175200</v>
      </c>
      <c r="O31" s="319">
        <v>6.13195977434388E-3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638.9</v>
      </c>
      <c r="E32" s="315">
        <v>634.56666666666672</v>
      </c>
      <c r="F32" s="316">
        <v>629.38333333333344</v>
      </c>
      <c r="G32" s="316">
        <v>619.86666666666667</v>
      </c>
      <c r="H32" s="316">
        <v>614.68333333333339</v>
      </c>
      <c r="I32" s="316">
        <v>644.08333333333348</v>
      </c>
      <c r="J32" s="316">
        <v>649.26666666666665</v>
      </c>
      <c r="K32" s="316">
        <v>658.78333333333353</v>
      </c>
      <c r="L32" s="303">
        <v>639.75</v>
      </c>
      <c r="M32" s="303">
        <v>625.04999999999995</v>
      </c>
      <c r="N32" s="318">
        <v>3463900</v>
      </c>
      <c r="O32" s="319">
        <v>-3.1746031746031746E-4</v>
      </c>
    </row>
    <row r="33" spans="1:15" ht="15">
      <c r="A33" s="276">
        <v>23</v>
      </c>
      <c r="B33" s="386" t="s">
        <v>44</v>
      </c>
      <c r="C33" s="276" t="s">
        <v>67</v>
      </c>
      <c r="D33" s="315">
        <v>465.9</v>
      </c>
      <c r="E33" s="315">
        <v>465.55</v>
      </c>
      <c r="F33" s="316">
        <v>457.70000000000005</v>
      </c>
      <c r="G33" s="316">
        <v>449.50000000000006</v>
      </c>
      <c r="H33" s="316">
        <v>441.65000000000009</v>
      </c>
      <c r="I33" s="316">
        <v>473.75</v>
      </c>
      <c r="J33" s="316">
        <v>481.6</v>
      </c>
      <c r="K33" s="316">
        <v>489.79999999999995</v>
      </c>
      <c r="L33" s="303">
        <v>473.4</v>
      </c>
      <c r="M33" s="303">
        <v>457.35</v>
      </c>
      <c r="N33" s="318">
        <v>5688000</v>
      </c>
      <c r="O33" s="319">
        <v>-1.2242771555092472E-2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453.75</v>
      </c>
      <c r="E34" s="315">
        <v>452.73333333333335</v>
      </c>
      <c r="F34" s="316">
        <v>449.31666666666672</v>
      </c>
      <c r="G34" s="316">
        <v>444.88333333333338</v>
      </c>
      <c r="H34" s="316">
        <v>441.46666666666675</v>
      </c>
      <c r="I34" s="316">
        <v>457.16666666666669</v>
      </c>
      <c r="J34" s="316">
        <v>460.58333333333331</v>
      </c>
      <c r="K34" s="316">
        <v>465.01666666666665</v>
      </c>
      <c r="L34" s="303">
        <v>456.15</v>
      </c>
      <c r="M34" s="303">
        <v>448.3</v>
      </c>
      <c r="N34" s="318">
        <v>103047021</v>
      </c>
      <c r="O34" s="319">
        <v>-1.7751479289940828E-3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27.3</v>
      </c>
      <c r="E35" s="315">
        <v>27.466666666666669</v>
      </c>
      <c r="F35" s="316">
        <v>26.783333333333339</v>
      </c>
      <c r="G35" s="316">
        <v>26.266666666666669</v>
      </c>
      <c r="H35" s="316">
        <v>25.583333333333339</v>
      </c>
      <c r="I35" s="316">
        <v>27.983333333333338</v>
      </c>
      <c r="J35" s="316">
        <v>28.666666666666668</v>
      </c>
      <c r="K35" s="316">
        <v>29.183333333333337</v>
      </c>
      <c r="L35" s="303">
        <v>28.15</v>
      </c>
      <c r="M35" s="303">
        <v>26.95</v>
      </c>
      <c r="N35" s="318">
        <v>62769000</v>
      </c>
      <c r="O35" s="319">
        <v>6.7881386209360489E-2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411.5</v>
      </c>
      <c r="E36" s="315">
        <v>409.15000000000003</v>
      </c>
      <c r="F36" s="316">
        <v>405.80000000000007</v>
      </c>
      <c r="G36" s="316">
        <v>400.1</v>
      </c>
      <c r="H36" s="316">
        <v>396.75000000000006</v>
      </c>
      <c r="I36" s="316">
        <v>414.85000000000008</v>
      </c>
      <c r="J36" s="316">
        <v>418.2000000000001</v>
      </c>
      <c r="K36" s="316">
        <v>423.90000000000009</v>
      </c>
      <c r="L36" s="303">
        <v>412.5</v>
      </c>
      <c r="M36" s="303">
        <v>403.45</v>
      </c>
      <c r="N36" s="318">
        <v>11679400</v>
      </c>
      <c r="O36" s="319">
        <v>-1.6463296533023437E-2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11820.35</v>
      </c>
      <c r="E37" s="315">
        <v>11850.116666666667</v>
      </c>
      <c r="F37" s="316">
        <v>11720.233333333334</v>
      </c>
      <c r="G37" s="316">
        <v>11620.116666666667</v>
      </c>
      <c r="H37" s="316">
        <v>11490.233333333334</v>
      </c>
      <c r="I37" s="316">
        <v>11950.233333333334</v>
      </c>
      <c r="J37" s="316">
        <v>12080.116666666669</v>
      </c>
      <c r="K37" s="316">
        <v>12180.233333333334</v>
      </c>
      <c r="L37" s="303">
        <v>11980</v>
      </c>
      <c r="M37" s="303">
        <v>11750</v>
      </c>
      <c r="N37" s="318">
        <v>155700</v>
      </c>
      <c r="O37" s="319">
        <v>8.7463556851311956E-3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350.5</v>
      </c>
      <c r="E38" s="315">
        <v>349.31666666666666</v>
      </c>
      <c r="F38" s="316">
        <v>345.48333333333335</v>
      </c>
      <c r="G38" s="316">
        <v>340.4666666666667</v>
      </c>
      <c r="H38" s="316">
        <v>336.63333333333338</v>
      </c>
      <c r="I38" s="316">
        <v>354.33333333333331</v>
      </c>
      <c r="J38" s="316">
        <v>358.16666666666669</v>
      </c>
      <c r="K38" s="316">
        <v>363.18333333333328</v>
      </c>
      <c r="L38" s="303">
        <v>353.15</v>
      </c>
      <c r="M38" s="303">
        <v>344.3</v>
      </c>
      <c r="N38" s="318">
        <v>20062800</v>
      </c>
      <c r="O38" s="319">
        <v>5.7394934066976565E-2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3487.2</v>
      </c>
      <c r="E39" s="315">
        <v>3473.5166666666664</v>
      </c>
      <c r="F39" s="316">
        <v>3428.8833333333328</v>
      </c>
      <c r="G39" s="316">
        <v>3370.5666666666662</v>
      </c>
      <c r="H39" s="316">
        <v>3325.9333333333325</v>
      </c>
      <c r="I39" s="316">
        <v>3531.833333333333</v>
      </c>
      <c r="J39" s="316">
        <v>3576.4666666666662</v>
      </c>
      <c r="K39" s="316">
        <v>3634.7833333333333</v>
      </c>
      <c r="L39" s="303">
        <v>3518.15</v>
      </c>
      <c r="M39" s="303">
        <v>3415.2</v>
      </c>
      <c r="N39" s="318">
        <v>1280200</v>
      </c>
      <c r="O39" s="319">
        <v>2.728294013801958E-2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441.35</v>
      </c>
      <c r="E40" s="315">
        <v>440.5</v>
      </c>
      <c r="F40" s="316">
        <v>435.1</v>
      </c>
      <c r="G40" s="316">
        <v>428.85</v>
      </c>
      <c r="H40" s="316">
        <v>423.45000000000005</v>
      </c>
      <c r="I40" s="316">
        <v>446.75</v>
      </c>
      <c r="J40" s="316">
        <v>452.15</v>
      </c>
      <c r="K40" s="316">
        <v>458.4</v>
      </c>
      <c r="L40" s="303">
        <v>445.9</v>
      </c>
      <c r="M40" s="303">
        <v>434.25</v>
      </c>
      <c r="N40" s="318">
        <v>6294200</v>
      </c>
      <c r="O40" s="319">
        <v>1.0240112994350282E-2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89.25</v>
      </c>
      <c r="E41" s="315">
        <v>88.466666666666654</v>
      </c>
      <c r="F41" s="316">
        <v>86.933333333333309</v>
      </c>
      <c r="G41" s="316">
        <v>84.61666666666666</v>
      </c>
      <c r="H41" s="316">
        <v>83.083333333333314</v>
      </c>
      <c r="I41" s="316">
        <v>90.783333333333303</v>
      </c>
      <c r="J41" s="316">
        <v>92.316666666666634</v>
      </c>
      <c r="K41" s="316">
        <v>94.633333333333297</v>
      </c>
      <c r="L41" s="303">
        <v>90</v>
      </c>
      <c r="M41" s="303">
        <v>86.15</v>
      </c>
      <c r="N41" s="318">
        <v>13626600</v>
      </c>
      <c r="O41" s="319">
        <v>-1.9429212900997365E-2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293.35000000000002</v>
      </c>
      <c r="E42" s="315">
        <v>293.5</v>
      </c>
      <c r="F42" s="316">
        <v>288.5</v>
      </c>
      <c r="G42" s="316">
        <v>283.64999999999998</v>
      </c>
      <c r="H42" s="316">
        <v>278.64999999999998</v>
      </c>
      <c r="I42" s="316">
        <v>298.35000000000002</v>
      </c>
      <c r="J42" s="316">
        <v>303.35000000000002</v>
      </c>
      <c r="K42" s="316">
        <v>308.20000000000005</v>
      </c>
      <c r="L42" s="303">
        <v>298.5</v>
      </c>
      <c r="M42" s="303">
        <v>288.64999999999998</v>
      </c>
      <c r="N42" s="318">
        <v>5875000</v>
      </c>
      <c r="O42" s="319">
        <v>-3.7674037674037673E-2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784.5</v>
      </c>
      <c r="E43" s="315">
        <v>777.73333333333323</v>
      </c>
      <c r="F43" s="316">
        <v>768.81666666666649</v>
      </c>
      <c r="G43" s="316">
        <v>753.13333333333321</v>
      </c>
      <c r="H43" s="316">
        <v>744.21666666666647</v>
      </c>
      <c r="I43" s="316">
        <v>793.41666666666652</v>
      </c>
      <c r="J43" s="316">
        <v>802.33333333333326</v>
      </c>
      <c r="K43" s="316">
        <v>818.01666666666654</v>
      </c>
      <c r="L43" s="303">
        <v>786.65</v>
      </c>
      <c r="M43" s="303">
        <v>762.05</v>
      </c>
      <c r="N43" s="318">
        <v>16240900</v>
      </c>
      <c r="O43" s="319">
        <v>1.1578947368421053E-2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114.95</v>
      </c>
      <c r="E44" s="315">
        <v>114.95</v>
      </c>
      <c r="F44" s="316">
        <v>113.5</v>
      </c>
      <c r="G44" s="316">
        <v>112.05</v>
      </c>
      <c r="H44" s="316">
        <v>110.6</v>
      </c>
      <c r="I44" s="316">
        <v>116.4</v>
      </c>
      <c r="J44" s="316">
        <v>117.85000000000002</v>
      </c>
      <c r="K44" s="316">
        <v>119.30000000000001</v>
      </c>
      <c r="L44" s="303">
        <v>116.4</v>
      </c>
      <c r="M44" s="303">
        <v>113.5</v>
      </c>
      <c r="N44" s="318">
        <v>37254000</v>
      </c>
      <c r="O44" s="319">
        <v>4.7386207026751496E-3</v>
      </c>
    </row>
    <row r="45" spans="1:15" ht="15">
      <c r="A45" s="276">
        <v>35</v>
      </c>
      <c r="B45" s="417" t="s">
        <v>107</v>
      </c>
      <c r="C45" s="276" t="s">
        <v>3634</v>
      </c>
      <c r="D45" s="315">
        <v>2189.8000000000002</v>
      </c>
      <c r="E45" s="315">
        <v>2190.7000000000003</v>
      </c>
      <c r="F45" s="316">
        <v>2144.4000000000005</v>
      </c>
      <c r="G45" s="316">
        <v>2099.0000000000005</v>
      </c>
      <c r="H45" s="316">
        <v>2052.7000000000007</v>
      </c>
      <c r="I45" s="316">
        <v>2236.1000000000004</v>
      </c>
      <c r="J45" s="316">
        <v>2282.4000000000005</v>
      </c>
      <c r="K45" s="316">
        <v>2327.8000000000002</v>
      </c>
      <c r="L45" s="303">
        <v>2237</v>
      </c>
      <c r="M45" s="303">
        <v>2145.3000000000002</v>
      </c>
      <c r="N45" s="318">
        <v>501750</v>
      </c>
      <c r="O45" s="319">
        <v>5.7707509881422925E-2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1481.55</v>
      </c>
      <c r="E46" s="315">
        <v>1489.2333333333333</v>
      </c>
      <c r="F46" s="316">
        <v>1461.0666666666666</v>
      </c>
      <c r="G46" s="316">
        <v>1440.5833333333333</v>
      </c>
      <c r="H46" s="316">
        <v>1412.4166666666665</v>
      </c>
      <c r="I46" s="316">
        <v>1509.7166666666667</v>
      </c>
      <c r="J46" s="316">
        <v>1537.8833333333332</v>
      </c>
      <c r="K46" s="316">
        <v>1558.3666666666668</v>
      </c>
      <c r="L46" s="303">
        <v>1517.4</v>
      </c>
      <c r="M46" s="303">
        <v>1468.75</v>
      </c>
      <c r="N46" s="318">
        <v>2837800</v>
      </c>
      <c r="O46" s="319">
        <v>0.11496149614961496</v>
      </c>
    </row>
    <row r="47" spans="1:15" ht="15">
      <c r="A47" s="276">
        <v>37</v>
      </c>
      <c r="B47" s="386" t="s">
        <v>39</v>
      </c>
      <c r="C47" s="276" t="s">
        <v>86</v>
      </c>
      <c r="D47" s="315">
        <v>397.05</v>
      </c>
      <c r="E47" s="315">
        <v>396.7166666666667</v>
      </c>
      <c r="F47" s="316">
        <v>394.08333333333337</v>
      </c>
      <c r="G47" s="316">
        <v>391.11666666666667</v>
      </c>
      <c r="H47" s="316">
        <v>388.48333333333335</v>
      </c>
      <c r="I47" s="316">
        <v>399.68333333333339</v>
      </c>
      <c r="J47" s="316">
        <v>402.31666666666672</v>
      </c>
      <c r="K47" s="316">
        <v>405.28333333333342</v>
      </c>
      <c r="L47" s="303">
        <v>399.35</v>
      </c>
      <c r="M47" s="303">
        <v>393.75</v>
      </c>
      <c r="N47" s="318">
        <v>4978155</v>
      </c>
      <c r="O47" s="319">
        <v>-2.7183872938301771E-2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442.35</v>
      </c>
      <c r="E48" s="315">
        <v>443.36666666666673</v>
      </c>
      <c r="F48" s="316">
        <v>437.68333333333345</v>
      </c>
      <c r="G48" s="316">
        <v>433.01666666666671</v>
      </c>
      <c r="H48" s="316">
        <v>427.33333333333343</v>
      </c>
      <c r="I48" s="316">
        <v>448.03333333333347</v>
      </c>
      <c r="J48" s="316">
        <v>453.71666666666675</v>
      </c>
      <c r="K48" s="316">
        <v>458.3833333333335</v>
      </c>
      <c r="L48" s="303">
        <v>449.05</v>
      </c>
      <c r="M48" s="303">
        <v>438.7</v>
      </c>
      <c r="N48" s="318">
        <v>1454400</v>
      </c>
      <c r="O48" s="319">
        <v>5.0259965337954939E-2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519.20000000000005</v>
      </c>
      <c r="E49" s="315">
        <v>522.36666666666667</v>
      </c>
      <c r="F49" s="316">
        <v>514.48333333333335</v>
      </c>
      <c r="G49" s="316">
        <v>509.76666666666665</v>
      </c>
      <c r="H49" s="316">
        <v>501.88333333333333</v>
      </c>
      <c r="I49" s="316">
        <v>527.08333333333337</v>
      </c>
      <c r="J49" s="316">
        <v>534.96666666666681</v>
      </c>
      <c r="K49" s="316">
        <v>539.68333333333339</v>
      </c>
      <c r="L49" s="303">
        <v>530.25</v>
      </c>
      <c r="M49" s="303">
        <v>517.65</v>
      </c>
      <c r="N49" s="318">
        <v>12465000</v>
      </c>
      <c r="O49" s="319">
        <v>-0.12187389926030293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3202.25</v>
      </c>
      <c r="E50" s="315">
        <v>3175.3666666666668</v>
      </c>
      <c r="F50" s="316">
        <v>3137.9833333333336</v>
      </c>
      <c r="G50" s="316">
        <v>3073.7166666666667</v>
      </c>
      <c r="H50" s="316">
        <v>3036.3333333333335</v>
      </c>
      <c r="I50" s="316">
        <v>3239.6333333333337</v>
      </c>
      <c r="J50" s="316">
        <v>3277.0166666666669</v>
      </c>
      <c r="K50" s="316">
        <v>3341.2833333333338</v>
      </c>
      <c r="L50" s="303">
        <v>3212.75</v>
      </c>
      <c r="M50" s="303">
        <v>3111.1</v>
      </c>
      <c r="N50" s="318">
        <v>3180000</v>
      </c>
      <c r="O50" s="319">
        <v>-2.5150905432595576E-4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163.65</v>
      </c>
      <c r="E51" s="315">
        <v>163.18333333333334</v>
      </c>
      <c r="F51" s="316">
        <v>161.26666666666668</v>
      </c>
      <c r="G51" s="316">
        <v>158.88333333333335</v>
      </c>
      <c r="H51" s="316">
        <v>156.9666666666667</v>
      </c>
      <c r="I51" s="316">
        <v>165.56666666666666</v>
      </c>
      <c r="J51" s="316">
        <v>167.48333333333329</v>
      </c>
      <c r="K51" s="316">
        <v>169.86666666666665</v>
      </c>
      <c r="L51" s="303">
        <v>165.1</v>
      </c>
      <c r="M51" s="303">
        <v>160.80000000000001</v>
      </c>
      <c r="N51" s="318">
        <v>27079800</v>
      </c>
      <c r="O51" s="319">
        <v>4.6016571064372215E-2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4954.55</v>
      </c>
      <c r="E52" s="315">
        <v>4945.3166666666666</v>
      </c>
      <c r="F52" s="316">
        <v>4906.2833333333328</v>
      </c>
      <c r="G52" s="316">
        <v>4858.0166666666664</v>
      </c>
      <c r="H52" s="316">
        <v>4818.9833333333327</v>
      </c>
      <c r="I52" s="316">
        <v>4993.583333333333</v>
      </c>
      <c r="J52" s="316">
        <v>5032.6166666666677</v>
      </c>
      <c r="K52" s="316">
        <v>5080.8833333333332</v>
      </c>
      <c r="L52" s="303">
        <v>4984.3500000000004</v>
      </c>
      <c r="M52" s="303">
        <v>4897.05</v>
      </c>
      <c r="N52" s="318">
        <v>3320625</v>
      </c>
      <c r="O52" s="319">
        <v>2.8694237918215612E-2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2103.4499999999998</v>
      </c>
      <c r="E53" s="315">
        <v>2100.7333333333331</v>
      </c>
      <c r="F53" s="316">
        <v>2074.2166666666662</v>
      </c>
      <c r="G53" s="316">
        <v>2044.9833333333331</v>
      </c>
      <c r="H53" s="316">
        <v>2018.4666666666662</v>
      </c>
      <c r="I53" s="316">
        <v>2129.9666666666662</v>
      </c>
      <c r="J53" s="316">
        <v>2156.4833333333336</v>
      </c>
      <c r="K53" s="316">
        <v>2185.7166666666662</v>
      </c>
      <c r="L53" s="303">
        <v>2127.25</v>
      </c>
      <c r="M53" s="303">
        <v>2071.5</v>
      </c>
      <c r="N53" s="318">
        <v>2350950</v>
      </c>
      <c r="O53" s="319">
        <v>-1.486546751895347E-3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1238.7</v>
      </c>
      <c r="E54" s="315">
        <v>1236.4166666666667</v>
      </c>
      <c r="F54" s="316">
        <v>1224.6333333333334</v>
      </c>
      <c r="G54" s="316">
        <v>1210.5666666666666</v>
      </c>
      <c r="H54" s="316">
        <v>1198.7833333333333</v>
      </c>
      <c r="I54" s="316">
        <v>1250.4833333333336</v>
      </c>
      <c r="J54" s="316">
        <v>1262.2666666666669</v>
      </c>
      <c r="K54" s="316">
        <v>1276.3333333333337</v>
      </c>
      <c r="L54" s="303">
        <v>1248.2</v>
      </c>
      <c r="M54" s="303">
        <v>1222.3499999999999</v>
      </c>
      <c r="N54" s="318">
        <v>2728000</v>
      </c>
      <c r="O54" s="319">
        <v>-7.2723873621237611E-2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163.4</v>
      </c>
      <c r="E55" s="315">
        <v>162.30000000000001</v>
      </c>
      <c r="F55" s="316">
        <v>160.80000000000001</v>
      </c>
      <c r="G55" s="316">
        <v>158.19999999999999</v>
      </c>
      <c r="H55" s="316">
        <v>156.69999999999999</v>
      </c>
      <c r="I55" s="316">
        <v>164.90000000000003</v>
      </c>
      <c r="J55" s="316">
        <v>166.40000000000003</v>
      </c>
      <c r="K55" s="316">
        <v>169.00000000000006</v>
      </c>
      <c r="L55" s="303">
        <v>163.80000000000001</v>
      </c>
      <c r="M55" s="303">
        <v>159.69999999999999</v>
      </c>
      <c r="N55" s="318">
        <v>10324800</v>
      </c>
      <c r="O55" s="319">
        <v>2.6485325697924122E-2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52.95</v>
      </c>
      <c r="E56" s="315">
        <v>52.583333333333336</v>
      </c>
      <c r="F56" s="316">
        <v>51.666666666666671</v>
      </c>
      <c r="G56" s="316">
        <v>50.383333333333333</v>
      </c>
      <c r="H56" s="316">
        <v>49.466666666666669</v>
      </c>
      <c r="I56" s="316">
        <v>53.866666666666674</v>
      </c>
      <c r="J56" s="316">
        <v>54.783333333333346</v>
      </c>
      <c r="K56" s="316">
        <v>56.066666666666677</v>
      </c>
      <c r="L56" s="303">
        <v>53.5</v>
      </c>
      <c r="M56" s="303">
        <v>51.3</v>
      </c>
      <c r="N56" s="318">
        <v>87988500</v>
      </c>
      <c r="O56" s="319">
        <v>4.3043001511424595E-2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83.75</v>
      </c>
      <c r="E57" s="315">
        <v>83.933333333333337</v>
      </c>
      <c r="F57" s="316">
        <v>82.966666666666669</v>
      </c>
      <c r="G57" s="316">
        <v>82.183333333333337</v>
      </c>
      <c r="H57" s="316">
        <v>81.216666666666669</v>
      </c>
      <c r="I57" s="316">
        <v>84.716666666666669</v>
      </c>
      <c r="J57" s="316">
        <v>85.683333333333337</v>
      </c>
      <c r="K57" s="316">
        <v>86.466666666666669</v>
      </c>
      <c r="L57" s="303">
        <v>84.9</v>
      </c>
      <c r="M57" s="303">
        <v>83.15</v>
      </c>
      <c r="N57" s="318">
        <v>24326800</v>
      </c>
      <c r="O57" s="319">
        <v>2.5138260432378081E-3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500.25</v>
      </c>
      <c r="E58" s="315">
        <v>496.01666666666665</v>
      </c>
      <c r="F58" s="316">
        <v>486.7833333333333</v>
      </c>
      <c r="G58" s="316">
        <v>473.31666666666666</v>
      </c>
      <c r="H58" s="316">
        <v>464.08333333333331</v>
      </c>
      <c r="I58" s="316">
        <v>509.48333333333329</v>
      </c>
      <c r="J58" s="316">
        <v>518.7166666666667</v>
      </c>
      <c r="K58" s="316">
        <v>532.18333333333328</v>
      </c>
      <c r="L58" s="303">
        <v>505.25</v>
      </c>
      <c r="M58" s="303">
        <v>482.55</v>
      </c>
      <c r="N58" s="318">
        <v>6955200</v>
      </c>
      <c r="O58" s="319">
        <v>8.3094555873925502E-2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23.15</v>
      </c>
      <c r="E59" s="315">
        <v>23.266666666666666</v>
      </c>
      <c r="F59" s="316">
        <v>22.93333333333333</v>
      </c>
      <c r="G59" s="316">
        <v>22.716666666666665</v>
      </c>
      <c r="H59" s="316">
        <v>22.383333333333329</v>
      </c>
      <c r="I59" s="316">
        <v>23.483333333333331</v>
      </c>
      <c r="J59" s="316">
        <v>23.816666666666666</v>
      </c>
      <c r="K59" s="316">
        <v>24.033333333333331</v>
      </c>
      <c r="L59" s="303">
        <v>23.6</v>
      </c>
      <c r="M59" s="303">
        <v>23.05</v>
      </c>
      <c r="N59" s="318">
        <v>67320000</v>
      </c>
      <c r="O59" s="319">
        <v>1.9420783645655876E-2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679.35</v>
      </c>
      <c r="E60" s="315">
        <v>675.88333333333333</v>
      </c>
      <c r="F60" s="316">
        <v>669.4666666666667</v>
      </c>
      <c r="G60" s="316">
        <v>659.58333333333337</v>
      </c>
      <c r="H60" s="316">
        <v>653.16666666666674</v>
      </c>
      <c r="I60" s="316">
        <v>685.76666666666665</v>
      </c>
      <c r="J60" s="316">
        <v>692.18333333333339</v>
      </c>
      <c r="K60" s="316">
        <v>702.06666666666661</v>
      </c>
      <c r="L60" s="303">
        <v>682.3</v>
      </c>
      <c r="M60" s="303">
        <v>666</v>
      </c>
      <c r="N60" s="318">
        <v>4756000</v>
      </c>
      <c r="O60" s="319">
        <v>4.8500881834215165E-2</v>
      </c>
    </row>
    <row r="61" spans="1:15" ht="15">
      <c r="A61" s="276">
        <v>51</v>
      </c>
      <c r="B61" s="417" t="s">
        <v>39</v>
      </c>
      <c r="C61" s="276" t="s">
        <v>248</v>
      </c>
      <c r="D61" s="315">
        <v>973.65</v>
      </c>
      <c r="E61" s="315">
        <v>983.94999999999993</v>
      </c>
      <c r="F61" s="316">
        <v>949.79999999999984</v>
      </c>
      <c r="G61" s="316">
        <v>925.94999999999993</v>
      </c>
      <c r="H61" s="316">
        <v>891.79999999999984</v>
      </c>
      <c r="I61" s="316">
        <v>1007.7999999999998</v>
      </c>
      <c r="J61" s="316">
        <v>1041.9499999999998</v>
      </c>
      <c r="K61" s="316">
        <v>1065.7999999999997</v>
      </c>
      <c r="L61" s="303">
        <v>1018.1</v>
      </c>
      <c r="M61" s="303">
        <v>960.1</v>
      </c>
      <c r="N61" s="318">
        <v>1465750</v>
      </c>
      <c r="O61" s="319">
        <v>0.27762039660056659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786.4</v>
      </c>
      <c r="E62" s="315">
        <v>788.61666666666667</v>
      </c>
      <c r="F62" s="316">
        <v>778.7833333333333</v>
      </c>
      <c r="G62" s="316">
        <v>771.16666666666663</v>
      </c>
      <c r="H62" s="316">
        <v>761.33333333333326</v>
      </c>
      <c r="I62" s="316">
        <v>796.23333333333335</v>
      </c>
      <c r="J62" s="316">
        <v>806.06666666666661</v>
      </c>
      <c r="K62" s="316">
        <v>813.68333333333339</v>
      </c>
      <c r="L62" s="303">
        <v>798.45</v>
      </c>
      <c r="M62" s="303">
        <v>781</v>
      </c>
      <c r="N62" s="318">
        <v>18794800</v>
      </c>
      <c r="O62" s="319">
        <v>8.6672784745589881E-3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808.15</v>
      </c>
      <c r="E63" s="315">
        <v>799.05000000000007</v>
      </c>
      <c r="F63" s="316">
        <v>785.50000000000011</v>
      </c>
      <c r="G63" s="316">
        <v>762.85</v>
      </c>
      <c r="H63" s="316">
        <v>749.30000000000007</v>
      </c>
      <c r="I63" s="316">
        <v>821.70000000000016</v>
      </c>
      <c r="J63" s="316">
        <v>835.25000000000011</v>
      </c>
      <c r="K63" s="316">
        <v>857.9000000000002</v>
      </c>
      <c r="L63" s="303">
        <v>812.6</v>
      </c>
      <c r="M63" s="303">
        <v>776.4</v>
      </c>
      <c r="N63" s="318">
        <v>5185000</v>
      </c>
      <c r="O63" s="319">
        <v>1.7864153906556733E-2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819.65</v>
      </c>
      <c r="E64" s="315">
        <v>826.29999999999984</v>
      </c>
      <c r="F64" s="316">
        <v>807.39999999999964</v>
      </c>
      <c r="G64" s="316">
        <v>795.14999999999975</v>
      </c>
      <c r="H64" s="316">
        <v>776.24999999999955</v>
      </c>
      <c r="I64" s="316">
        <v>838.54999999999973</v>
      </c>
      <c r="J64" s="316">
        <v>857.45</v>
      </c>
      <c r="K64" s="316">
        <v>869.69999999999982</v>
      </c>
      <c r="L64" s="303">
        <v>845.2</v>
      </c>
      <c r="M64" s="303">
        <v>814.05</v>
      </c>
      <c r="N64" s="318">
        <v>16892400</v>
      </c>
      <c r="O64" s="319">
        <v>9.8356925037549503E-2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2096.9499999999998</v>
      </c>
      <c r="E65" s="315">
        <v>2098.4833333333331</v>
      </c>
      <c r="F65" s="316">
        <v>2059.7166666666662</v>
      </c>
      <c r="G65" s="316">
        <v>2022.4833333333331</v>
      </c>
      <c r="H65" s="316">
        <v>1983.7166666666662</v>
      </c>
      <c r="I65" s="316">
        <v>2135.7166666666662</v>
      </c>
      <c r="J65" s="316">
        <v>2174.4833333333336</v>
      </c>
      <c r="K65" s="316">
        <v>2211.7166666666662</v>
      </c>
      <c r="L65" s="303">
        <v>2137.25</v>
      </c>
      <c r="M65" s="303">
        <v>2061.25</v>
      </c>
      <c r="N65" s="318">
        <v>25123800</v>
      </c>
      <c r="O65" s="319">
        <v>5.8008959561870223E-3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1257.05</v>
      </c>
      <c r="E66" s="315">
        <v>1251.0166666666667</v>
      </c>
      <c r="F66" s="316">
        <v>1238.0333333333333</v>
      </c>
      <c r="G66" s="316">
        <v>1219.0166666666667</v>
      </c>
      <c r="H66" s="316">
        <v>1206.0333333333333</v>
      </c>
      <c r="I66" s="316">
        <v>1270.0333333333333</v>
      </c>
      <c r="J66" s="316">
        <v>1283.0166666666664</v>
      </c>
      <c r="K66" s="316">
        <v>1302.0333333333333</v>
      </c>
      <c r="L66" s="303">
        <v>1264</v>
      </c>
      <c r="M66" s="303">
        <v>1232</v>
      </c>
      <c r="N66" s="318">
        <v>36263700</v>
      </c>
      <c r="O66" s="319">
        <v>1.3605128441636305E-2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597.20000000000005</v>
      </c>
      <c r="E67" s="315">
        <v>598.63333333333333</v>
      </c>
      <c r="F67" s="316">
        <v>592.61666666666667</v>
      </c>
      <c r="G67" s="316">
        <v>588.0333333333333</v>
      </c>
      <c r="H67" s="316">
        <v>582.01666666666665</v>
      </c>
      <c r="I67" s="316">
        <v>603.2166666666667</v>
      </c>
      <c r="J67" s="316">
        <v>609.23333333333335</v>
      </c>
      <c r="K67" s="316">
        <v>613.81666666666672</v>
      </c>
      <c r="L67" s="303">
        <v>604.65</v>
      </c>
      <c r="M67" s="303">
        <v>594.04999999999995</v>
      </c>
      <c r="N67" s="318">
        <v>10924100</v>
      </c>
      <c r="O67" s="319">
        <v>2.8586224754013463E-2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2963.2</v>
      </c>
      <c r="E68" s="315">
        <v>2950.3333333333335</v>
      </c>
      <c r="F68" s="316">
        <v>2921.666666666667</v>
      </c>
      <c r="G68" s="316">
        <v>2880.1333333333337</v>
      </c>
      <c r="H68" s="316">
        <v>2851.4666666666672</v>
      </c>
      <c r="I68" s="316">
        <v>2991.8666666666668</v>
      </c>
      <c r="J68" s="316">
        <v>3020.5333333333338</v>
      </c>
      <c r="K68" s="316">
        <v>3062.0666666666666</v>
      </c>
      <c r="L68" s="303">
        <v>2979</v>
      </c>
      <c r="M68" s="303">
        <v>2908.8</v>
      </c>
      <c r="N68" s="318">
        <v>2640900</v>
      </c>
      <c r="O68" s="319">
        <v>-4.8118512110726645E-2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177.3</v>
      </c>
      <c r="E69" s="315">
        <v>177.76666666666665</v>
      </c>
      <c r="F69" s="316">
        <v>173.73333333333329</v>
      </c>
      <c r="G69" s="316">
        <v>170.16666666666663</v>
      </c>
      <c r="H69" s="316">
        <v>166.13333333333327</v>
      </c>
      <c r="I69" s="316">
        <v>181.33333333333331</v>
      </c>
      <c r="J69" s="316">
        <v>185.36666666666667</v>
      </c>
      <c r="K69" s="316">
        <v>188.93333333333334</v>
      </c>
      <c r="L69" s="303">
        <v>181.8</v>
      </c>
      <c r="M69" s="303">
        <v>174.2</v>
      </c>
      <c r="N69" s="318">
        <v>28263900</v>
      </c>
      <c r="O69" s="319">
        <v>8.438171218165081E-3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187</v>
      </c>
      <c r="E70" s="315">
        <v>185.43333333333331</v>
      </c>
      <c r="F70" s="316">
        <v>182.86666666666662</v>
      </c>
      <c r="G70" s="316">
        <v>178.73333333333332</v>
      </c>
      <c r="H70" s="316">
        <v>176.16666666666663</v>
      </c>
      <c r="I70" s="316">
        <v>189.56666666666661</v>
      </c>
      <c r="J70" s="316">
        <v>192.13333333333327</v>
      </c>
      <c r="K70" s="316">
        <v>196.26666666666659</v>
      </c>
      <c r="L70" s="303">
        <v>188</v>
      </c>
      <c r="M70" s="303">
        <v>181.3</v>
      </c>
      <c r="N70" s="318">
        <v>31795200</v>
      </c>
      <c r="O70" s="319">
        <v>6.7149977344811956E-2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2065.5500000000002</v>
      </c>
      <c r="E71" s="315">
        <v>2068.5666666666671</v>
      </c>
      <c r="F71" s="316">
        <v>2053.1333333333341</v>
      </c>
      <c r="G71" s="316">
        <v>2040.7166666666672</v>
      </c>
      <c r="H71" s="316">
        <v>2025.2833333333342</v>
      </c>
      <c r="I71" s="316">
        <v>2080.983333333334</v>
      </c>
      <c r="J71" s="316">
        <v>2096.4166666666674</v>
      </c>
      <c r="K71" s="316">
        <v>2108.8333333333339</v>
      </c>
      <c r="L71" s="303">
        <v>2084</v>
      </c>
      <c r="M71" s="303">
        <v>2056.15</v>
      </c>
      <c r="N71" s="318">
        <v>6099000</v>
      </c>
      <c r="O71" s="319">
        <v>4.5459037454293905E-3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141.75</v>
      </c>
      <c r="E72" s="315">
        <v>142.11666666666667</v>
      </c>
      <c r="F72" s="316">
        <v>138.78333333333336</v>
      </c>
      <c r="G72" s="316">
        <v>135.81666666666669</v>
      </c>
      <c r="H72" s="316">
        <v>132.48333333333338</v>
      </c>
      <c r="I72" s="316">
        <v>145.08333333333334</v>
      </c>
      <c r="J72" s="316">
        <v>148.41666666666666</v>
      </c>
      <c r="K72" s="316">
        <v>151.38333333333333</v>
      </c>
      <c r="L72" s="303">
        <v>145.44999999999999</v>
      </c>
      <c r="M72" s="303">
        <v>139.15</v>
      </c>
      <c r="N72" s="318">
        <v>16141700</v>
      </c>
      <c r="O72" s="319">
        <v>-2.5088934656431378E-2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438.7</v>
      </c>
      <c r="E73" s="315">
        <v>436.2</v>
      </c>
      <c r="F73" s="316">
        <v>428.84999999999997</v>
      </c>
      <c r="G73" s="316">
        <v>419</v>
      </c>
      <c r="H73" s="316">
        <v>411.65</v>
      </c>
      <c r="I73" s="316">
        <v>446.04999999999995</v>
      </c>
      <c r="J73" s="316">
        <v>453.4</v>
      </c>
      <c r="K73" s="316">
        <v>463.24999999999994</v>
      </c>
      <c r="L73" s="303">
        <v>443.55</v>
      </c>
      <c r="M73" s="303">
        <v>426.35</v>
      </c>
      <c r="N73" s="318">
        <v>121415250</v>
      </c>
      <c r="O73" s="319">
        <v>-1.3363427115689736E-2</v>
      </c>
    </row>
    <row r="74" spans="1:15" ht="15">
      <c r="A74" s="276">
        <v>64</v>
      </c>
      <c r="B74" s="417" t="s">
        <v>57</v>
      </c>
      <c r="C74" t="s">
        <v>256</v>
      </c>
      <c r="D74" s="515">
        <v>1233.95</v>
      </c>
      <c r="E74" s="515">
        <v>1232.6666666666667</v>
      </c>
      <c r="F74" s="516">
        <v>1222.3333333333335</v>
      </c>
      <c r="G74" s="516">
        <v>1210.7166666666667</v>
      </c>
      <c r="H74" s="516">
        <v>1200.3833333333334</v>
      </c>
      <c r="I74" s="516">
        <v>1244.2833333333335</v>
      </c>
      <c r="J74" s="516">
        <v>1254.616666666667</v>
      </c>
      <c r="K74" s="516">
        <v>1266.2333333333336</v>
      </c>
      <c r="L74" s="517">
        <v>1243</v>
      </c>
      <c r="M74" s="517">
        <v>1221.05</v>
      </c>
      <c r="N74" s="518">
        <v>126225</v>
      </c>
      <c r="O74" s="519">
        <v>-2.9411764705882353E-2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411.4</v>
      </c>
      <c r="E75" s="315">
        <v>409.45</v>
      </c>
      <c r="F75" s="316">
        <v>406.95</v>
      </c>
      <c r="G75" s="316">
        <v>402.5</v>
      </c>
      <c r="H75" s="316">
        <v>400</v>
      </c>
      <c r="I75" s="316">
        <v>413.9</v>
      </c>
      <c r="J75" s="316">
        <v>416.4</v>
      </c>
      <c r="K75" s="316">
        <v>420.84999999999997</v>
      </c>
      <c r="L75" s="303">
        <v>411.95</v>
      </c>
      <c r="M75" s="303">
        <v>405</v>
      </c>
      <c r="N75" s="318">
        <v>8521500</v>
      </c>
      <c r="O75" s="319">
        <v>2.0111330579996409E-2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8.4499999999999993</v>
      </c>
      <c r="E76" s="315">
        <v>8.4833333333333325</v>
      </c>
      <c r="F76" s="316">
        <v>8.3666666666666654</v>
      </c>
      <c r="G76" s="316">
        <v>8.2833333333333332</v>
      </c>
      <c r="H76" s="316">
        <v>8.1666666666666661</v>
      </c>
      <c r="I76" s="316">
        <v>8.5666666666666647</v>
      </c>
      <c r="J76" s="316">
        <v>8.6833333333333318</v>
      </c>
      <c r="K76" s="316">
        <v>8.7666666666666639</v>
      </c>
      <c r="L76" s="303">
        <v>8.6</v>
      </c>
      <c r="M76" s="303">
        <v>8.4</v>
      </c>
      <c r="N76" s="318">
        <v>333270000</v>
      </c>
      <c r="O76" s="319">
        <v>2.4973089343379978E-2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30.6</v>
      </c>
      <c r="E77" s="315">
        <v>30.349999999999998</v>
      </c>
      <c r="F77" s="316">
        <v>29.999999999999996</v>
      </c>
      <c r="G77" s="316">
        <v>29.4</v>
      </c>
      <c r="H77" s="316">
        <v>29.049999999999997</v>
      </c>
      <c r="I77" s="316">
        <v>30.949999999999996</v>
      </c>
      <c r="J77" s="316">
        <v>31.299999999999997</v>
      </c>
      <c r="K77" s="316">
        <v>31.899999999999995</v>
      </c>
      <c r="L77" s="303">
        <v>30.7</v>
      </c>
      <c r="M77" s="303">
        <v>29.75</v>
      </c>
      <c r="N77" s="318">
        <v>140030000</v>
      </c>
      <c r="O77" s="319">
        <v>8.2079343365253077E-3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408.15</v>
      </c>
      <c r="E78" s="315">
        <v>409.48333333333335</v>
      </c>
      <c r="F78" s="316">
        <v>404.4666666666667</v>
      </c>
      <c r="G78" s="316">
        <v>400.78333333333336</v>
      </c>
      <c r="H78" s="316">
        <v>395.76666666666671</v>
      </c>
      <c r="I78" s="316">
        <v>413.16666666666669</v>
      </c>
      <c r="J78" s="316">
        <v>418.18333333333334</v>
      </c>
      <c r="K78" s="316">
        <v>421.86666666666667</v>
      </c>
      <c r="L78" s="303">
        <v>414.5</v>
      </c>
      <c r="M78" s="303">
        <v>405.8</v>
      </c>
      <c r="N78" s="318">
        <v>4742375</v>
      </c>
      <c r="O78" s="319">
        <v>3.1399521531100476E-2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1346.75</v>
      </c>
      <c r="E79" s="315">
        <v>1348.6000000000001</v>
      </c>
      <c r="F79" s="316">
        <v>1326.1500000000003</v>
      </c>
      <c r="G79" s="316">
        <v>1305.5500000000002</v>
      </c>
      <c r="H79" s="316">
        <v>1283.1000000000004</v>
      </c>
      <c r="I79" s="316">
        <v>1369.2000000000003</v>
      </c>
      <c r="J79" s="316">
        <v>1391.65</v>
      </c>
      <c r="K79" s="316">
        <v>1412.2500000000002</v>
      </c>
      <c r="L79" s="303">
        <v>1371.05</v>
      </c>
      <c r="M79" s="303">
        <v>1328</v>
      </c>
      <c r="N79" s="318">
        <v>2465000</v>
      </c>
      <c r="O79" s="319">
        <v>4.6871815773384959E-3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679.1</v>
      </c>
      <c r="E80" s="315">
        <v>670.56666666666672</v>
      </c>
      <c r="F80" s="316">
        <v>657.73333333333346</v>
      </c>
      <c r="G80" s="316">
        <v>636.36666666666679</v>
      </c>
      <c r="H80" s="316">
        <v>623.53333333333353</v>
      </c>
      <c r="I80" s="316">
        <v>691.93333333333339</v>
      </c>
      <c r="J80" s="316">
        <v>704.76666666666665</v>
      </c>
      <c r="K80" s="316">
        <v>726.13333333333333</v>
      </c>
      <c r="L80" s="303">
        <v>683.4</v>
      </c>
      <c r="M80" s="303">
        <v>649.20000000000005</v>
      </c>
      <c r="N80" s="318">
        <v>28532500</v>
      </c>
      <c r="O80" s="319">
        <v>2.9080797224286054E-2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178.75</v>
      </c>
      <c r="E81" s="315">
        <v>179.5333333333333</v>
      </c>
      <c r="F81" s="316">
        <v>176.1666666666666</v>
      </c>
      <c r="G81" s="316">
        <v>173.58333333333329</v>
      </c>
      <c r="H81" s="316">
        <v>170.21666666666658</v>
      </c>
      <c r="I81" s="316">
        <v>182.11666666666662</v>
      </c>
      <c r="J81" s="316">
        <v>185.48333333333329</v>
      </c>
      <c r="K81" s="316">
        <v>188.06666666666663</v>
      </c>
      <c r="L81" s="303">
        <v>182.9</v>
      </c>
      <c r="M81" s="303">
        <v>176.95</v>
      </c>
      <c r="N81" s="318">
        <v>12384400</v>
      </c>
      <c r="O81" s="319">
        <v>5.4099142040038128E-2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1095.5</v>
      </c>
      <c r="E82" s="315">
        <v>1093.3833333333334</v>
      </c>
      <c r="F82" s="316">
        <v>1069.9666666666669</v>
      </c>
      <c r="G82" s="316">
        <v>1044.4333333333334</v>
      </c>
      <c r="H82" s="316">
        <v>1021.0166666666669</v>
      </c>
      <c r="I82" s="316">
        <v>1118.916666666667</v>
      </c>
      <c r="J82" s="316">
        <v>1142.3333333333335</v>
      </c>
      <c r="K82" s="316">
        <v>1167.866666666667</v>
      </c>
      <c r="L82" s="303">
        <v>1116.8</v>
      </c>
      <c r="M82" s="303">
        <v>1067.8499999999999</v>
      </c>
      <c r="N82" s="318">
        <v>33237600</v>
      </c>
      <c r="O82" s="319">
        <v>-2.8799769601843186E-3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78.25</v>
      </c>
      <c r="E83" s="315">
        <v>77.916666666666671</v>
      </c>
      <c r="F83" s="316">
        <v>77.233333333333348</v>
      </c>
      <c r="G83" s="316">
        <v>76.216666666666683</v>
      </c>
      <c r="H83" s="316">
        <v>75.53333333333336</v>
      </c>
      <c r="I83" s="316">
        <v>78.933333333333337</v>
      </c>
      <c r="J83" s="316">
        <v>79.616666666666646</v>
      </c>
      <c r="K83" s="316">
        <v>80.633333333333326</v>
      </c>
      <c r="L83" s="303">
        <v>78.599999999999994</v>
      </c>
      <c r="M83" s="303">
        <v>76.900000000000006</v>
      </c>
      <c r="N83" s="318">
        <v>53425100</v>
      </c>
      <c r="O83" s="319">
        <v>1.5719139211723573E-2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170.4</v>
      </c>
      <c r="E84" s="315">
        <v>170.25</v>
      </c>
      <c r="F84" s="316">
        <v>168.4</v>
      </c>
      <c r="G84" s="316">
        <v>166.4</v>
      </c>
      <c r="H84" s="316">
        <v>164.55</v>
      </c>
      <c r="I84" s="316">
        <v>172.25</v>
      </c>
      <c r="J84" s="316">
        <v>174.10000000000002</v>
      </c>
      <c r="K84" s="316">
        <v>176.1</v>
      </c>
      <c r="L84" s="303">
        <v>172.1</v>
      </c>
      <c r="M84" s="303">
        <v>168.25</v>
      </c>
      <c r="N84" s="318">
        <v>106796800</v>
      </c>
      <c r="O84" s="319">
        <v>6.896344937183293E-4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208.05</v>
      </c>
      <c r="E85" s="315">
        <v>206.9666666666667</v>
      </c>
      <c r="F85" s="316">
        <v>202.03333333333339</v>
      </c>
      <c r="G85" s="316">
        <v>196.01666666666668</v>
      </c>
      <c r="H85" s="316">
        <v>191.08333333333337</v>
      </c>
      <c r="I85" s="316">
        <v>212.98333333333341</v>
      </c>
      <c r="J85" s="316">
        <v>217.91666666666669</v>
      </c>
      <c r="K85" s="316">
        <v>223.93333333333342</v>
      </c>
      <c r="L85" s="303">
        <v>211.9</v>
      </c>
      <c r="M85" s="303">
        <v>200.95</v>
      </c>
      <c r="N85" s="318">
        <v>27365000</v>
      </c>
      <c r="O85" s="319">
        <v>3.3421450151057401E-2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318.05</v>
      </c>
      <c r="E86" s="315">
        <v>316.38333333333333</v>
      </c>
      <c r="F86" s="316">
        <v>313.56666666666666</v>
      </c>
      <c r="G86" s="316">
        <v>309.08333333333331</v>
      </c>
      <c r="H86" s="316">
        <v>306.26666666666665</v>
      </c>
      <c r="I86" s="316">
        <v>320.86666666666667</v>
      </c>
      <c r="J86" s="316">
        <v>323.68333333333328</v>
      </c>
      <c r="K86" s="316">
        <v>328.16666666666669</v>
      </c>
      <c r="L86" s="303">
        <v>319.2</v>
      </c>
      <c r="M86" s="303">
        <v>311.89999999999998</v>
      </c>
      <c r="N86" s="318">
        <v>40710600</v>
      </c>
      <c r="O86" s="319">
        <v>8.2920957603316841E-3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2178.9499999999998</v>
      </c>
      <c r="E87" s="315">
        <v>2174</v>
      </c>
      <c r="F87" s="316">
        <v>2143.0500000000002</v>
      </c>
      <c r="G87" s="316">
        <v>2107.15</v>
      </c>
      <c r="H87" s="316">
        <v>2076.2000000000003</v>
      </c>
      <c r="I87" s="316">
        <v>2209.9</v>
      </c>
      <c r="J87" s="316">
        <v>2240.85</v>
      </c>
      <c r="K87" s="316">
        <v>2276.75</v>
      </c>
      <c r="L87" s="303">
        <v>2204.9499999999998</v>
      </c>
      <c r="M87" s="303">
        <v>2138.1</v>
      </c>
      <c r="N87" s="318">
        <v>1814750</v>
      </c>
      <c r="O87" s="319">
        <v>1.8378226711560045E-2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1623.75</v>
      </c>
      <c r="E88" s="315">
        <v>1617.7666666666667</v>
      </c>
      <c r="F88" s="316">
        <v>1580.5333333333333</v>
      </c>
      <c r="G88" s="316">
        <v>1537.3166666666666</v>
      </c>
      <c r="H88" s="316">
        <v>1500.0833333333333</v>
      </c>
      <c r="I88" s="316">
        <v>1660.9833333333333</v>
      </c>
      <c r="J88" s="316">
        <v>1698.2166666666665</v>
      </c>
      <c r="K88" s="316">
        <v>1741.4333333333334</v>
      </c>
      <c r="L88" s="303">
        <v>1655</v>
      </c>
      <c r="M88" s="303">
        <v>1574.55</v>
      </c>
      <c r="N88" s="318">
        <v>15041200</v>
      </c>
      <c r="O88" s="319">
        <v>4.6708420320111341E-2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65.3</v>
      </c>
      <c r="E89" s="315">
        <v>64.966666666666654</v>
      </c>
      <c r="F89" s="316">
        <v>64.383333333333312</v>
      </c>
      <c r="G89" s="316">
        <v>63.466666666666654</v>
      </c>
      <c r="H89" s="316">
        <v>62.883333333333312</v>
      </c>
      <c r="I89" s="316">
        <v>65.883333333333312</v>
      </c>
      <c r="J89" s="316">
        <v>66.466666666666654</v>
      </c>
      <c r="K89" s="316">
        <v>67.383333333333312</v>
      </c>
      <c r="L89" s="303">
        <v>65.55</v>
      </c>
      <c r="M89" s="303">
        <v>64.05</v>
      </c>
      <c r="N89" s="318">
        <v>27677500</v>
      </c>
      <c r="O89" s="319">
        <v>2.457473067179363E-4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294.85000000000002</v>
      </c>
      <c r="E90" s="315">
        <v>296.45</v>
      </c>
      <c r="F90" s="316">
        <v>290</v>
      </c>
      <c r="G90" s="316">
        <v>285.15000000000003</v>
      </c>
      <c r="H90" s="316">
        <v>278.70000000000005</v>
      </c>
      <c r="I90" s="316">
        <v>301.29999999999995</v>
      </c>
      <c r="J90" s="316">
        <v>307.74999999999989</v>
      </c>
      <c r="K90" s="316">
        <v>312.59999999999991</v>
      </c>
      <c r="L90" s="303">
        <v>302.89999999999998</v>
      </c>
      <c r="M90" s="303">
        <v>291.60000000000002</v>
      </c>
      <c r="N90" s="318">
        <v>9702000</v>
      </c>
      <c r="O90" s="319">
        <v>0.10275062514207775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942.7</v>
      </c>
      <c r="E91" s="315">
        <v>939.16666666666663</v>
      </c>
      <c r="F91" s="316">
        <v>925.88333333333321</v>
      </c>
      <c r="G91" s="316">
        <v>909.06666666666661</v>
      </c>
      <c r="H91" s="316">
        <v>895.78333333333319</v>
      </c>
      <c r="I91" s="316">
        <v>955.98333333333323</v>
      </c>
      <c r="J91" s="316">
        <v>969.26666666666677</v>
      </c>
      <c r="K91" s="316">
        <v>986.08333333333326</v>
      </c>
      <c r="L91" s="303">
        <v>952.45</v>
      </c>
      <c r="M91" s="303">
        <v>922.35</v>
      </c>
      <c r="N91" s="318">
        <v>13004600</v>
      </c>
      <c r="O91" s="319">
        <v>7.1579729983523299E-3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946.75</v>
      </c>
      <c r="E92" s="315">
        <v>951.20000000000016</v>
      </c>
      <c r="F92" s="316">
        <v>937.25000000000034</v>
      </c>
      <c r="G92" s="316">
        <v>927.75000000000023</v>
      </c>
      <c r="H92" s="316">
        <v>913.80000000000041</v>
      </c>
      <c r="I92" s="316">
        <v>960.70000000000027</v>
      </c>
      <c r="J92" s="316">
        <v>974.65000000000009</v>
      </c>
      <c r="K92" s="316">
        <v>984.1500000000002</v>
      </c>
      <c r="L92" s="303">
        <v>965.15</v>
      </c>
      <c r="M92" s="303">
        <v>941.7</v>
      </c>
      <c r="N92" s="318">
        <v>6980200</v>
      </c>
      <c r="O92" s="319">
        <v>7.8681203205044001E-2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599.79999999999995</v>
      </c>
      <c r="E93" s="315">
        <v>599.19999999999993</v>
      </c>
      <c r="F93" s="316">
        <v>593.59999999999991</v>
      </c>
      <c r="G93" s="316">
        <v>587.4</v>
      </c>
      <c r="H93" s="316">
        <v>581.79999999999995</v>
      </c>
      <c r="I93" s="316">
        <v>605.39999999999986</v>
      </c>
      <c r="J93" s="316">
        <v>611</v>
      </c>
      <c r="K93" s="316">
        <v>617.19999999999982</v>
      </c>
      <c r="L93" s="303">
        <v>604.79999999999995</v>
      </c>
      <c r="M93" s="303">
        <v>593</v>
      </c>
      <c r="N93" s="318">
        <v>13932800</v>
      </c>
      <c r="O93" s="319">
        <v>8.3080040526849041E-3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127.4</v>
      </c>
      <c r="E94" s="315">
        <v>126.56666666666668</v>
      </c>
      <c r="F94" s="316">
        <v>125.23333333333335</v>
      </c>
      <c r="G94" s="316">
        <v>123.06666666666668</v>
      </c>
      <c r="H94" s="316">
        <v>121.73333333333335</v>
      </c>
      <c r="I94" s="316">
        <v>128.73333333333335</v>
      </c>
      <c r="J94" s="316">
        <v>130.06666666666669</v>
      </c>
      <c r="K94" s="316">
        <v>132.23333333333335</v>
      </c>
      <c r="L94" s="303">
        <v>127.9</v>
      </c>
      <c r="M94" s="303">
        <v>124.4</v>
      </c>
      <c r="N94" s="318">
        <v>17209668</v>
      </c>
      <c r="O94" s="319">
        <v>-2.287837309346891E-2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158.69999999999999</v>
      </c>
      <c r="E95" s="315">
        <v>158.54999999999998</v>
      </c>
      <c r="F95" s="316">
        <v>156.59999999999997</v>
      </c>
      <c r="G95" s="316">
        <v>154.49999999999997</v>
      </c>
      <c r="H95" s="316">
        <v>152.54999999999995</v>
      </c>
      <c r="I95" s="316">
        <v>160.64999999999998</v>
      </c>
      <c r="J95" s="316">
        <v>162.59999999999997</v>
      </c>
      <c r="K95" s="316">
        <v>164.7</v>
      </c>
      <c r="L95" s="303">
        <v>160.5</v>
      </c>
      <c r="M95" s="303">
        <v>156.44999999999999</v>
      </c>
      <c r="N95" s="318">
        <v>16548000</v>
      </c>
      <c r="O95" s="319">
        <v>1.7712177121771217E-2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369.2</v>
      </c>
      <c r="E96" s="315">
        <v>369.0333333333333</v>
      </c>
      <c r="F96" s="316">
        <v>366.16666666666663</v>
      </c>
      <c r="G96" s="316">
        <v>363.13333333333333</v>
      </c>
      <c r="H96" s="316">
        <v>360.26666666666665</v>
      </c>
      <c r="I96" s="316">
        <v>372.06666666666661</v>
      </c>
      <c r="J96" s="316">
        <v>374.93333333333328</v>
      </c>
      <c r="K96" s="316">
        <v>377.96666666666658</v>
      </c>
      <c r="L96" s="303">
        <v>371.9</v>
      </c>
      <c r="M96" s="303">
        <v>366</v>
      </c>
      <c r="N96" s="318">
        <v>10312000</v>
      </c>
      <c r="O96" s="319">
        <v>5.8218513487288959E-4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6985.5</v>
      </c>
      <c r="E97" s="315">
        <v>6996.1000000000013</v>
      </c>
      <c r="F97" s="316">
        <v>6919.2500000000027</v>
      </c>
      <c r="G97" s="316">
        <v>6853.0000000000018</v>
      </c>
      <c r="H97" s="316">
        <v>6776.1500000000033</v>
      </c>
      <c r="I97" s="316">
        <v>7062.3500000000022</v>
      </c>
      <c r="J97" s="316">
        <v>7139.2000000000007</v>
      </c>
      <c r="K97" s="316">
        <v>7205.4500000000016</v>
      </c>
      <c r="L97" s="303">
        <v>7072.95</v>
      </c>
      <c r="M97" s="303">
        <v>6929.85</v>
      </c>
      <c r="N97" s="318">
        <v>2665400</v>
      </c>
      <c r="O97" s="319">
        <v>-1.8774849064938891E-2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512.9</v>
      </c>
      <c r="E98" s="315">
        <v>513.13333333333333</v>
      </c>
      <c r="F98" s="316">
        <v>508.91666666666663</v>
      </c>
      <c r="G98" s="316">
        <v>504.93333333333328</v>
      </c>
      <c r="H98" s="316">
        <v>500.71666666666658</v>
      </c>
      <c r="I98" s="316">
        <v>517.11666666666667</v>
      </c>
      <c r="J98" s="316">
        <v>521.33333333333337</v>
      </c>
      <c r="K98" s="316">
        <v>525.31666666666672</v>
      </c>
      <c r="L98" s="303">
        <v>517.35</v>
      </c>
      <c r="M98" s="303">
        <v>509.15</v>
      </c>
      <c r="N98" s="318">
        <v>13760000</v>
      </c>
      <c r="O98" s="319">
        <v>1.6905311778290993E-2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616.20000000000005</v>
      </c>
      <c r="E99" s="315">
        <v>612.18333333333339</v>
      </c>
      <c r="F99" s="316">
        <v>605.36666666666679</v>
      </c>
      <c r="G99" s="316">
        <v>594.53333333333342</v>
      </c>
      <c r="H99" s="316">
        <v>587.71666666666681</v>
      </c>
      <c r="I99" s="316">
        <v>623.01666666666677</v>
      </c>
      <c r="J99" s="316">
        <v>629.83333333333337</v>
      </c>
      <c r="K99" s="316">
        <v>640.66666666666674</v>
      </c>
      <c r="L99" s="303">
        <v>619</v>
      </c>
      <c r="M99" s="303">
        <v>601.35</v>
      </c>
      <c r="N99" s="318">
        <v>1753700</v>
      </c>
      <c r="O99" s="319">
        <v>-2.5992779783393503E-2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821.75</v>
      </c>
      <c r="E100" s="315">
        <v>819</v>
      </c>
      <c r="F100" s="316">
        <v>814.85</v>
      </c>
      <c r="G100" s="316">
        <v>807.95</v>
      </c>
      <c r="H100" s="316">
        <v>803.80000000000007</v>
      </c>
      <c r="I100" s="316">
        <v>825.9</v>
      </c>
      <c r="J100" s="316">
        <v>830.05000000000007</v>
      </c>
      <c r="K100" s="316">
        <v>836.94999999999993</v>
      </c>
      <c r="L100" s="303">
        <v>823.15</v>
      </c>
      <c r="M100" s="303">
        <v>812.1</v>
      </c>
      <c r="N100" s="318">
        <v>1626600</v>
      </c>
      <c r="O100" s="319">
        <v>-5.6387051862164986E-2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1334.3</v>
      </c>
      <c r="E101" s="315">
        <v>1340.1666666666667</v>
      </c>
      <c r="F101" s="316">
        <v>1306.3333333333335</v>
      </c>
      <c r="G101" s="316">
        <v>1278.3666666666668</v>
      </c>
      <c r="H101" s="316">
        <v>1244.5333333333335</v>
      </c>
      <c r="I101" s="316">
        <v>1368.1333333333334</v>
      </c>
      <c r="J101" s="316">
        <v>1401.9666666666669</v>
      </c>
      <c r="K101" s="316">
        <v>1429.9333333333334</v>
      </c>
      <c r="L101" s="303">
        <v>1374</v>
      </c>
      <c r="M101" s="303">
        <v>1312.2</v>
      </c>
      <c r="N101" s="318">
        <v>1260800</v>
      </c>
      <c r="O101" s="319">
        <v>9.6092248558616276E-3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110.1</v>
      </c>
      <c r="E102" s="315">
        <v>109.45</v>
      </c>
      <c r="F102" s="316">
        <v>107.75</v>
      </c>
      <c r="G102" s="316">
        <v>105.39999999999999</v>
      </c>
      <c r="H102" s="316">
        <v>103.69999999999999</v>
      </c>
      <c r="I102" s="316">
        <v>111.80000000000001</v>
      </c>
      <c r="J102" s="316">
        <v>113.50000000000003</v>
      </c>
      <c r="K102" s="316">
        <v>115.85000000000002</v>
      </c>
      <c r="L102" s="303">
        <v>111.15</v>
      </c>
      <c r="M102" s="303">
        <v>107.1</v>
      </c>
      <c r="N102" s="318">
        <v>22169000</v>
      </c>
      <c r="O102" s="319">
        <v>-1.4009962640099627E-2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68598.7</v>
      </c>
      <c r="E103" s="315">
        <v>68374.116666666669</v>
      </c>
      <c r="F103" s="316">
        <v>67548.483333333337</v>
      </c>
      <c r="G103" s="316">
        <v>66498.266666666663</v>
      </c>
      <c r="H103" s="316">
        <v>65672.633333333331</v>
      </c>
      <c r="I103" s="316">
        <v>69424.333333333343</v>
      </c>
      <c r="J103" s="316">
        <v>70249.966666666674</v>
      </c>
      <c r="K103" s="316">
        <v>71300.183333333349</v>
      </c>
      <c r="L103" s="303">
        <v>69199.75</v>
      </c>
      <c r="M103" s="303">
        <v>67323.899999999994</v>
      </c>
      <c r="N103" s="318">
        <v>28580</v>
      </c>
      <c r="O103" s="319">
        <v>0.17323481116584566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1161.55</v>
      </c>
      <c r="E104" s="315">
        <v>1170.3500000000001</v>
      </c>
      <c r="F104" s="316">
        <v>1127.2000000000003</v>
      </c>
      <c r="G104" s="316">
        <v>1092.8500000000001</v>
      </c>
      <c r="H104" s="316">
        <v>1049.7000000000003</v>
      </c>
      <c r="I104" s="316">
        <v>1204.7000000000003</v>
      </c>
      <c r="J104" s="316">
        <v>1247.8500000000004</v>
      </c>
      <c r="K104" s="316">
        <v>1282.2000000000003</v>
      </c>
      <c r="L104" s="303">
        <v>1213.5</v>
      </c>
      <c r="M104" s="303">
        <v>1136</v>
      </c>
      <c r="N104" s="318">
        <v>3145500</v>
      </c>
      <c r="O104" s="319">
        <v>4.8762190547636912E-2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30.45</v>
      </c>
      <c r="E105" s="315">
        <v>30.416666666666668</v>
      </c>
      <c r="F105" s="316">
        <v>30.133333333333336</v>
      </c>
      <c r="G105" s="316">
        <v>29.81666666666667</v>
      </c>
      <c r="H105" s="316">
        <v>29.533333333333339</v>
      </c>
      <c r="I105" s="316">
        <v>30.733333333333334</v>
      </c>
      <c r="J105" s="316">
        <v>31.016666666666666</v>
      </c>
      <c r="K105" s="316">
        <v>31.333333333333332</v>
      </c>
      <c r="L105" s="303">
        <v>30.7</v>
      </c>
      <c r="M105" s="303">
        <v>30.1</v>
      </c>
      <c r="N105" s="318">
        <v>46597000</v>
      </c>
      <c r="O105" s="319">
        <v>2.0096762188314105E-2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3613.2</v>
      </c>
      <c r="E106" s="315">
        <v>3608.7833333333333</v>
      </c>
      <c r="F106" s="316">
        <v>3559.5166666666664</v>
      </c>
      <c r="G106" s="316">
        <v>3505.833333333333</v>
      </c>
      <c r="H106" s="316">
        <v>3456.5666666666662</v>
      </c>
      <c r="I106" s="316">
        <v>3662.4666666666667</v>
      </c>
      <c r="J106" s="316">
        <v>3711.733333333334</v>
      </c>
      <c r="K106" s="316">
        <v>3765.416666666667</v>
      </c>
      <c r="L106" s="303">
        <v>3658.05</v>
      </c>
      <c r="M106" s="303">
        <v>3555.1</v>
      </c>
      <c r="N106" s="318">
        <v>766250</v>
      </c>
      <c r="O106" s="319">
        <v>1.4900662251655629E-2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17067.400000000001</v>
      </c>
      <c r="E107" s="315">
        <v>17078.533333333336</v>
      </c>
      <c r="F107" s="316">
        <v>16877.066666666673</v>
      </c>
      <c r="G107" s="316">
        <v>16686.733333333337</v>
      </c>
      <c r="H107" s="316">
        <v>16485.266666666674</v>
      </c>
      <c r="I107" s="316">
        <v>17268.866666666672</v>
      </c>
      <c r="J107" s="316">
        <v>17470.333333333339</v>
      </c>
      <c r="K107" s="316">
        <v>17660.666666666672</v>
      </c>
      <c r="L107" s="303">
        <v>17280</v>
      </c>
      <c r="M107" s="303">
        <v>16888.2</v>
      </c>
      <c r="N107" s="318">
        <v>412950</v>
      </c>
      <c r="O107" s="319">
        <v>3.8896317004983591E-3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85.1</v>
      </c>
      <c r="E108" s="315">
        <v>85</v>
      </c>
      <c r="F108" s="316">
        <v>84.05</v>
      </c>
      <c r="G108" s="316">
        <v>83</v>
      </c>
      <c r="H108" s="316">
        <v>82.05</v>
      </c>
      <c r="I108" s="316">
        <v>86.05</v>
      </c>
      <c r="J108" s="316">
        <v>86.999999999999986</v>
      </c>
      <c r="K108" s="316">
        <v>88.05</v>
      </c>
      <c r="L108" s="303">
        <v>85.95</v>
      </c>
      <c r="M108" s="303">
        <v>83.95</v>
      </c>
      <c r="N108" s="318">
        <v>22887200</v>
      </c>
      <c r="O108" s="319">
        <v>-2.7334851936218679E-2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84.95</v>
      </c>
      <c r="E109" s="315">
        <v>85.216666666666669</v>
      </c>
      <c r="F109" s="316">
        <v>83.833333333333343</v>
      </c>
      <c r="G109" s="316">
        <v>82.716666666666669</v>
      </c>
      <c r="H109" s="316">
        <v>81.333333333333343</v>
      </c>
      <c r="I109" s="316">
        <v>86.333333333333343</v>
      </c>
      <c r="J109" s="316">
        <v>87.716666666666669</v>
      </c>
      <c r="K109" s="316">
        <v>88.833333333333343</v>
      </c>
      <c r="L109" s="303">
        <v>86.6</v>
      </c>
      <c r="M109" s="303">
        <v>84.1</v>
      </c>
      <c r="N109" s="318">
        <v>58214100</v>
      </c>
      <c r="O109" s="319">
        <v>1.4301320885887377E-2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66.5</v>
      </c>
      <c r="E110" s="315">
        <v>66.350000000000009</v>
      </c>
      <c r="F110" s="316">
        <v>65.800000000000011</v>
      </c>
      <c r="G110" s="316">
        <v>65.100000000000009</v>
      </c>
      <c r="H110" s="316">
        <v>64.550000000000011</v>
      </c>
      <c r="I110" s="316">
        <v>67.050000000000011</v>
      </c>
      <c r="J110" s="316">
        <v>67.599999999999994</v>
      </c>
      <c r="K110" s="316">
        <v>68.300000000000011</v>
      </c>
      <c r="L110" s="303">
        <v>66.900000000000006</v>
      </c>
      <c r="M110" s="303">
        <v>65.650000000000006</v>
      </c>
      <c r="N110" s="318">
        <v>41972700</v>
      </c>
      <c r="O110" s="319">
        <v>-2.1188723289639073E-2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20397.3</v>
      </c>
      <c r="E111" s="315">
        <v>20208.866666666665</v>
      </c>
      <c r="F111" s="316">
        <v>19968.433333333331</v>
      </c>
      <c r="G111" s="316">
        <v>19539.566666666666</v>
      </c>
      <c r="H111" s="316">
        <v>19299.133333333331</v>
      </c>
      <c r="I111" s="316">
        <v>20637.73333333333</v>
      </c>
      <c r="J111" s="316">
        <v>20878.166666666664</v>
      </c>
      <c r="K111" s="316">
        <v>21307.033333333329</v>
      </c>
      <c r="L111" s="303">
        <v>20449.3</v>
      </c>
      <c r="M111" s="303">
        <v>19780</v>
      </c>
      <c r="N111" s="318">
        <v>74370</v>
      </c>
      <c r="O111" s="319">
        <v>1.5983606557377048E-2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1310.3</v>
      </c>
      <c r="E112" s="315">
        <v>1305.2333333333333</v>
      </c>
      <c r="F112" s="316">
        <v>1295.0666666666666</v>
      </c>
      <c r="G112" s="316">
        <v>1279.8333333333333</v>
      </c>
      <c r="H112" s="316">
        <v>1269.6666666666665</v>
      </c>
      <c r="I112" s="316">
        <v>1320.4666666666667</v>
      </c>
      <c r="J112" s="316">
        <v>1330.6333333333332</v>
      </c>
      <c r="K112" s="316">
        <v>1345.8666666666668</v>
      </c>
      <c r="L112" s="303">
        <v>1315.4</v>
      </c>
      <c r="M112" s="303">
        <v>1290</v>
      </c>
      <c r="N112" s="318">
        <v>2803350</v>
      </c>
      <c r="O112" s="319">
        <v>1.8788726763941634E-2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223.3</v>
      </c>
      <c r="E113" s="315">
        <v>222.4666666666667</v>
      </c>
      <c r="F113" s="316">
        <v>219.38333333333338</v>
      </c>
      <c r="G113" s="316">
        <v>215.4666666666667</v>
      </c>
      <c r="H113" s="316">
        <v>212.38333333333338</v>
      </c>
      <c r="I113" s="316">
        <v>226.38333333333338</v>
      </c>
      <c r="J113" s="316">
        <v>229.4666666666667</v>
      </c>
      <c r="K113" s="316">
        <v>233.38333333333338</v>
      </c>
      <c r="L113" s="303">
        <v>225.55</v>
      </c>
      <c r="M113" s="303">
        <v>218.55</v>
      </c>
      <c r="N113" s="318">
        <v>8679000</v>
      </c>
      <c r="O113" s="319">
        <v>7.8270592620201265E-2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91.3</v>
      </c>
      <c r="E114" s="315">
        <v>90.883333333333326</v>
      </c>
      <c r="F114" s="316">
        <v>89.966666666666654</v>
      </c>
      <c r="G114" s="316">
        <v>88.633333333333326</v>
      </c>
      <c r="H114" s="316">
        <v>87.716666666666654</v>
      </c>
      <c r="I114" s="316">
        <v>92.216666666666654</v>
      </c>
      <c r="J114" s="316">
        <v>93.13333333333334</v>
      </c>
      <c r="K114" s="316">
        <v>94.466666666666654</v>
      </c>
      <c r="L114" s="303">
        <v>91.8</v>
      </c>
      <c r="M114" s="303">
        <v>89.55</v>
      </c>
      <c r="N114" s="318">
        <v>41354000</v>
      </c>
      <c r="O114" s="319">
        <v>-1.1119347664936991E-2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1570.6</v>
      </c>
      <c r="E115" s="315">
        <v>1568.5</v>
      </c>
      <c r="F115" s="316">
        <v>1554.1</v>
      </c>
      <c r="G115" s="316">
        <v>1537.6</v>
      </c>
      <c r="H115" s="316">
        <v>1523.1999999999998</v>
      </c>
      <c r="I115" s="316">
        <v>1585</v>
      </c>
      <c r="J115" s="316">
        <v>1599.4</v>
      </c>
      <c r="K115" s="316">
        <v>1615.9</v>
      </c>
      <c r="L115" s="303">
        <v>1582.9</v>
      </c>
      <c r="M115" s="303">
        <v>1552</v>
      </c>
      <c r="N115" s="318">
        <v>3551500</v>
      </c>
      <c r="O115" s="319">
        <v>6.268701376421304E-2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27.55</v>
      </c>
      <c r="E116" s="315">
        <v>27.483333333333331</v>
      </c>
      <c r="F116" s="316">
        <v>26.966666666666661</v>
      </c>
      <c r="G116" s="316">
        <v>26.383333333333329</v>
      </c>
      <c r="H116" s="316">
        <v>25.86666666666666</v>
      </c>
      <c r="I116" s="316">
        <v>28.066666666666663</v>
      </c>
      <c r="J116" s="316">
        <v>28.583333333333336</v>
      </c>
      <c r="K116" s="316">
        <v>29.166666666666664</v>
      </c>
      <c r="L116" s="303">
        <v>28</v>
      </c>
      <c r="M116" s="303">
        <v>26.9</v>
      </c>
      <c r="N116" s="318">
        <v>75278000</v>
      </c>
      <c r="O116" s="319">
        <v>3.1290243033674003E-2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175.45</v>
      </c>
      <c r="E117" s="315">
        <v>175.78333333333333</v>
      </c>
      <c r="F117" s="316">
        <v>173.01666666666665</v>
      </c>
      <c r="G117" s="316">
        <v>170.58333333333331</v>
      </c>
      <c r="H117" s="316">
        <v>167.81666666666663</v>
      </c>
      <c r="I117" s="316">
        <v>178.21666666666667</v>
      </c>
      <c r="J117" s="316">
        <v>180.98333333333338</v>
      </c>
      <c r="K117" s="316">
        <v>183.41666666666669</v>
      </c>
      <c r="L117" s="303">
        <v>178.55</v>
      </c>
      <c r="M117" s="303">
        <v>173.35</v>
      </c>
      <c r="N117" s="318">
        <v>16008000</v>
      </c>
      <c r="O117" s="319">
        <v>7.501875468867217E-4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1095.2</v>
      </c>
      <c r="E118" s="315">
        <v>1102.9833333333333</v>
      </c>
      <c r="F118" s="316">
        <v>1059.3666666666668</v>
      </c>
      <c r="G118" s="316">
        <v>1023.5333333333335</v>
      </c>
      <c r="H118" s="316">
        <v>979.91666666666697</v>
      </c>
      <c r="I118" s="316">
        <v>1138.8166666666666</v>
      </c>
      <c r="J118" s="316">
        <v>1182.4333333333329</v>
      </c>
      <c r="K118" s="316">
        <v>1218.2666666666664</v>
      </c>
      <c r="L118" s="303">
        <v>1146.5999999999999</v>
      </c>
      <c r="M118" s="303">
        <v>1067.1500000000001</v>
      </c>
      <c r="N118" s="318">
        <v>2080584</v>
      </c>
      <c r="O118" s="319">
        <v>0.16685688199041315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837.55</v>
      </c>
      <c r="E119" s="315">
        <v>834.4</v>
      </c>
      <c r="F119" s="316">
        <v>826.8</v>
      </c>
      <c r="G119" s="316">
        <v>816.05</v>
      </c>
      <c r="H119" s="316">
        <v>808.44999999999993</v>
      </c>
      <c r="I119" s="316">
        <v>845.15</v>
      </c>
      <c r="J119" s="316">
        <v>852.75000000000011</v>
      </c>
      <c r="K119" s="316">
        <v>863.5</v>
      </c>
      <c r="L119" s="303">
        <v>842</v>
      </c>
      <c r="M119" s="303">
        <v>823.65</v>
      </c>
      <c r="N119" s="318">
        <v>1318350</v>
      </c>
      <c r="O119" s="319">
        <v>1.3063357282821686E-2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185.45</v>
      </c>
      <c r="E120" s="315">
        <v>184.04999999999998</v>
      </c>
      <c r="F120" s="316">
        <v>181.09999999999997</v>
      </c>
      <c r="G120" s="316">
        <v>176.74999999999997</v>
      </c>
      <c r="H120" s="316">
        <v>173.79999999999995</v>
      </c>
      <c r="I120" s="316">
        <v>188.39999999999998</v>
      </c>
      <c r="J120" s="316">
        <v>191.34999999999997</v>
      </c>
      <c r="K120" s="316">
        <v>195.7</v>
      </c>
      <c r="L120" s="303">
        <v>187</v>
      </c>
      <c r="M120" s="303">
        <v>179.7</v>
      </c>
      <c r="N120" s="318">
        <v>16644400</v>
      </c>
      <c r="O120" s="319">
        <v>4.4033520674427944E-2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104.2</v>
      </c>
      <c r="E121" s="315">
        <v>103.7</v>
      </c>
      <c r="F121" s="316">
        <v>102.75</v>
      </c>
      <c r="G121" s="316">
        <v>101.3</v>
      </c>
      <c r="H121" s="316">
        <v>100.35</v>
      </c>
      <c r="I121" s="316">
        <v>105.15</v>
      </c>
      <c r="J121" s="316">
        <v>106.10000000000002</v>
      </c>
      <c r="K121" s="316">
        <v>107.55000000000001</v>
      </c>
      <c r="L121" s="303">
        <v>104.65</v>
      </c>
      <c r="M121" s="303">
        <v>102.25</v>
      </c>
      <c r="N121" s="318">
        <v>23280000</v>
      </c>
      <c r="O121" s="319">
        <v>9.3652445369406864E-3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1918.55</v>
      </c>
      <c r="E122" s="315">
        <v>1900.8833333333332</v>
      </c>
      <c r="F122" s="316">
        <v>1868.0166666666664</v>
      </c>
      <c r="G122" s="316">
        <v>1817.4833333333331</v>
      </c>
      <c r="H122" s="316">
        <v>1784.6166666666663</v>
      </c>
      <c r="I122" s="316">
        <v>1951.4166666666665</v>
      </c>
      <c r="J122" s="316">
        <v>1984.2833333333333</v>
      </c>
      <c r="K122" s="316">
        <v>2034.8166666666666</v>
      </c>
      <c r="L122" s="303">
        <v>1933.75</v>
      </c>
      <c r="M122" s="303">
        <v>1850.35</v>
      </c>
      <c r="N122" s="318">
        <v>41072975</v>
      </c>
      <c r="O122" s="319">
        <v>-9.2403894293341289E-3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34.85</v>
      </c>
      <c r="E123" s="315">
        <v>34.81666666666667</v>
      </c>
      <c r="F123" s="316">
        <v>34.333333333333343</v>
      </c>
      <c r="G123" s="316">
        <v>33.81666666666667</v>
      </c>
      <c r="H123" s="316">
        <v>33.333333333333343</v>
      </c>
      <c r="I123" s="316">
        <v>35.333333333333343</v>
      </c>
      <c r="J123" s="316">
        <v>35.816666666666677</v>
      </c>
      <c r="K123" s="316">
        <v>36.333333333333343</v>
      </c>
      <c r="L123" s="303">
        <v>35.299999999999997</v>
      </c>
      <c r="M123" s="303">
        <v>34.299999999999997</v>
      </c>
      <c r="N123" s="318">
        <v>49286000</v>
      </c>
      <c r="O123" s="319">
        <v>3.0935808197989174E-3</v>
      </c>
    </row>
    <row r="124" spans="1:15" ht="15">
      <c r="A124" s="276">
        <v>114</v>
      </c>
      <c r="B124" s="417" t="s">
        <v>57</v>
      </c>
      <c r="C124" s="276" t="s">
        <v>280</v>
      </c>
      <c r="D124" s="315">
        <v>792.95</v>
      </c>
      <c r="E124" s="315">
        <v>791.06666666666661</v>
      </c>
      <c r="F124" s="316">
        <v>786.18333333333317</v>
      </c>
      <c r="G124" s="316">
        <v>779.41666666666652</v>
      </c>
      <c r="H124" s="316">
        <v>774.53333333333308</v>
      </c>
      <c r="I124" s="316">
        <v>797.83333333333326</v>
      </c>
      <c r="J124" s="316">
        <v>802.7166666666667</v>
      </c>
      <c r="K124" s="316">
        <v>809.48333333333335</v>
      </c>
      <c r="L124" s="303">
        <v>795.95</v>
      </c>
      <c r="M124" s="303">
        <v>784.3</v>
      </c>
      <c r="N124" s="318">
        <v>5634000</v>
      </c>
      <c r="O124" s="319">
        <v>-1.726844583987441E-2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208.15</v>
      </c>
      <c r="E125" s="315">
        <v>205.51666666666665</v>
      </c>
      <c r="F125" s="316">
        <v>201.0333333333333</v>
      </c>
      <c r="G125" s="316">
        <v>193.91666666666666</v>
      </c>
      <c r="H125" s="316">
        <v>189.43333333333331</v>
      </c>
      <c r="I125" s="316">
        <v>212.6333333333333</v>
      </c>
      <c r="J125" s="316">
        <v>217.11666666666665</v>
      </c>
      <c r="K125" s="316">
        <v>224.23333333333329</v>
      </c>
      <c r="L125" s="303">
        <v>210</v>
      </c>
      <c r="M125" s="303">
        <v>198.4</v>
      </c>
      <c r="N125" s="318">
        <v>115650000</v>
      </c>
      <c r="O125" s="319">
        <v>2.6521808595622302E-2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21981.05</v>
      </c>
      <c r="E126" s="315">
        <v>21957.183333333331</v>
      </c>
      <c r="F126" s="316">
        <v>21803.71666666666</v>
      </c>
      <c r="G126" s="316">
        <v>21626.383333333328</v>
      </c>
      <c r="H126" s="316">
        <v>21472.916666666657</v>
      </c>
      <c r="I126" s="316">
        <v>22134.516666666663</v>
      </c>
      <c r="J126" s="316">
        <v>22287.98333333333</v>
      </c>
      <c r="K126" s="316">
        <v>22465.316666666666</v>
      </c>
      <c r="L126" s="303">
        <v>22110.65</v>
      </c>
      <c r="M126" s="303">
        <v>21779.85</v>
      </c>
      <c r="N126" s="318">
        <v>137500</v>
      </c>
      <c r="O126" s="319">
        <v>1.776461880088823E-2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1334.05</v>
      </c>
      <c r="E127" s="315">
        <v>1325.8166666666666</v>
      </c>
      <c r="F127" s="316">
        <v>1313.7833333333333</v>
      </c>
      <c r="G127" s="316">
        <v>1293.5166666666667</v>
      </c>
      <c r="H127" s="316">
        <v>1281.4833333333333</v>
      </c>
      <c r="I127" s="316">
        <v>1346.0833333333333</v>
      </c>
      <c r="J127" s="316">
        <v>1358.1166666666666</v>
      </c>
      <c r="K127" s="316">
        <v>1378.3833333333332</v>
      </c>
      <c r="L127" s="303">
        <v>1337.85</v>
      </c>
      <c r="M127" s="303">
        <v>1305.55</v>
      </c>
      <c r="N127" s="318">
        <v>1730300</v>
      </c>
      <c r="O127" s="319">
        <v>-1.5644555694618274E-2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4461.3</v>
      </c>
      <c r="E128" s="315">
        <v>4432.1000000000004</v>
      </c>
      <c r="F128" s="316">
        <v>4388.0500000000011</v>
      </c>
      <c r="G128" s="316">
        <v>4314.8000000000011</v>
      </c>
      <c r="H128" s="316">
        <v>4270.7500000000018</v>
      </c>
      <c r="I128" s="316">
        <v>4505.3500000000004</v>
      </c>
      <c r="J128" s="316">
        <v>4549.3999999999996</v>
      </c>
      <c r="K128" s="316">
        <v>4622.6499999999996</v>
      </c>
      <c r="L128" s="303">
        <v>4476.1499999999996</v>
      </c>
      <c r="M128" s="303">
        <v>4358.8500000000004</v>
      </c>
      <c r="N128" s="318">
        <v>538875</v>
      </c>
      <c r="O128" s="319">
        <v>-3.4674063800277394E-3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784.4</v>
      </c>
      <c r="E129" s="315">
        <v>773.63333333333333</v>
      </c>
      <c r="F129" s="316">
        <v>759.26666666666665</v>
      </c>
      <c r="G129" s="316">
        <v>734.13333333333333</v>
      </c>
      <c r="H129" s="316">
        <v>719.76666666666665</v>
      </c>
      <c r="I129" s="316">
        <v>798.76666666666665</v>
      </c>
      <c r="J129" s="316">
        <v>813.13333333333321</v>
      </c>
      <c r="K129" s="316">
        <v>838.26666666666665</v>
      </c>
      <c r="L129" s="303">
        <v>788</v>
      </c>
      <c r="M129" s="303">
        <v>748.5</v>
      </c>
      <c r="N129" s="318">
        <v>3892612</v>
      </c>
      <c r="O129" s="319">
        <v>4.8320459852703432E-2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505.25</v>
      </c>
      <c r="E130" s="315">
        <v>506.7166666666667</v>
      </c>
      <c r="F130" s="316">
        <v>494.63333333333344</v>
      </c>
      <c r="G130" s="316">
        <v>484.01666666666677</v>
      </c>
      <c r="H130" s="316">
        <v>471.93333333333351</v>
      </c>
      <c r="I130" s="316">
        <v>517.33333333333337</v>
      </c>
      <c r="J130" s="316">
        <v>529.41666666666663</v>
      </c>
      <c r="K130" s="316">
        <v>540.0333333333333</v>
      </c>
      <c r="L130" s="303">
        <v>518.79999999999995</v>
      </c>
      <c r="M130" s="303">
        <v>496.1</v>
      </c>
      <c r="N130" s="318">
        <v>41038200</v>
      </c>
      <c r="O130" s="319">
        <v>-0.12123392391402105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419.2</v>
      </c>
      <c r="E131" s="315">
        <v>415.66666666666669</v>
      </c>
      <c r="F131" s="316">
        <v>410.88333333333338</v>
      </c>
      <c r="G131" s="316">
        <v>402.56666666666672</v>
      </c>
      <c r="H131" s="316">
        <v>397.78333333333342</v>
      </c>
      <c r="I131" s="316">
        <v>423.98333333333335</v>
      </c>
      <c r="J131" s="316">
        <v>428.76666666666665</v>
      </c>
      <c r="K131" s="316">
        <v>437.08333333333331</v>
      </c>
      <c r="L131" s="303">
        <v>420.45</v>
      </c>
      <c r="M131" s="303">
        <v>407.35</v>
      </c>
      <c r="N131" s="318">
        <v>5638500</v>
      </c>
      <c r="O131" s="319">
        <v>9.4004656577415593E-2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306.75</v>
      </c>
      <c r="E132" s="315">
        <v>306.9666666666667</v>
      </c>
      <c r="F132" s="316">
        <v>302.98333333333341</v>
      </c>
      <c r="G132" s="316">
        <v>299.2166666666667</v>
      </c>
      <c r="H132" s="316">
        <v>295.23333333333341</v>
      </c>
      <c r="I132" s="316">
        <v>310.73333333333341</v>
      </c>
      <c r="J132" s="316">
        <v>314.71666666666675</v>
      </c>
      <c r="K132" s="316">
        <v>318.48333333333341</v>
      </c>
      <c r="L132" s="303">
        <v>310.95</v>
      </c>
      <c r="M132" s="303">
        <v>303.2</v>
      </c>
      <c r="N132" s="318">
        <v>4594000</v>
      </c>
      <c r="O132" s="319">
        <v>-8.6318515321536469E-3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494.65</v>
      </c>
      <c r="E133" s="315">
        <v>494.38333333333338</v>
      </c>
      <c r="F133" s="316">
        <v>490.01666666666677</v>
      </c>
      <c r="G133" s="316">
        <v>485.38333333333338</v>
      </c>
      <c r="H133" s="316">
        <v>481.01666666666677</v>
      </c>
      <c r="I133" s="316">
        <v>499.01666666666677</v>
      </c>
      <c r="J133" s="316">
        <v>503.38333333333344</v>
      </c>
      <c r="K133" s="316">
        <v>508.01666666666677</v>
      </c>
      <c r="L133" s="303">
        <v>498.75</v>
      </c>
      <c r="M133" s="303">
        <v>489.75</v>
      </c>
      <c r="N133" s="318">
        <v>17648550</v>
      </c>
      <c r="O133" s="319">
        <v>3.1461019030079806E-3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136.55000000000001</v>
      </c>
      <c r="E134" s="315">
        <v>136.20000000000002</v>
      </c>
      <c r="F134" s="316">
        <v>134.70000000000005</v>
      </c>
      <c r="G134" s="316">
        <v>132.85000000000002</v>
      </c>
      <c r="H134" s="316">
        <v>131.35000000000005</v>
      </c>
      <c r="I134" s="316">
        <v>138.05000000000004</v>
      </c>
      <c r="J134" s="316">
        <v>139.54999999999998</v>
      </c>
      <c r="K134" s="316">
        <v>141.40000000000003</v>
      </c>
      <c r="L134" s="303">
        <v>137.69999999999999</v>
      </c>
      <c r="M134" s="303">
        <v>134.35</v>
      </c>
      <c r="N134" s="318">
        <v>78585900</v>
      </c>
      <c r="O134" s="319">
        <v>-2.0990156340474813E-3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53.4</v>
      </c>
      <c r="E135" s="315">
        <v>53.366666666666667</v>
      </c>
      <c r="F135" s="316">
        <v>52.533333333333331</v>
      </c>
      <c r="G135" s="316">
        <v>51.666666666666664</v>
      </c>
      <c r="H135" s="316">
        <v>50.833333333333329</v>
      </c>
      <c r="I135" s="316">
        <v>54.233333333333334</v>
      </c>
      <c r="J135" s="316">
        <v>55.066666666666663</v>
      </c>
      <c r="K135" s="316">
        <v>55.933333333333337</v>
      </c>
      <c r="L135" s="303">
        <v>54.2</v>
      </c>
      <c r="M135" s="303">
        <v>52.5</v>
      </c>
      <c r="N135" s="318">
        <v>73791000</v>
      </c>
      <c r="O135" s="319">
        <v>4.5947436133063771E-3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405.9</v>
      </c>
      <c r="E136" s="315">
        <v>408.26666666666671</v>
      </c>
      <c r="F136" s="316">
        <v>399.73333333333341</v>
      </c>
      <c r="G136" s="316">
        <v>393.56666666666672</v>
      </c>
      <c r="H136" s="316">
        <v>385.03333333333342</v>
      </c>
      <c r="I136" s="316">
        <v>414.43333333333339</v>
      </c>
      <c r="J136" s="316">
        <v>422.9666666666667</v>
      </c>
      <c r="K136" s="316">
        <v>429.13333333333338</v>
      </c>
      <c r="L136" s="303">
        <v>416.8</v>
      </c>
      <c r="M136" s="303">
        <v>402.1</v>
      </c>
      <c r="N136" s="318">
        <v>29518800</v>
      </c>
      <c r="O136" s="319">
        <v>2.6726584673604541E-2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2664.05</v>
      </c>
      <c r="E137" s="315">
        <v>2669.9500000000003</v>
      </c>
      <c r="F137" s="316">
        <v>2617.6000000000004</v>
      </c>
      <c r="G137" s="316">
        <v>2571.15</v>
      </c>
      <c r="H137" s="316">
        <v>2518.8000000000002</v>
      </c>
      <c r="I137" s="316">
        <v>2716.4000000000005</v>
      </c>
      <c r="J137" s="316">
        <v>2768.75</v>
      </c>
      <c r="K137" s="316">
        <v>2815.2000000000007</v>
      </c>
      <c r="L137" s="303">
        <v>2722.3</v>
      </c>
      <c r="M137" s="303">
        <v>2623.5</v>
      </c>
      <c r="N137" s="318">
        <v>6122700</v>
      </c>
      <c r="O137" s="319">
        <v>1.5703979977425529E-3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828.25</v>
      </c>
      <c r="E138" s="315">
        <v>827.58333333333337</v>
      </c>
      <c r="F138" s="316">
        <v>815.91666666666674</v>
      </c>
      <c r="G138" s="316">
        <v>803.58333333333337</v>
      </c>
      <c r="H138" s="316">
        <v>791.91666666666674</v>
      </c>
      <c r="I138" s="316">
        <v>839.91666666666674</v>
      </c>
      <c r="J138" s="316">
        <v>851.58333333333348</v>
      </c>
      <c r="K138" s="316">
        <v>863.91666666666674</v>
      </c>
      <c r="L138" s="303">
        <v>839.25</v>
      </c>
      <c r="M138" s="303">
        <v>815.25</v>
      </c>
      <c r="N138" s="318">
        <v>10290000</v>
      </c>
      <c r="O138" s="319">
        <v>-9.3576709796672833E-3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1216.9000000000001</v>
      </c>
      <c r="E139" s="315">
        <v>1210</v>
      </c>
      <c r="F139" s="316">
        <v>1201</v>
      </c>
      <c r="G139" s="316">
        <v>1185.0999999999999</v>
      </c>
      <c r="H139" s="316">
        <v>1176.0999999999999</v>
      </c>
      <c r="I139" s="316">
        <v>1225.9000000000001</v>
      </c>
      <c r="J139" s="316">
        <v>1234.9000000000001</v>
      </c>
      <c r="K139" s="316">
        <v>1250.8000000000002</v>
      </c>
      <c r="L139" s="303">
        <v>1219</v>
      </c>
      <c r="M139" s="303">
        <v>1194.0999999999999</v>
      </c>
      <c r="N139" s="318">
        <v>5547000</v>
      </c>
      <c r="O139" s="319">
        <v>-9.2431346282652385E-3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2607.85</v>
      </c>
      <c r="E140" s="315">
        <v>2597.9</v>
      </c>
      <c r="F140" s="316">
        <v>2574.8000000000002</v>
      </c>
      <c r="G140" s="316">
        <v>2541.75</v>
      </c>
      <c r="H140" s="316">
        <v>2518.65</v>
      </c>
      <c r="I140" s="316">
        <v>2630.9500000000003</v>
      </c>
      <c r="J140" s="316">
        <v>2654.0499999999997</v>
      </c>
      <c r="K140" s="316">
        <v>2687.1000000000004</v>
      </c>
      <c r="L140" s="303">
        <v>2621</v>
      </c>
      <c r="M140" s="303">
        <v>2564.85</v>
      </c>
      <c r="N140" s="318">
        <v>1082000</v>
      </c>
      <c r="O140" s="319">
        <v>-9.1575091575091579E-3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312.89999999999998</v>
      </c>
      <c r="E141" s="315">
        <v>312.98333333333329</v>
      </c>
      <c r="F141" s="316">
        <v>310.06666666666661</v>
      </c>
      <c r="G141" s="316">
        <v>307.23333333333329</v>
      </c>
      <c r="H141" s="316">
        <v>304.31666666666661</v>
      </c>
      <c r="I141" s="316">
        <v>315.81666666666661</v>
      </c>
      <c r="J141" s="316">
        <v>318.73333333333323</v>
      </c>
      <c r="K141" s="316">
        <v>321.56666666666661</v>
      </c>
      <c r="L141" s="303">
        <v>315.89999999999998</v>
      </c>
      <c r="M141" s="303">
        <v>310.14999999999998</v>
      </c>
      <c r="N141" s="318">
        <v>1914000</v>
      </c>
      <c r="O141" s="319">
        <v>1.2698412698412698E-2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471.15</v>
      </c>
      <c r="E142" s="315">
        <v>468.51666666666671</v>
      </c>
      <c r="F142" s="316">
        <v>464.98333333333341</v>
      </c>
      <c r="G142" s="316">
        <v>458.81666666666672</v>
      </c>
      <c r="H142" s="316">
        <v>455.28333333333342</v>
      </c>
      <c r="I142" s="316">
        <v>474.68333333333339</v>
      </c>
      <c r="J142" s="316">
        <v>478.2166666666667</v>
      </c>
      <c r="K142" s="316">
        <v>484.38333333333338</v>
      </c>
      <c r="L142" s="303">
        <v>472.05</v>
      </c>
      <c r="M142" s="303">
        <v>462.35</v>
      </c>
      <c r="N142" s="318">
        <v>4313400</v>
      </c>
      <c r="O142" s="319">
        <v>1.282051282051282E-2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930</v>
      </c>
      <c r="E143" s="315">
        <v>932.73333333333323</v>
      </c>
      <c r="F143" s="316">
        <v>921.46666666666647</v>
      </c>
      <c r="G143" s="316">
        <v>912.93333333333328</v>
      </c>
      <c r="H143" s="316">
        <v>901.66666666666652</v>
      </c>
      <c r="I143" s="316">
        <v>941.26666666666642</v>
      </c>
      <c r="J143" s="316">
        <v>952.53333333333308</v>
      </c>
      <c r="K143" s="316">
        <v>961.06666666666638</v>
      </c>
      <c r="L143" s="303">
        <v>944</v>
      </c>
      <c r="M143" s="303">
        <v>924.2</v>
      </c>
      <c r="N143" s="318">
        <v>1488900</v>
      </c>
      <c r="O143" s="319">
        <v>4.7036688617121356E-4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4554.7</v>
      </c>
      <c r="E144" s="315">
        <v>4566.583333333333</v>
      </c>
      <c r="F144" s="316">
        <v>4505.1666666666661</v>
      </c>
      <c r="G144" s="316">
        <v>4455.6333333333332</v>
      </c>
      <c r="H144" s="316">
        <v>4394.2166666666662</v>
      </c>
      <c r="I144" s="316">
        <v>4616.1166666666659</v>
      </c>
      <c r="J144" s="316">
        <v>4677.5333333333319</v>
      </c>
      <c r="K144" s="316">
        <v>4727.0666666666657</v>
      </c>
      <c r="L144" s="303">
        <v>4628</v>
      </c>
      <c r="M144" s="303">
        <v>4517.05</v>
      </c>
      <c r="N144" s="318">
        <v>2107600</v>
      </c>
      <c r="O144" s="319">
        <v>2.7796742416853603E-2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403.35</v>
      </c>
      <c r="E145" s="315">
        <v>406.31666666666666</v>
      </c>
      <c r="F145" s="316">
        <v>397.13333333333333</v>
      </c>
      <c r="G145" s="316">
        <v>390.91666666666669</v>
      </c>
      <c r="H145" s="316">
        <v>381.73333333333335</v>
      </c>
      <c r="I145" s="316">
        <v>412.5333333333333</v>
      </c>
      <c r="J145" s="316">
        <v>421.71666666666658</v>
      </c>
      <c r="K145" s="316">
        <v>427.93333333333328</v>
      </c>
      <c r="L145" s="303">
        <v>415.5</v>
      </c>
      <c r="M145" s="303">
        <v>400.1</v>
      </c>
      <c r="N145" s="318">
        <v>21214700</v>
      </c>
      <c r="O145" s="319">
        <v>0.16956926825772237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92.5</v>
      </c>
      <c r="E146" s="315">
        <v>93.283333333333346</v>
      </c>
      <c r="F146" s="316">
        <v>90.866666666666688</v>
      </c>
      <c r="G146" s="316">
        <v>89.233333333333348</v>
      </c>
      <c r="H146" s="316">
        <v>86.816666666666691</v>
      </c>
      <c r="I146" s="316">
        <v>94.916666666666686</v>
      </c>
      <c r="J146" s="316">
        <v>97.333333333333343</v>
      </c>
      <c r="K146" s="316">
        <v>98.966666666666683</v>
      </c>
      <c r="L146" s="303">
        <v>95.7</v>
      </c>
      <c r="M146" s="303">
        <v>91.65</v>
      </c>
      <c r="N146" s="318">
        <v>75280400</v>
      </c>
      <c r="O146" s="319">
        <v>6.8743948596074286E-2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726.95</v>
      </c>
      <c r="E147" s="315">
        <v>721.08333333333337</v>
      </c>
      <c r="F147" s="316">
        <v>712.56666666666672</v>
      </c>
      <c r="G147" s="316">
        <v>698.18333333333339</v>
      </c>
      <c r="H147" s="316">
        <v>689.66666666666674</v>
      </c>
      <c r="I147" s="316">
        <v>735.4666666666667</v>
      </c>
      <c r="J147" s="316">
        <v>743.98333333333335</v>
      </c>
      <c r="K147" s="316">
        <v>758.36666666666667</v>
      </c>
      <c r="L147" s="303">
        <v>729.6</v>
      </c>
      <c r="M147" s="303">
        <v>706.7</v>
      </c>
      <c r="N147" s="318">
        <v>2116000</v>
      </c>
      <c r="O147" s="319">
        <v>-3.766478342749529E-3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341</v>
      </c>
      <c r="E148" s="315">
        <v>342.33333333333331</v>
      </c>
      <c r="F148" s="316">
        <v>336.16666666666663</v>
      </c>
      <c r="G148" s="316">
        <v>331.33333333333331</v>
      </c>
      <c r="H148" s="316">
        <v>325.16666666666663</v>
      </c>
      <c r="I148" s="316">
        <v>347.16666666666663</v>
      </c>
      <c r="J148" s="316">
        <v>353.33333333333326</v>
      </c>
      <c r="K148" s="316">
        <v>358.16666666666663</v>
      </c>
      <c r="L148" s="303">
        <v>348.5</v>
      </c>
      <c r="M148" s="303">
        <v>337.5</v>
      </c>
      <c r="N148" s="318">
        <v>28035200</v>
      </c>
      <c r="O148" s="319">
        <v>1.8957897185391953E-2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182.75</v>
      </c>
      <c r="E149" s="315">
        <v>182.51666666666665</v>
      </c>
      <c r="F149" s="316">
        <v>179.6333333333333</v>
      </c>
      <c r="G149" s="316">
        <v>176.51666666666665</v>
      </c>
      <c r="H149" s="316">
        <v>173.6333333333333</v>
      </c>
      <c r="I149" s="316">
        <v>185.6333333333333</v>
      </c>
      <c r="J149" s="316">
        <v>188.51666666666662</v>
      </c>
      <c r="K149" s="316">
        <v>191.6333333333333</v>
      </c>
      <c r="L149" s="303">
        <v>185.4</v>
      </c>
      <c r="M149" s="303">
        <v>179.4</v>
      </c>
      <c r="N149" s="318">
        <v>30420000</v>
      </c>
      <c r="O149" s="319">
        <v>-1.333073854237618E-2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44140</v>
      </c>
    </row>
    <row r="7" spans="1:15">
      <c r="A7"/>
    </row>
    <row r="8" spans="1:15" ht="28.5" customHeight="1">
      <c r="A8" s="561" t="s">
        <v>16</v>
      </c>
      <c r="B8" s="562" t="s">
        <v>18</v>
      </c>
      <c r="C8" s="560" t="s">
        <v>19</v>
      </c>
      <c r="D8" s="560" t="s">
        <v>20</v>
      </c>
      <c r="E8" s="560" t="s">
        <v>21</v>
      </c>
      <c r="F8" s="560"/>
      <c r="G8" s="560"/>
      <c r="H8" s="560" t="s">
        <v>22</v>
      </c>
      <c r="I8" s="560"/>
      <c r="J8" s="560"/>
      <c r="K8" s="273"/>
      <c r="L8" s="281"/>
      <c r="M8" s="281"/>
    </row>
    <row r="9" spans="1:15" ht="36" customHeight="1">
      <c r="A9" s="556"/>
      <c r="B9" s="558"/>
      <c r="C9" s="563" t="s">
        <v>23</v>
      </c>
      <c r="D9" s="563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11908.5</v>
      </c>
      <c r="D10" s="302">
        <v>11864.85</v>
      </c>
      <c r="E10" s="302">
        <v>11800.050000000001</v>
      </c>
      <c r="F10" s="302">
        <v>11691.6</v>
      </c>
      <c r="G10" s="302">
        <v>11626.800000000001</v>
      </c>
      <c r="H10" s="302">
        <v>11973.300000000001</v>
      </c>
      <c r="I10" s="302">
        <v>12038.1</v>
      </c>
      <c r="J10" s="302">
        <v>12146.550000000001</v>
      </c>
      <c r="K10" s="301">
        <v>11929.65</v>
      </c>
      <c r="L10" s="301">
        <v>11756.4</v>
      </c>
      <c r="M10" s="306"/>
    </row>
    <row r="11" spans="1:15">
      <c r="A11" s="300">
        <v>2</v>
      </c>
      <c r="B11" s="276" t="s">
        <v>220</v>
      </c>
      <c r="C11" s="303">
        <v>25771.599999999999</v>
      </c>
      <c r="D11" s="278">
        <v>25601.533333333336</v>
      </c>
      <c r="E11" s="278">
        <v>25312.066666666673</v>
      </c>
      <c r="F11" s="278">
        <v>24852.533333333336</v>
      </c>
      <c r="G11" s="278">
        <v>24563.066666666673</v>
      </c>
      <c r="H11" s="278">
        <v>26061.066666666673</v>
      </c>
      <c r="I11" s="278">
        <v>26350.53333333334</v>
      </c>
      <c r="J11" s="278">
        <v>26810.066666666673</v>
      </c>
      <c r="K11" s="303">
        <v>25891</v>
      </c>
      <c r="L11" s="303">
        <v>25142</v>
      </c>
      <c r="M11" s="306"/>
    </row>
    <row r="12" spans="1:15">
      <c r="A12" s="300">
        <v>3</v>
      </c>
      <c r="B12" s="284" t="s">
        <v>221</v>
      </c>
      <c r="C12" s="303">
        <v>1326.3</v>
      </c>
      <c r="D12" s="278">
        <v>1326.6833333333332</v>
      </c>
      <c r="E12" s="278">
        <v>1313.9666666666662</v>
      </c>
      <c r="F12" s="278">
        <v>1301.633333333333</v>
      </c>
      <c r="G12" s="278">
        <v>1288.9166666666661</v>
      </c>
      <c r="H12" s="278">
        <v>1339.0166666666664</v>
      </c>
      <c r="I12" s="278">
        <v>1351.7333333333331</v>
      </c>
      <c r="J12" s="278">
        <v>1364.0666666666666</v>
      </c>
      <c r="K12" s="303">
        <v>1339.4</v>
      </c>
      <c r="L12" s="303">
        <v>1314.35</v>
      </c>
      <c r="M12" s="306"/>
    </row>
    <row r="13" spans="1:15">
      <c r="A13" s="300">
        <v>4</v>
      </c>
      <c r="B13" s="276" t="s">
        <v>222</v>
      </c>
      <c r="C13" s="303">
        <v>3120.15</v>
      </c>
      <c r="D13" s="278">
        <v>3111.0333333333333</v>
      </c>
      <c r="E13" s="278">
        <v>3095.1166666666668</v>
      </c>
      <c r="F13" s="278">
        <v>3070.0833333333335</v>
      </c>
      <c r="G13" s="278">
        <v>3054.166666666667</v>
      </c>
      <c r="H13" s="278">
        <v>3136.0666666666666</v>
      </c>
      <c r="I13" s="278">
        <v>3151.9833333333336</v>
      </c>
      <c r="J13" s="278">
        <v>3177.0166666666664</v>
      </c>
      <c r="K13" s="303">
        <v>3126.95</v>
      </c>
      <c r="L13" s="303">
        <v>3086</v>
      </c>
      <c r="M13" s="306"/>
    </row>
    <row r="14" spans="1:15">
      <c r="A14" s="300">
        <v>5</v>
      </c>
      <c r="B14" s="276" t="s">
        <v>223</v>
      </c>
      <c r="C14" s="303">
        <v>21104.55</v>
      </c>
      <c r="D14" s="278">
        <v>21112.933333333334</v>
      </c>
      <c r="E14" s="278">
        <v>20757.416666666668</v>
      </c>
      <c r="F14" s="278">
        <v>20410.283333333333</v>
      </c>
      <c r="G14" s="278">
        <v>20054.766666666666</v>
      </c>
      <c r="H14" s="278">
        <v>21460.066666666669</v>
      </c>
      <c r="I14" s="278">
        <v>21815.583333333332</v>
      </c>
      <c r="J14" s="278">
        <v>22162.716666666671</v>
      </c>
      <c r="K14" s="303">
        <v>21468.45</v>
      </c>
      <c r="L14" s="303">
        <v>20765.8</v>
      </c>
      <c r="M14" s="306"/>
    </row>
    <row r="15" spans="1:15">
      <c r="A15" s="300">
        <v>6</v>
      </c>
      <c r="B15" s="276" t="s">
        <v>224</v>
      </c>
      <c r="C15" s="303">
        <v>2291.4</v>
      </c>
      <c r="D15" s="278">
        <v>2289.9333333333334</v>
      </c>
      <c r="E15" s="278">
        <v>2269.7666666666669</v>
      </c>
      <c r="F15" s="278">
        <v>2248.1333333333337</v>
      </c>
      <c r="G15" s="278">
        <v>2227.9666666666672</v>
      </c>
      <c r="H15" s="278">
        <v>2311.5666666666666</v>
      </c>
      <c r="I15" s="278">
        <v>2331.7333333333327</v>
      </c>
      <c r="J15" s="278">
        <v>2353.3666666666663</v>
      </c>
      <c r="K15" s="303">
        <v>2310.1</v>
      </c>
      <c r="L15" s="303">
        <v>2268.3000000000002</v>
      </c>
      <c r="M15" s="306"/>
    </row>
    <row r="16" spans="1:15">
      <c r="A16" s="300">
        <v>7</v>
      </c>
      <c r="B16" s="276" t="s">
        <v>225</v>
      </c>
      <c r="C16" s="303">
        <v>4773.1499999999996</v>
      </c>
      <c r="D16" s="278">
        <v>4754.7</v>
      </c>
      <c r="E16" s="278">
        <v>4731.5499999999993</v>
      </c>
      <c r="F16" s="278">
        <v>4689.95</v>
      </c>
      <c r="G16" s="278">
        <v>4666.7999999999993</v>
      </c>
      <c r="H16" s="278">
        <v>4796.2999999999993</v>
      </c>
      <c r="I16" s="278">
        <v>4819.4499999999989</v>
      </c>
      <c r="J16" s="278">
        <v>4861.0499999999993</v>
      </c>
      <c r="K16" s="303">
        <v>4777.8500000000004</v>
      </c>
      <c r="L16" s="303">
        <v>4713.1000000000004</v>
      </c>
      <c r="M16" s="306"/>
    </row>
    <row r="17" spans="1:13">
      <c r="A17" s="300">
        <v>8</v>
      </c>
      <c r="B17" s="276" t="s">
        <v>802</v>
      </c>
      <c r="C17" s="276">
        <v>1019.1</v>
      </c>
      <c r="D17" s="278">
        <v>1016.1166666666668</v>
      </c>
      <c r="E17" s="278">
        <v>1007.2833333333335</v>
      </c>
      <c r="F17" s="278">
        <v>995.4666666666667</v>
      </c>
      <c r="G17" s="278">
        <v>986.63333333333344</v>
      </c>
      <c r="H17" s="278">
        <v>1027.9333333333336</v>
      </c>
      <c r="I17" s="278">
        <v>1036.7666666666669</v>
      </c>
      <c r="J17" s="278">
        <v>1048.5833333333337</v>
      </c>
      <c r="K17" s="276">
        <v>1024.95</v>
      </c>
      <c r="L17" s="276">
        <v>1004.3</v>
      </c>
      <c r="M17" s="276">
        <v>1.19173</v>
      </c>
    </row>
    <row r="18" spans="1:13">
      <c r="A18" s="300">
        <v>9</v>
      </c>
      <c r="B18" s="276" t="s">
        <v>295</v>
      </c>
      <c r="C18" s="276">
        <v>15864.75</v>
      </c>
      <c r="D18" s="278">
        <v>15838.316666666666</v>
      </c>
      <c r="E18" s="278">
        <v>15776.633333333331</v>
      </c>
      <c r="F18" s="278">
        <v>15688.516666666666</v>
      </c>
      <c r="G18" s="278">
        <v>15626.833333333332</v>
      </c>
      <c r="H18" s="278">
        <v>15926.433333333331</v>
      </c>
      <c r="I18" s="278">
        <v>15988.116666666665</v>
      </c>
      <c r="J18" s="278">
        <v>16076.23333333333</v>
      </c>
      <c r="K18" s="276">
        <v>15900</v>
      </c>
      <c r="L18" s="276">
        <v>15750.2</v>
      </c>
      <c r="M18" s="276">
        <v>3.6400000000000002E-2</v>
      </c>
    </row>
    <row r="19" spans="1:13">
      <c r="A19" s="300">
        <v>10</v>
      </c>
      <c r="B19" s="276" t="s">
        <v>227</v>
      </c>
      <c r="C19" s="276">
        <v>67.5</v>
      </c>
      <c r="D19" s="278">
        <v>67.600000000000009</v>
      </c>
      <c r="E19" s="278">
        <v>66.40000000000002</v>
      </c>
      <c r="F19" s="278">
        <v>65.300000000000011</v>
      </c>
      <c r="G19" s="278">
        <v>64.100000000000023</v>
      </c>
      <c r="H19" s="278">
        <v>68.700000000000017</v>
      </c>
      <c r="I19" s="278">
        <v>69.900000000000006</v>
      </c>
      <c r="J19" s="278">
        <v>71.000000000000014</v>
      </c>
      <c r="K19" s="276">
        <v>68.8</v>
      </c>
      <c r="L19" s="276">
        <v>66.5</v>
      </c>
      <c r="M19" s="276">
        <v>15.793760000000001</v>
      </c>
    </row>
    <row r="20" spans="1:13">
      <c r="A20" s="300">
        <v>11</v>
      </c>
      <c r="B20" s="276" t="s">
        <v>228</v>
      </c>
      <c r="C20" s="276">
        <v>148.35</v>
      </c>
      <c r="D20" s="278">
        <v>149.28333333333333</v>
      </c>
      <c r="E20" s="278">
        <v>146.11666666666667</v>
      </c>
      <c r="F20" s="278">
        <v>143.88333333333335</v>
      </c>
      <c r="G20" s="278">
        <v>140.7166666666667</v>
      </c>
      <c r="H20" s="278">
        <v>151.51666666666665</v>
      </c>
      <c r="I20" s="278">
        <v>154.68333333333334</v>
      </c>
      <c r="J20" s="278">
        <v>156.91666666666663</v>
      </c>
      <c r="K20" s="276">
        <v>152.44999999999999</v>
      </c>
      <c r="L20" s="276">
        <v>147.05000000000001</v>
      </c>
      <c r="M20" s="276">
        <v>8.4902300000000004</v>
      </c>
    </row>
    <row r="21" spans="1:13">
      <c r="A21" s="300">
        <v>12</v>
      </c>
      <c r="B21" s="276" t="s">
        <v>38</v>
      </c>
      <c r="C21" s="276">
        <v>1676.35</v>
      </c>
      <c r="D21" s="278">
        <v>1672.1000000000001</v>
      </c>
      <c r="E21" s="278">
        <v>1662.2500000000002</v>
      </c>
      <c r="F21" s="278">
        <v>1648.15</v>
      </c>
      <c r="G21" s="278">
        <v>1638.3000000000002</v>
      </c>
      <c r="H21" s="278">
        <v>1686.2000000000003</v>
      </c>
      <c r="I21" s="278">
        <v>1696.0500000000002</v>
      </c>
      <c r="J21" s="278">
        <v>1710.1500000000003</v>
      </c>
      <c r="K21" s="276">
        <v>1681.95</v>
      </c>
      <c r="L21" s="276">
        <v>1658</v>
      </c>
      <c r="M21" s="276">
        <v>9.7339900000000004</v>
      </c>
    </row>
    <row r="22" spans="1:13">
      <c r="A22" s="300">
        <v>13</v>
      </c>
      <c r="B22" s="276" t="s">
        <v>296</v>
      </c>
      <c r="C22" s="276">
        <v>231.35</v>
      </c>
      <c r="D22" s="278">
        <v>225.45000000000002</v>
      </c>
      <c r="E22" s="278">
        <v>217.90000000000003</v>
      </c>
      <c r="F22" s="278">
        <v>204.45000000000002</v>
      </c>
      <c r="G22" s="278">
        <v>196.90000000000003</v>
      </c>
      <c r="H22" s="278">
        <v>238.90000000000003</v>
      </c>
      <c r="I22" s="278">
        <v>246.45000000000005</v>
      </c>
      <c r="J22" s="278">
        <v>259.90000000000003</v>
      </c>
      <c r="K22" s="276">
        <v>233</v>
      </c>
      <c r="L22" s="276">
        <v>212</v>
      </c>
      <c r="M22" s="276">
        <v>79.190960000000004</v>
      </c>
    </row>
    <row r="23" spans="1:13">
      <c r="A23" s="300">
        <v>14</v>
      </c>
      <c r="B23" s="276" t="s">
        <v>41</v>
      </c>
      <c r="C23" s="276">
        <v>361.1</v>
      </c>
      <c r="D23" s="278">
        <v>360.06666666666666</v>
      </c>
      <c r="E23" s="278">
        <v>350.63333333333333</v>
      </c>
      <c r="F23" s="278">
        <v>340.16666666666669</v>
      </c>
      <c r="G23" s="278">
        <v>330.73333333333335</v>
      </c>
      <c r="H23" s="278">
        <v>370.5333333333333</v>
      </c>
      <c r="I23" s="278">
        <v>379.96666666666658</v>
      </c>
      <c r="J23" s="278">
        <v>390.43333333333328</v>
      </c>
      <c r="K23" s="276">
        <v>369.5</v>
      </c>
      <c r="L23" s="276">
        <v>349.6</v>
      </c>
      <c r="M23" s="276">
        <v>179.40351999999999</v>
      </c>
    </row>
    <row r="24" spans="1:13">
      <c r="A24" s="300">
        <v>15</v>
      </c>
      <c r="B24" s="276" t="s">
        <v>43</v>
      </c>
      <c r="C24" s="276">
        <v>36.15</v>
      </c>
      <c r="D24" s="278">
        <v>36.216666666666669</v>
      </c>
      <c r="E24" s="278">
        <v>35.833333333333336</v>
      </c>
      <c r="F24" s="278">
        <v>35.516666666666666</v>
      </c>
      <c r="G24" s="278">
        <v>35.133333333333333</v>
      </c>
      <c r="H24" s="278">
        <v>36.533333333333339</v>
      </c>
      <c r="I24" s="278">
        <v>36.916666666666664</v>
      </c>
      <c r="J24" s="278">
        <v>37.233333333333341</v>
      </c>
      <c r="K24" s="276">
        <v>36.6</v>
      </c>
      <c r="L24" s="276">
        <v>35.9</v>
      </c>
      <c r="M24" s="276">
        <v>12.251620000000001</v>
      </c>
    </row>
    <row r="25" spans="1:13">
      <c r="A25" s="300">
        <v>16</v>
      </c>
      <c r="B25" s="276" t="s">
        <v>298</v>
      </c>
      <c r="C25" s="276">
        <v>295.14999999999998</v>
      </c>
      <c r="D25" s="278">
        <v>292.29999999999995</v>
      </c>
      <c r="E25" s="278">
        <v>286.89999999999992</v>
      </c>
      <c r="F25" s="278">
        <v>278.64999999999998</v>
      </c>
      <c r="G25" s="278">
        <v>273.24999999999994</v>
      </c>
      <c r="H25" s="278">
        <v>300.5499999999999</v>
      </c>
      <c r="I25" s="278">
        <v>305.95</v>
      </c>
      <c r="J25" s="278">
        <v>314.19999999999987</v>
      </c>
      <c r="K25" s="276">
        <v>297.7</v>
      </c>
      <c r="L25" s="276">
        <v>284.05</v>
      </c>
      <c r="M25" s="276">
        <v>5.6406900000000002</v>
      </c>
    </row>
    <row r="26" spans="1:13">
      <c r="A26" s="300">
        <v>17</v>
      </c>
      <c r="B26" s="276" t="s">
        <v>229</v>
      </c>
      <c r="C26" s="276">
        <v>1613.55</v>
      </c>
      <c r="D26" s="278">
        <v>1622.2</v>
      </c>
      <c r="E26" s="278">
        <v>1579.4</v>
      </c>
      <c r="F26" s="278">
        <v>1545.25</v>
      </c>
      <c r="G26" s="278">
        <v>1502.45</v>
      </c>
      <c r="H26" s="278">
        <v>1656.3500000000001</v>
      </c>
      <c r="I26" s="278">
        <v>1699.1499999999999</v>
      </c>
      <c r="J26" s="278">
        <v>1733.3000000000002</v>
      </c>
      <c r="K26" s="276">
        <v>1665</v>
      </c>
      <c r="L26" s="276">
        <v>1588.05</v>
      </c>
      <c r="M26" s="276">
        <v>6.74857</v>
      </c>
    </row>
    <row r="27" spans="1:13">
      <c r="A27" s="300">
        <v>18</v>
      </c>
      <c r="B27" s="276" t="s">
        <v>230</v>
      </c>
      <c r="C27" s="276">
        <v>2696.9</v>
      </c>
      <c r="D27" s="278">
        <v>2695.1</v>
      </c>
      <c r="E27" s="278">
        <v>2657.85</v>
      </c>
      <c r="F27" s="278">
        <v>2618.8000000000002</v>
      </c>
      <c r="G27" s="278">
        <v>2581.5500000000002</v>
      </c>
      <c r="H27" s="278">
        <v>2734.1499999999996</v>
      </c>
      <c r="I27" s="278">
        <v>2771.3999999999996</v>
      </c>
      <c r="J27" s="278">
        <v>2810.4499999999994</v>
      </c>
      <c r="K27" s="276">
        <v>2732.35</v>
      </c>
      <c r="L27" s="276">
        <v>2656.05</v>
      </c>
      <c r="M27" s="276">
        <v>2.1313499999999999</v>
      </c>
    </row>
    <row r="28" spans="1:13">
      <c r="A28" s="300">
        <v>19</v>
      </c>
      <c r="B28" s="276" t="s">
        <v>45</v>
      </c>
      <c r="C28" s="276">
        <v>789.75</v>
      </c>
      <c r="D28" s="278">
        <v>778.9</v>
      </c>
      <c r="E28" s="278">
        <v>765.3</v>
      </c>
      <c r="F28" s="278">
        <v>740.85</v>
      </c>
      <c r="G28" s="278">
        <v>727.25</v>
      </c>
      <c r="H28" s="278">
        <v>803.34999999999991</v>
      </c>
      <c r="I28" s="278">
        <v>816.95</v>
      </c>
      <c r="J28" s="278">
        <v>841.39999999999986</v>
      </c>
      <c r="K28" s="276">
        <v>792.5</v>
      </c>
      <c r="L28" s="276">
        <v>754.45</v>
      </c>
      <c r="M28" s="276">
        <v>7.5423099999999996</v>
      </c>
    </row>
    <row r="29" spans="1:13">
      <c r="A29" s="300">
        <v>20</v>
      </c>
      <c r="B29" s="276" t="s">
        <v>46</v>
      </c>
      <c r="C29" s="276">
        <v>264.39999999999998</v>
      </c>
      <c r="D29" s="278">
        <v>263.11666666666667</v>
      </c>
      <c r="E29" s="278">
        <v>260.93333333333334</v>
      </c>
      <c r="F29" s="278">
        <v>257.46666666666664</v>
      </c>
      <c r="G29" s="278">
        <v>255.2833333333333</v>
      </c>
      <c r="H29" s="278">
        <v>266.58333333333337</v>
      </c>
      <c r="I29" s="278">
        <v>268.76666666666677</v>
      </c>
      <c r="J29" s="278">
        <v>272.23333333333341</v>
      </c>
      <c r="K29" s="276">
        <v>265.3</v>
      </c>
      <c r="L29" s="276">
        <v>259.64999999999998</v>
      </c>
      <c r="M29" s="276">
        <v>41.224539999999998</v>
      </c>
    </row>
    <row r="30" spans="1:13">
      <c r="A30" s="300">
        <v>21</v>
      </c>
      <c r="B30" s="276" t="s">
        <v>47</v>
      </c>
      <c r="C30" s="276">
        <v>2103.6</v>
      </c>
      <c r="D30" s="278">
        <v>2113.2000000000003</v>
      </c>
      <c r="E30" s="278">
        <v>2078.4000000000005</v>
      </c>
      <c r="F30" s="278">
        <v>2053.2000000000003</v>
      </c>
      <c r="G30" s="278">
        <v>2018.4000000000005</v>
      </c>
      <c r="H30" s="278">
        <v>2138.4000000000005</v>
      </c>
      <c r="I30" s="278">
        <v>2173.2000000000007</v>
      </c>
      <c r="J30" s="278">
        <v>2198.4000000000005</v>
      </c>
      <c r="K30" s="276">
        <v>2148</v>
      </c>
      <c r="L30" s="276">
        <v>2088</v>
      </c>
      <c r="M30" s="276">
        <v>7.2536300000000002</v>
      </c>
    </row>
    <row r="31" spans="1:13">
      <c r="A31" s="300">
        <v>22</v>
      </c>
      <c r="B31" s="276" t="s">
        <v>48</v>
      </c>
      <c r="C31" s="276">
        <v>147.9</v>
      </c>
      <c r="D31" s="278">
        <v>146.63333333333333</v>
      </c>
      <c r="E31" s="278">
        <v>144.01666666666665</v>
      </c>
      <c r="F31" s="278">
        <v>140.13333333333333</v>
      </c>
      <c r="G31" s="278">
        <v>137.51666666666665</v>
      </c>
      <c r="H31" s="278">
        <v>150.51666666666665</v>
      </c>
      <c r="I31" s="278">
        <v>153.13333333333333</v>
      </c>
      <c r="J31" s="278">
        <v>157.01666666666665</v>
      </c>
      <c r="K31" s="276">
        <v>149.25</v>
      </c>
      <c r="L31" s="276">
        <v>142.75</v>
      </c>
      <c r="M31" s="276">
        <v>121.50695</v>
      </c>
    </row>
    <row r="32" spans="1:13">
      <c r="A32" s="300">
        <v>23</v>
      </c>
      <c r="B32" s="276" t="s">
        <v>49</v>
      </c>
      <c r="C32" s="276">
        <v>83.95</v>
      </c>
      <c r="D32" s="278">
        <v>83.683333333333323</v>
      </c>
      <c r="E32" s="278">
        <v>82.366666666666646</v>
      </c>
      <c r="F32" s="278">
        <v>80.783333333333317</v>
      </c>
      <c r="G32" s="278">
        <v>79.46666666666664</v>
      </c>
      <c r="H32" s="278">
        <v>85.266666666666652</v>
      </c>
      <c r="I32" s="278">
        <v>86.583333333333343</v>
      </c>
      <c r="J32" s="278">
        <v>88.166666666666657</v>
      </c>
      <c r="K32" s="276">
        <v>85</v>
      </c>
      <c r="L32" s="276">
        <v>82.1</v>
      </c>
      <c r="M32" s="276">
        <v>311.60897</v>
      </c>
    </row>
    <row r="33" spans="1:13">
      <c r="A33" s="300">
        <v>24</v>
      </c>
      <c r="B33" s="276" t="s">
        <v>51</v>
      </c>
      <c r="C33" s="276">
        <v>2169.4499999999998</v>
      </c>
      <c r="D33" s="278">
        <v>2179.7666666666664</v>
      </c>
      <c r="E33" s="278">
        <v>2145.6833333333329</v>
      </c>
      <c r="F33" s="278">
        <v>2121.9166666666665</v>
      </c>
      <c r="G33" s="278">
        <v>2087.833333333333</v>
      </c>
      <c r="H33" s="278">
        <v>2203.5333333333328</v>
      </c>
      <c r="I33" s="278">
        <v>2237.6166666666668</v>
      </c>
      <c r="J33" s="278">
        <v>2261.3833333333328</v>
      </c>
      <c r="K33" s="276">
        <v>2213.85</v>
      </c>
      <c r="L33" s="276">
        <v>2156</v>
      </c>
      <c r="M33" s="276">
        <v>21.899570000000001</v>
      </c>
    </row>
    <row r="34" spans="1:13">
      <c r="A34" s="300">
        <v>25</v>
      </c>
      <c r="B34" s="276" t="s">
        <v>226</v>
      </c>
      <c r="C34" s="276">
        <v>779.6</v>
      </c>
      <c r="D34" s="278">
        <v>780.23333333333323</v>
      </c>
      <c r="E34" s="278">
        <v>771.56666666666649</v>
      </c>
      <c r="F34" s="278">
        <v>763.5333333333333</v>
      </c>
      <c r="G34" s="278">
        <v>754.86666666666656</v>
      </c>
      <c r="H34" s="278">
        <v>788.26666666666642</v>
      </c>
      <c r="I34" s="278">
        <v>796.93333333333317</v>
      </c>
      <c r="J34" s="278">
        <v>804.96666666666636</v>
      </c>
      <c r="K34" s="276">
        <v>788.9</v>
      </c>
      <c r="L34" s="276">
        <v>772.2</v>
      </c>
      <c r="M34" s="276">
        <v>4.60588</v>
      </c>
    </row>
    <row r="35" spans="1:13">
      <c r="A35" s="300">
        <v>26</v>
      </c>
      <c r="B35" s="276" t="s">
        <v>53</v>
      </c>
      <c r="C35" s="276">
        <v>781.75</v>
      </c>
      <c r="D35" s="278">
        <v>782.48333333333323</v>
      </c>
      <c r="E35" s="278">
        <v>769.26666666666642</v>
      </c>
      <c r="F35" s="278">
        <v>756.78333333333319</v>
      </c>
      <c r="G35" s="278">
        <v>743.56666666666638</v>
      </c>
      <c r="H35" s="278">
        <v>794.96666666666647</v>
      </c>
      <c r="I35" s="278">
        <v>808.18333333333339</v>
      </c>
      <c r="J35" s="278">
        <v>820.66666666666652</v>
      </c>
      <c r="K35" s="276">
        <v>795.7</v>
      </c>
      <c r="L35" s="276">
        <v>770</v>
      </c>
      <c r="M35" s="276">
        <v>27.86158</v>
      </c>
    </row>
    <row r="36" spans="1:13">
      <c r="A36" s="300">
        <v>27</v>
      </c>
      <c r="B36" s="276" t="s">
        <v>55</v>
      </c>
      <c r="C36" s="276">
        <v>525.15</v>
      </c>
      <c r="D36" s="278">
        <v>523.33333333333337</v>
      </c>
      <c r="E36" s="278">
        <v>512.81666666666672</v>
      </c>
      <c r="F36" s="278">
        <v>500.48333333333335</v>
      </c>
      <c r="G36" s="278">
        <v>489.9666666666667</v>
      </c>
      <c r="H36" s="278">
        <v>535.66666666666674</v>
      </c>
      <c r="I36" s="278">
        <v>546.18333333333339</v>
      </c>
      <c r="J36" s="278">
        <v>558.51666666666677</v>
      </c>
      <c r="K36" s="276">
        <v>533.85</v>
      </c>
      <c r="L36" s="276">
        <v>511</v>
      </c>
      <c r="M36" s="276">
        <v>289.05623000000003</v>
      </c>
    </row>
    <row r="37" spans="1:13">
      <c r="A37" s="300">
        <v>28</v>
      </c>
      <c r="B37" s="276" t="s">
        <v>56</v>
      </c>
      <c r="C37" s="276">
        <v>2926.1</v>
      </c>
      <c r="D37" s="278">
        <v>2918.75</v>
      </c>
      <c r="E37" s="278">
        <v>2889.75</v>
      </c>
      <c r="F37" s="278">
        <v>2853.4</v>
      </c>
      <c r="G37" s="278">
        <v>2824.4</v>
      </c>
      <c r="H37" s="278">
        <v>2955.1</v>
      </c>
      <c r="I37" s="278">
        <v>2984.1</v>
      </c>
      <c r="J37" s="278">
        <v>3020.45</v>
      </c>
      <c r="K37" s="276">
        <v>2947.75</v>
      </c>
      <c r="L37" s="276">
        <v>2882.4</v>
      </c>
      <c r="M37" s="276">
        <v>7.1085799999999999</v>
      </c>
    </row>
    <row r="38" spans="1:13">
      <c r="A38" s="300">
        <v>29</v>
      </c>
      <c r="B38" s="276" t="s">
        <v>58</v>
      </c>
      <c r="C38" s="276">
        <v>5811.85</v>
      </c>
      <c r="D38" s="278">
        <v>5788.9333333333334</v>
      </c>
      <c r="E38" s="278">
        <v>5738.8666666666668</v>
      </c>
      <c r="F38" s="278">
        <v>5665.8833333333332</v>
      </c>
      <c r="G38" s="278">
        <v>5615.8166666666666</v>
      </c>
      <c r="H38" s="278">
        <v>5861.916666666667</v>
      </c>
      <c r="I38" s="278">
        <v>5911.9833333333345</v>
      </c>
      <c r="J38" s="278">
        <v>5984.9666666666672</v>
      </c>
      <c r="K38" s="276">
        <v>5839</v>
      </c>
      <c r="L38" s="276">
        <v>5715.95</v>
      </c>
      <c r="M38" s="276">
        <v>5.9096099999999998</v>
      </c>
    </row>
    <row r="39" spans="1:13">
      <c r="A39" s="300">
        <v>30</v>
      </c>
      <c r="B39" s="276" t="s">
        <v>232</v>
      </c>
      <c r="C39" s="276">
        <v>2303.4499999999998</v>
      </c>
      <c r="D39" s="278">
        <v>2308.5666666666666</v>
      </c>
      <c r="E39" s="278">
        <v>2294.8833333333332</v>
      </c>
      <c r="F39" s="278">
        <v>2286.3166666666666</v>
      </c>
      <c r="G39" s="278">
        <v>2272.6333333333332</v>
      </c>
      <c r="H39" s="278">
        <v>2317.1333333333332</v>
      </c>
      <c r="I39" s="278">
        <v>2330.8166666666666</v>
      </c>
      <c r="J39" s="278">
        <v>2339.3833333333332</v>
      </c>
      <c r="K39" s="276">
        <v>2322.25</v>
      </c>
      <c r="L39" s="276">
        <v>2300</v>
      </c>
      <c r="M39" s="276">
        <v>0.13197999999999999</v>
      </c>
    </row>
    <row r="40" spans="1:13">
      <c r="A40" s="300">
        <v>31</v>
      </c>
      <c r="B40" s="276" t="s">
        <v>59</v>
      </c>
      <c r="C40" s="276">
        <v>3561.45</v>
      </c>
      <c r="D40" s="278">
        <v>3531.1333333333332</v>
      </c>
      <c r="E40" s="278">
        <v>3492.3166666666666</v>
      </c>
      <c r="F40" s="278">
        <v>3423.1833333333334</v>
      </c>
      <c r="G40" s="278">
        <v>3384.3666666666668</v>
      </c>
      <c r="H40" s="278">
        <v>3600.2666666666664</v>
      </c>
      <c r="I40" s="278">
        <v>3639.083333333333</v>
      </c>
      <c r="J40" s="278">
        <v>3708.2166666666662</v>
      </c>
      <c r="K40" s="276">
        <v>3569.95</v>
      </c>
      <c r="L40" s="276">
        <v>3462</v>
      </c>
      <c r="M40" s="276">
        <v>43.71143</v>
      </c>
    </row>
    <row r="41" spans="1:13">
      <c r="A41" s="300">
        <v>32</v>
      </c>
      <c r="B41" s="276" t="s">
        <v>60</v>
      </c>
      <c r="C41" s="276">
        <v>1373.95</v>
      </c>
      <c r="D41" s="278">
        <v>1366.3</v>
      </c>
      <c r="E41" s="278">
        <v>1338.6499999999999</v>
      </c>
      <c r="F41" s="278">
        <v>1303.3499999999999</v>
      </c>
      <c r="G41" s="278">
        <v>1275.6999999999998</v>
      </c>
      <c r="H41" s="278">
        <v>1401.6</v>
      </c>
      <c r="I41" s="278">
        <v>1429.25</v>
      </c>
      <c r="J41" s="278">
        <v>1464.55</v>
      </c>
      <c r="K41" s="276">
        <v>1393.95</v>
      </c>
      <c r="L41" s="276">
        <v>1331</v>
      </c>
      <c r="M41" s="276">
        <v>8.8029499999999992</v>
      </c>
    </row>
    <row r="42" spans="1:13">
      <c r="A42" s="300">
        <v>33</v>
      </c>
      <c r="B42" s="276" t="s">
        <v>233</v>
      </c>
      <c r="C42" s="276">
        <v>312.60000000000002</v>
      </c>
      <c r="D42" s="278">
        <v>309.76666666666665</v>
      </c>
      <c r="E42" s="278">
        <v>306.08333333333331</v>
      </c>
      <c r="F42" s="278">
        <v>299.56666666666666</v>
      </c>
      <c r="G42" s="278">
        <v>295.88333333333333</v>
      </c>
      <c r="H42" s="278">
        <v>316.2833333333333</v>
      </c>
      <c r="I42" s="278">
        <v>319.9666666666667</v>
      </c>
      <c r="J42" s="278">
        <v>326.48333333333329</v>
      </c>
      <c r="K42" s="276">
        <v>313.45</v>
      </c>
      <c r="L42" s="276">
        <v>303.25</v>
      </c>
      <c r="M42" s="276">
        <v>76.44699</v>
      </c>
    </row>
    <row r="43" spans="1:13">
      <c r="A43" s="300">
        <v>34</v>
      </c>
      <c r="B43" s="276" t="s">
        <v>61</v>
      </c>
      <c r="C43" s="276">
        <v>45.05</v>
      </c>
      <c r="D43" s="278">
        <v>44.583333333333336</v>
      </c>
      <c r="E43" s="278">
        <v>43.866666666666674</v>
      </c>
      <c r="F43" s="278">
        <v>42.683333333333337</v>
      </c>
      <c r="G43" s="278">
        <v>41.966666666666676</v>
      </c>
      <c r="H43" s="278">
        <v>45.766666666666673</v>
      </c>
      <c r="I43" s="278">
        <v>46.483333333333327</v>
      </c>
      <c r="J43" s="278">
        <v>47.666666666666671</v>
      </c>
      <c r="K43" s="276">
        <v>45.3</v>
      </c>
      <c r="L43" s="276">
        <v>43.4</v>
      </c>
      <c r="M43" s="276">
        <v>351.44740999999999</v>
      </c>
    </row>
    <row r="44" spans="1:13">
      <c r="A44" s="300">
        <v>35</v>
      </c>
      <c r="B44" s="276" t="s">
        <v>62</v>
      </c>
      <c r="C44" s="276">
        <v>39.35</v>
      </c>
      <c r="D44" s="278">
        <v>39.233333333333334</v>
      </c>
      <c r="E44" s="278">
        <v>38.866666666666667</v>
      </c>
      <c r="F44" s="278">
        <v>38.383333333333333</v>
      </c>
      <c r="G44" s="278">
        <v>38.016666666666666</v>
      </c>
      <c r="H44" s="278">
        <v>39.716666666666669</v>
      </c>
      <c r="I44" s="278">
        <v>40.083333333333343</v>
      </c>
      <c r="J44" s="278">
        <v>40.56666666666667</v>
      </c>
      <c r="K44" s="276">
        <v>39.6</v>
      </c>
      <c r="L44" s="276">
        <v>38.75</v>
      </c>
      <c r="M44" s="276">
        <v>11.600210000000001</v>
      </c>
    </row>
    <row r="45" spans="1:13">
      <c r="A45" s="300">
        <v>36</v>
      </c>
      <c r="B45" s="276" t="s">
        <v>63</v>
      </c>
      <c r="C45" s="276">
        <v>1313.95</v>
      </c>
      <c r="D45" s="278">
        <v>1308.7666666666667</v>
      </c>
      <c r="E45" s="278">
        <v>1300.0333333333333</v>
      </c>
      <c r="F45" s="278">
        <v>1286.1166666666666</v>
      </c>
      <c r="G45" s="278">
        <v>1277.3833333333332</v>
      </c>
      <c r="H45" s="278">
        <v>1322.6833333333334</v>
      </c>
      <c r="I45" s="278">
        <v>1331.4166666666665</v>
      </c>
      <c r="J45" s="278">
        <v>1345.3333333333335</v>
      </c>
      <c r="K45" s="276">
        <v>1317.5</v>
      </c>
      <c r="L45" s="276">
        <v>1294.8499999999999</v>
      </c>
      <c r="M45" s="276">
        <v>3.29068</v>
      </c>
    </row>
    <row r="46" spans="1:13">
      <c r="A46" s="300">
        <v>37</v>
      </c>
      <c r="B46" s="276" t="s">
        <v>234</v>
      </c>
      <c r="C46" s="276">
        <v>1190.3499999999999</v>
      </c>
      <c r="D46" s="278">
        <v>1189.7666666666667</v>
      </c>
      <c r="E46" s="278">
        <v>1182.5333333333333</v>
      </c>
      <c r="F46" s="278">
        <v>1174.7166666666667</v>
      </c>
      <c r="G46" s="278">
        <v>1167.4833333333333</v>
      </c>
      <c r="H46" s="278">
        <v>1197.5833333333333</v>
      </c>
      <c r="I46" s="278">
        <v>1204.8166666666664</v>
      </c>
      <c r="J46" s="278">
        <v>1212.6333333333332</v>
      </c>
      <c r="K46" s="276">
        <v>1197</v>
      </c>
      <c r="L46" s="276">
        <v>1181.95</v>
      </c>
      <c r="M46" s="276">
        <v>0.18248</v>
      </c>
    </row>
    <row r="47" spans="1:13">
      <c r="A47" s="300">
        <v>38</v>
      </c>
      <c r="B47" s="276" t="s">
        <v>65</v>
      </c>
      <c r="C47" s="276">
        <v>88.9</v>
      </c>
      <c r="D47" s="278">
        <v>89.05</v>
      </c>
      <c r="E47" s="278">
        <v>87.75</v>
      </c>
      <c r="F47" s="278">
        <v>86.600000000000009</v>
      </c>
      <c r="G47" s="278">
        <v>85.300000000000011</v>
      </c>
      <c r="H47" s="278">
        <v>90.199999999999989</v>
      </c>
      <c r="I47" s="278">
        <v>91.499999999999972</v>
      </c>
      <c r="J47" s="278">
        <v>92.649999999999977</v>
      </c>
      <c r="K47" s="276">
        <v>90.35</v>
      </c>
      <c r="L47" s="276">
        <v>87.9</v>
      </c>
      <c r="M47" s="276">
        <v>33.914999999999999</v>
      </c>
    </row>
    <row r="48" spans="1:13">
      <c r="A48" s="300">
        <v>39</v>
      </c>
      <c r="B48" s="276" t="s">
        <v>66</v>
      </c>
      <c r="C48" s="276">
        <v>637.9</v>
      </c>
      <c r="D48" s="278">
        <v>635.26666666666665</v>
      </c>
      <c r="E48" s="278">
        <v>631.08333333333326</v>
      </c>
      <c r="F48" s="278">
        <v>624.26666666666665</v>
      </c>
      <c r="G48" s="278">
        <v>620.08333333333326</v>
      </c>
      <c r="H48" s="278">
        <v>642.08333333333326</v>
      </c>
      <c r="I48" s="278">
        <v>646.26666666666665</v>
      </c>
      <c r="J48" s="278">
        <v>653.08333333333326</v>
      </c>
      <c r="K48" s="276">
        <v>639.45000000000005</v>
      </c>
      <c r="L48" s="276">
        <v>628.45000000000005</v>
      </c>
      <c r="M48" s="276">
        <v>14.762359999999999</v>
      </c>
    </row>
    <row r="49" spans="1:13">
      <c r="A49" s="300">
        <v>40</v>
      </c>
      <c r="B49" s="276" t="s">
        <v>67</v>
      </c>
      <c r="C49" s="276">
        <v>463.75</v>
      </c>
      <c r="D49" s="278">
        <v>464.16666666666669</v>
      </c>
      <c r="E49" s="278">
        <v>456.08333333333337</v>
      </c>
      <c r="F49" s="278">
        <v>448.41666666666669</v>
      </c>
      <c r="G49" s="278">
        <v>440.33333333333337</v>
      </c>
      <c r="H49" s="278">
        <v>471.83333333333337</v>
      </c>
      <c r="I49" s="278">
        <v>479.91666666666674</v>
      </c>
      <c r="J49" s="278">
        <v>487.58333333333337</v>
      </c>
      <c r="K49" s="276">
        <v>472.25</v>
      </c>
      <c r="L49" s="276">
        <v>456.5</v>
      </c>
      <c r="M49" s="276">
        <v>26.968419999999998</v>
      </c>
    </row>
    <row r="50" spans="1:13">
      <c r="A50" s="300">
        <v>41</v>
      </c>
      <c r="B50" s="276" t="s">
        <v>69</v>
      </c>
      <c r="C50" s="276">
        <v>453.05</v>
      </c>
      <c r="D50" s="278">
        <v>451.91666666666669</v>
      </c>
      <c r="E50" s="278">
        <v>448.28333333333336</v>
      </c>
      <c r="F50" s="278">
        <v>443.51666666666665</v>
      </c>
      <c r="G50" s="278">
        <v>439.88333333333333</v>
      </c>
      <c r="H50" s="278">
        <v>456.68333333333339</v>
      </c>
      <c r="I50" s="278">
        <v>460.31666666666672</v>
      </c>
      <c r="J50" s="278">
        <v>465.08333333333343</v>
      </c>
      <c r="K50" s="276">
        <v>455.55</v>
      </c>
      <c r="L50" s="276">
        <v>447.15</v>
      </c>
      <c r="M50" s="276">
        <v>100.0368</v>
      </c>
    </row>
    <row r="51" spans="1:13">
      <c r="A51" s="300">
        <v>42</v>
      </c>
      <c r="B51" s="276" t="s">
        <v>70</v>
      </c>
      <c r="C51" s="276">
        <v>27.2</v>
      </c>
      <c r="D51" s="278">
        <v>27.400000000000002</v>
      </c>
      <c r="E51" s="278">
        <v>26.750000000000004</v>
      </c>
      <c r="F51" s="278">
        <v>26.3</v>
      </c>
      <c r="G51" s="278">
        <v>25.650000000000002</v>
      </c>
      <c r="H51" s="278">
        <v>27.850000000000005</v>
      </c>
      <c r="I51" s="278">
        <v>28.500000000000004</v>
      </c>
      <c r="J51" s="278">
        <v>28.950000000000006</v>
      </c>
      <c r="K51" s="276">
        <v>28.05</v>
      </c>
      <c r="L51" s="276">
        <v>26.95</v>
      </c>
      <c r="M51" s="276">
        <v>294.25117</v>
      </c>
    </row>
    <row r="52" spans="1:13">
      <c r="A52" s="300">
        <v>43</v>
      </c>
      <c r="B52" s="276" t="s">
        <v>71</v>
      </c>
      <c r="C52" s="276">
        <v>410.5</v>
      </c>
      <c r="D52" s="278">
        <v>408.25</v>
      </c>
      <c r="E52" s="278">
        <v>404.6</v>
      </c>
      <c r="F52" s="278">
        <v>398.70000000000005</v>
      </c>
      <c r="G52" s="278">
        <v>395.05000000000007</v>
      </c>
      <c r="H52" s="278">
        <v>414.15</v>
      </c>
      <c r="I52" s="278">
        <v>417.79999999999995</v>
      </c>
      <c r="J52" s="278">
        <v>423.69999999999993</v>
      </c>
      <c r="K52" s="276">
        <v>411.9</v>
      </c>
      <c r="L52" s="276">
        <v>402.35</v>
      </c>
      <c r="M52" s="276">
        <v>27.00433</v>
      </c>
    </row>
    <row r="53" spans="1:13">
      <c r="A53" s="300">
        <v>44</v>
      </c>
      <c r="B53" s="276" t="s">
        <v>72</v>
      </c>
      <c r="C53" s="276">
        <v>11802.95</v>
      </c>
      <c r="D53" s="278">
        <v>11835.266666666668</v>
      </c>
      <c r="E53" s="278">
        <v>11707.433333333336</v>
      </c>
      <c r="F53" s="278">
        <v>11611.916666666668</v>
      </c>
      <c r="G53" s="278">
        <v>11484.083333333336</v>
      </c>
      <c r="H53" s="278">
        <v>11930.783333333336</v>
      </c>
      <c r="I53" s="278">
        <v>12058.616666666669</v>
      </c>
      <c r="J53" s="278">
        <v>12154.133333333337</v>
      </c>
      <c r="K53" s="276">
        <v>11963.1</v>
      </c>
      <c r="L53" s="276">
        <v>11739.75</v>
      </c>
      <c r="M53" s="276">
        <v>0.31120999999999999</v>
      </c>
    </row>
    <row r="54" spans="1:13">
      <c r="A54" s="300">
        <v>45</v>
      </c>
      <c r="B54" s="276" t="s">
        <v>74</v>
      </c>
      <c r="C54" s="276">
        <v>348.85</v>
      </c>
      <c r="D54" s="278">
        <v>348.66666666666669</v>
      </c>
      <c r="E54" s="278">
        <v>344.38333333333338</v>
      </c>
      <c r="F54" s="278">
        <v>339.91666666666669</v>
      </c>
      <c r="G54" s="278">
        <v>335.63333333333338</v>
      </c>
      <c r="H54" s="278">
        <v>353.13333333333338</v>
      </c>
      <c r="I54" s="278">
        <v>357.41666666666669</v>
      </c>
      <c r="J54" s="278">
        <v>361.88333333333338</v>
      </c>
      <c r="K54" s="276">
        <v>352.95</v>
      </c>
      <c r="L54" s="276">
        <v>344.2</v>
      </c>
      <c r="M54" s="276">
        <v>40.509770000000003</v>
      </c>
    </row>
    <row r="55" spans="1:13">
      <c r="A55" s="300">
        <v>46</v>
      </c>
      <c r="B55" s="276" t="s">
        <v>75</v>
      </c>
      <c r="C55" s="276">
        <v>3470.7</v>
      </c>
      <c r="D55" s="278">
        <v>3462.8666666666668</v>
      </c>
      <c r="E55" s="278">
        <v>3419.7333333333336</v>
      </c>
      <c r="F55" s="278">
        <v>3368.7666666666669</v>
      </c>
      <c r="G55" s="278">
        <v>3325.6333333333337</v>
      </c>
      <c r="H55" s="278">
        <v>3513.8333333333335</v>
      </c>
      <c r="I55" s="278">
        <v>3556.9666666666667</v>
      </c>
      <c r="J55" s="278">
        <v>3607.9333333333334</v>
      </c>
      <c r="K55" s="276">
        <v>3506</v>
      </c>
      <c r="L55" s="276">
        <v>3411.9</v>
      </c>
      <c r="M55" s="276">
        <v>7.1479999999999997</v>
      </c>
    </row>
    <row r="56" spans="1:13">
      <c r="A56" s="300">
        <v>47</v>
      </c>
      <c r="B56" s="276" t="s">
        <v>76</v>
      </c>
      <c r="C56" s="276">
        <v>439.3</v>
      </c>
      <c r="D56" s="278">
        <v>438.76666666666671</v>
      </c>
      <c r="E56" s="278">
        <v>433.13333333333344</v>
      </c>
      <c r="F56" s="278">
        <v>426.96666666666675</v>
      </c>
      <c r="G56" s="278">
        <v>421.33333333333348</v>
      </c>
      <c r="H56" s="278">
        <v>444.93333333333339</v>
      </c>
      <c r="I56" s="278">
        <v>450.56666666666672</v>
      </c>
      <c r="J56" s="278">
        <v>456.73333333333335</v>
      </c>
      <c r="K56" s="276">
        <v>444.4</v>
      </c>
      <c r="L56" s="276">
        <v>432.6</v>
      </c>
      <c r="M56" s="276">
        <v>63.496929999999999</v>
      </c>
    </row>
    <row r="57" spans="1:13">
      <c r="A57" s="300">
        <v>48</v>
      </c>
      <c r="B57" s="276" t="s">
        <v>77</v>
      </c>
      <c r="C57" s="276">
        <v>89.4</v>
      </c>
      <c r="D57" s="278">
        <v>88.733333333333334</v>
      </c>
      <c r="E57" s="278">
        <v>87.466666666666669</v>
      </c>
      <c r="F57" s="278">
        <v>85.533333333333331</v>
      </c>
      <c r="G57" s="278">
        <v>84.266666666666666</v>
      </c>
      <c r="H57" s="278">
        <v>90.666666666666671</v>
      </c>
      <c r="I57" s="278">
        <v>91.933333333333351</v>
      </c>
      <c r="J57" s="278">
        <v>93.866666666666674</v>
      </c>
      <c r="K57" s="276">
        <v>90</v>
      </c>
      <c r="L57" s="276">
        <v>86.8</v>
      </c>
      <c r="M57" s="276">
        <v>63.59478</v>
      </c>
    </row>
    <row r="58" spans="1:13">
      <c r="A58" s="300">
        <v>49</v>
      </c>
      <c r="B58" s="276" t="s">
        <v>78</v>
      </c>
      <c r="C58" s="276">
        <v>112.95</v>
      </c>
      <c r="D58" s="278">
        <v>113.36666666666667</v>
      </c>
      <c r="E58" s="278">
        <v>111.23333333333335</v>
      </c>
      <c r="F58" s="278">
        <v>109.51666666666668</v>
      </c>
      <c r="G58" s="278">
        <v>107.38333333333335</v>
      </c>
      <c r="H58" s="278">
        <v>115.08333333333334</v>
      </c>
      <c r="I58" s="278">
        <v>117.21666666666667</v>
      </c>
      <c r="J58" s="278">
        <v>118.93333333333334</v>
      </c>
      <c r="K58" s="276">
        <v>115.5</v>
      </c>
      <c r="L58" s="276">
        <v>111.65</v>
      </c>
      <c r="M58" s="276">
        <v>9.50244</v>
      </c>
    </row>
    <row r="59" spans="1:13">
      <c r="A59" s="300">
        <v>50</v>
      </c>
      <c r="B59" s="276" t="s">
        <v>81</v>
      </c>
      <c r="C59" s="276">
        <v>574.1</v>
      </c>
      <c r="D59" s="278">
        <v>572.33333333333337</v>
      </c>
      <c r="E59" s="278">
        <v>566.91666666666674</v>
      </c>
      <c r="F59" s="278">
        <v>559.73333333333335</v>
      </c>
      <c r="G59" s="278">
        <v>554.31666666666672</v>
      </c>
      <c r="H59" s="278">
        <v>579.51666666666677</v>
      </c>
      <c r="I59" s="278">
        <v>584.93333333333351</v>
      </c>
      <c r="J59" s="278">
        <v>592.11666666666679</v>
      </c>
      <c r="K59" s="276">
        <v>577.75</v>
      </c>
      <c r="L59" s="276">
        <v>565.15</v>
      </c>
      <c r="M59" s="276">
        <v>1.0096099999999999</v>
      </c>
    </row>
    <row r="60" spans="1:13">
      <c r="A60" s="300">
        <v>51</v>
      </c>
      <c r="B60" s="276" t="s">
        <v>82</v>
      </c>
      <c r="C60" s="276">
        <v>293.64999999999998</v>
      </c>
      <c r="D60" s="278">
        <v>295.25</v>
      </c>
      <c r="E60" s="278">
        <v>288.5</v>
      </c>
      <c r="F60" s="278">
        <v>283.35000000000002</v>
      </c>
      <c r="G60" s="278">
        <v>276.60000000000002</v>
      </c>
      <c r="H60" s="278">
        <v>300.39999999999998</v>
      </c>
      <c r="I60" s="278">
        <v>307.14999999999998</v>
      </c>
      <c r="J60" s="278">
        <v>312.29999999999995</v>
      </c>
      <c r="K60" s="276">
        <v>302</v>
      </c>
      <c r="L60" s="276">
        <v>290.10000000000002</v>
      </c>
      <c r="M60" s="276">
        <v>65.603449999999995</v>
      </c>
    </row>
    <row r="61" spans="1:13">
      <c r="A61" s="300">
        <v>52</v>
      </c>
      <c r="B61" s="276" t="s">
        <v>83</v>
      </c>
      <c r="C61" s="276">
        <v>781.15</v>
      </c>
      <c r="D61" s="278">
        <v>774.04999999999984</v>
      </c>
      <c r="E61" s="278">
        <v>764.29999999999973</v>
      </c>
      <c r="F61" s="278">
        <v>747.44999999999993</v>
      </c>
      <c r="G61" s="278">
        <v>737.69999999999982</v>
      </c>
      <c r="H61" s="278">
        <v>790.89999999999964</v>
      </c>
      <c r="I61" s="278">
        <v>800.64999999999986</v>
      </c>
      <c r="J61" s="278">
        <v>817.49999999999955</v>
      </c>
      <c r="K61" s="276">
        <v>783.8</v>
      </c>
      <c r="L61" s="276">
        <v>757.2</v>
      </c>
      <c r="M61" s="276">
        <v>90.354510000000005</v>
      </c>
    </row>
    <row r="62" spans="1:13">
      <c r="A62" s="300">
        <v>53</v>
      </c>
      <c r="B62" s="276" t="s">
        <v>84</v>
      </c>
      <c r="C62" s="276">
        <v>114.8</v>
      </c>
      <c r="D62" s="278">
        <v>115</v>
      </c>
      <c r="E62" s="278">
        <v>113.5</v>
      </c>
      <c r="F62" s="278">
        <v>112.2</v>
      </c>
      <c r="G62" s="278">
        <v>110.7</v>
      </c>
      <c r="H62" s="278">
        <v>116.3</v>
      </c>
      <c r="I62" s="278">
        <v>117.8</v>
      </c>
      <c r="J62" s="278">
        <v>119.1</v>
      </c>
      <c r="K62" s="276">
        <v>116.5</v>
      </c>
      <c r="L62" s="276">
        <v>113.7</v>
      </c>
      <c r="M62" s="276">
        <v>73.82741</v>
      </c>
    </row>
    <row r="63" spans="1:13">
      <c r="A63" s="300">
        <v>54</v>
      </c>
      <c r="B63" s="276" t="s">
        <v>3634</v>
      </c>
      <c r="C63" s="276">
        <v>2183.75</v>
      </c>
      <c r="D63" s="278">
        <v>2185.0666666666666</v>
      </c>
      <c r="E63" s="278">
        <v>2140.7333333333331</v>
      </c>
      <c r="F63" s="278">
        <v>2097.7166666666667</v>
      </c>
      <c r="G63" s="278">
        <v>2053.3833333333332</v>
      </c>
      <c r="H63" s="278">
        <v>2228.083333333333</v>
      </c>
      <c r="I63" s="278">
        <v>2272.416666666667</v>
      </c>
      <c r="J63" s="278">
        <v>2315.4333333333329</v>
      </c>
      <c r="K63" s="276">
        <v>2229.4</v>
      </c>
      <c r="L63" s="276">
        <v>2142.0500000000002</v>
      </c>
      <c r="M63" s="276">
        <v>8.3257499999999993</v>
      </c>
    </row>
    <row r="64" spans="1:13">
      <c r="A64" s="300">
        <v>55</v>
      </c>
      <c r="B64" s="276" t="s">
        <v>85</v>
      </c>
      <c r="C64" s="276">
        <v>1474.9</v>
      </c>
      <c r="D64" s="278">
        <v>1482.9166666666667</v>
      </c>
      <c r="E64" s="278">
        <v>1454.0333333333335</v>
      </c>
      <c r="F64" s="278">
        <v>1433.1666666666667</v>
      </c>
      <c r="G64" s="278">
        <v>1404.2833333333335</v>
      </c>
      <c r="H64" s="278">
        <v>1503.7833333333335</v>
      </c>
      <c r="I64" s="278">
        <v>1532.6666666666667</v>
      </c>
      <c r="J64" s="278">
        <v>1553.5333333333335</v>
      </c>
      <c r="K64" s="276">
        <v>1511.8</v>
      </c>
      <c r="L64" s="276">
        <v>1462.05</v>
      </c>
      <c r="M64" s="276">
        <v>10.435560000000001</v>
      </c>
    </row>
    <row r="65" spans="1:13">
      <c r="A65" s="300">
        <v>56</v>
      </c>
      <c r="B65" s="276" t="s">
        <v>86</v>
      </c>
      <c r="C65" s="276">
        <v>397.95</v>
      </c>
      <c r="D65" s="278">
        <v>398.31666666666666</v>
      </c>
      <c r="E65" s="278">
        <v>394.93333333333334</v>
      </c>
      <c r="F65" s="278">
        <v>391.91666666666669</v>
      </c>
      <c r="G65" s="278">
        <v>388.53333333333336</v>
      </c>
      <c r="H65" s="278">
        <v>401.33333333333331</v>
      </c>
      <c r="I65" s="278">
        <v>404.71666666666664</v>
      </c>
      <c r="J65" s="278">
        <v>407.73333333333329</v>
      </c>
      <c r="K65" s="276">
        <v>401.7</v>
      </c>
      <c r="L65" s="276">
        <v>395.3</v>
      </c>
      <c r="M65" s="276">
        <v>13.93413</v>
      </c>
    </row>
    <row r="66" spans="1:13">
      <c r="A66" s="300">
        <v>57</v>
      </c>
      <c r="B66" s="276" t="s">
        <v>236</v>
      </c>
      <c r="C66" s="276">
        <v>744.45</v>
      </c>
      <c r="D66" s="278">
        <v>740.48333333333323</v>
      </c>
      <c r="E66" s="278">
        <v>730.96666666666647</v>
      </c>
      <c r="F66" s="278">
        <v>717.48333333333323</v>
      </c>
      <c r="G66" s="278">
        <v>707.96666666666647</v>
      </c>
      <c r="H66" s="278">
        <v>753.96666666666647</v>
      </c>
      <c r="I66" s="278">
        <v>763.48333333333312</v>
      </c>
      <c r="J66" s="278">
        <v>776.96666666666647</v>
      </c>
      <c r="K66" s="276">
        <v>750</v>
      </c>
      <c r="L66" s="276">
        <v>727</v>
      </c>
      <c r="M66" s="276">
        <v>4.6587699999999996</v>
      </c>
    </row>
    <row r="67" spans="1:13">
      <c r="A67" s="300">
        <v>58</v>
      </c>
      <c r="B67" s="276" t="s">
        <v>237</v>
      </c>
      <c r="C67" s="276">
        <v>307.8</v>
      </c>
      <c r="D67" s="278">
        <v>304.26666666666665</v>
      </c>
      <c r="E67" s="278">
        <v>298.5333333333333</v>
      </c>
      <c r="F67" s="278">
        <v>289.26666666666665</v>
      </c>
      <c r="G67" s="278">
        <v>283.5333333333333</v>
      </c>
      <c r="H67" s="278">
        <v>313.5333333333333</v>
      </c>
      <c r="I67" s="278">
        <v>319.26666666666665</v>
      </c>
      <c r="J67" s="278">
        <v>328.5333333333333</v>
      </c>
      <c r="K67" s="276">
        <v>310</v>
      </c>
      <c r="L67" s="276">
        <v>295</v>
      </c>
      <c r="M67" s="276">
        <v>11.2601</v>
      </c>
    </row>
    <row r="68" spans="1:13">
      <c r="A68" s="300">
        <v>59</v>
      </c>
      <c r="B68" s="276" t="s">
        <v>235</v>
      </c>
      <c r="C68" s="276">
        <v>158.5</v>
      </c>
      <c r="D68" s="278">
        <v>158.61666666666667</v>
      </c>
      <c r="E68" s="278">
        <v>155.98333333333335</v>
      </c>
      <c r="F68" s="278">
        <v>153.46666666666667</v>
      </c>
      <c r="G68" s="278">
        <v>150.83333333333334</v>
      </c>
      <c r="H68" s="278">
        <v>161.13333333333335</v>
      </c>
      <c r="I68" s="278">
        <v>163.76666666666668</v>
      </c>
      <c r="J68" s="278">
        <v>166.28333333333336</v>
      </c>
      <c r="K68" s="276">
        <v>161.25</v>
      </c>
      <c r="L68" s="276">
        <v>156.1</v>
      </c>
      <c r="M68" s="276">
        <v>11.095840000000001</v>
      </c>
    </row>
    <row r="69" spans="1:13">
      <c r="A69" s="300">
        <v>60</v>
      </c>
      <c r="B69" s="276" t="s">
        <v>87</v>
      </c>
      <c r="C69" s="276">
        <v>440.15</v>
      </c>
      <c r="D69" s="278">
        <v>442.59999999999997</v>
      </c>
      <c r="E69" s="278">
        <v>435.54999999999995</v>
      </c>
      <c r="F69" s="278">
        <v>430.95</v>
      </c>
      <c r="G69" s="278">
        <v>423.9</v>
      </c>
      <c r="H69" s="278">
        <v>447.19999999999993</v>
      </c>
      <c r="I69" s="278">
        <v>454.25</v>
      </c>
      <c r="J69" s="278">
        <v>458.84999999999991</v>
      </c>
      <c r="K69" s="276">
        <v>449.65</v>
      </c>
      <c r="L69" s="276">
        <v>438</v>
      </c>
      <c r="M69" s="276">
        <v>5.1154599999999997</v>
      </c>
    </row>
    <row r="70" spans="1:13">
      <c r="A70" s="300">
        <v>61</v>
      </c>
      <c r="B70" s="276" t="s">
        <v>88</v>
      </c>
      <c r="C70" s="276">
        <v>518.45000000000005</v>
      </c>
      <c r="D70" s="278">
        <v>521.93333333333339</v>
      </c>
      <c r="E70" s="278">
        <v>513.86666666666679</v>
      </c>
      <c r="F70" s="278">
        <v>509.28333333333342</v>
      </c>
      <c r="G70" s="278">
        <v>501.21666666666681</v>
      </c>
      <c r="H70" s="278">
        <v>526.51666666666677</v>
      </c>
      <c r="I70" s="278">
        <v>534.58333333333337</v>
      </c>
      <c r="J70" s="278">
        <v>539.16666666666674</v>
      </c>
      <c r="K70" s="276">
        <v>530</v>
      </c>
      <c r="L70" s="276">
        <v>517.35</v>
      </c>
      <c r="M70" s="276">
        <v>70.74924</v>
      </c>
    </row>
    <row r="71" spans="1:13">
      <c r="A71" s="300">
        <v>62</v>
      </c>
      <c r="B71" s="276" t="s">
        <v>238</v>
      </c>
      <c r="C71" s="276">
        <v>831.4</v>
      </c>
      <c r="D71" s="278">
        <v>836.15</v>
      </c>
      <c r="E71" s="278">
        <v>822.09999999999991</v>
      </c>
      <c r="F71" s="278">
        <v>812.8</v>
      </c>
      <c r="G71" s="278">
        <v>798.74999999999989</v>
      </c>
      <c r="H71" s="278">
        <v>845.44999999999993</v>
      </c>
      <c r="I71" s="278">
        <v>859.49999999999989</v>
      </c>
      <c r="J71" s="278">
        <v>868.8</v>
      </c>
      <c r="K71" s="276">
        <v>850.2</v>
      </c>
      <c r="L71" s="276">
        <v>826.85</v>
      </c>
      <c r="M71" s="276">
        <v>0.90468999999999999</v>
      </c>
    </row>
    <row r="72" spans="1:13">
      <c r="A72" s="300">
        <v>63</v>
      </c>
      <c r="B72" s="276" t="s">
        <v>91</v>
      </c>
      <c r="C72" s="276">
        <v>3196.2</v>
      </c>
      <c r="D72" s="278">
        <v>3170.4833333333331</v>
      </c>
      <c r="E72" s="278">
        <v>3130.8666666666663</v>
      </c>
      <c r="F72" s="278">
        <v>3065.5333333333333</v>
      </c>
      <c r="G72" s="278">
        <v>3025.9166666666665</v>
      </c>
      <c r="H72" s="278">
        <v>3235.8166666666662</v>
      </c>
      <c r="I72" s="278">
        <v>3275.4333333333329</v>
      </c>
      <c r="J72" s="278">
        <v>3340.766666666666</v>
      </c>
      <c r="K72" s="276">
        <v>3210.1</v>
      </c>
      <c r="L72" s="276">
        <v>3105.15</v>
      </c>
      <c r="M72" s="276">
        <v>14.7951</v>
      </c>
    </row>
    <row r="73" spans="1:13">
      <c r="A73" s="300">
        <v>64</v>
      </c>
      <c r="B73" s="276" t="s">
        <v>93</v>
      </c>
      <c r="C73" s="276">
        <v>162.80000000000001</v>
      </c>
      <c r="D73" s="278">
        <v>162.50000000000003</v>
      </c>
      <c r="E73" s="278">
        <v>160.35000000000005</v>
      </c>
      <c r="F73" s="278">
        <v>157.90000000000003</v>
      </c>
      <c r="G73" s="278">
        <v>155.75000000000006</v>
      </c>
      <c r="H73" s="278">
        <v>164.95000000000005</v>
      </c>
      <c r="I73" s="278">
        <v>167.10000000000002</v>
      </c>
      <c r="J73" s="278">
        <v>169.55000000000004</v>
      </c>
      <c r="K73" s="276">
        <v>164.65</v>
      </c>
      <c r="L73" s="276">
        <v>160.05000000000001</v>
      </c>
      <c r="M73" s="276">
        <v>86.639629999999997</v>
      </c>
    </row>
    <row r="74" spans="1:13">
      <c r="A74" s="300">
        <v>65</v>
      </c>
      <c r="B74" s="276" t="s">
        <v>231</v>
      </c>
      <c r="C74" s="276">
        <v>2290.8000000000002</v>
      </c>
      <c r="D74" s="278">
        <v>2266.9500000000003</v>
      </c>
      <c r="E74" s="278">
        <v>2233.9000000000005</v>
      </c>
      <c r="F74" s="278">
        <v>2177.0000000000005</v>
      </c>
      <c r="G74" s="278">
        <v>2143.9500000000007</v>
      </c>
      <c r="H74" s="278">
        <v>2323.8500000000004</v>
      </c>
      <c r="I74" s="278">
        <v>2356.9000000000005</v>
      </c>
      <c r="J74" s="278">
        <v>2413.8000000000002</v>
      </c>
      <c r="K74" s="276">
        <v>2300</v>
      </c>
      <c r="L74" s="276">
        <v>2210.0500000000002</v>
      </c>
      <c r="M74" s="276">
        <v>6.9883300000000004</v>
      </c>
    </row>
    <row r="75" spans="1:13">
      <c r="A75" s="300">
        <v>66</v>
      </c>
      <c r="B75" s="276" t="s">
        <v>94</v>
      </c>
      <c r="C75" s="276">
        <v>4935.6000000000004</v>
      </c>
      <c r="D75" s="278">
        <v>4925.9333333333334</v>
      </c>
      <c r="E75" s="278">
        <v>4887.0666666666666</v>
      </c>
      <c r="F75" s="278">
        <v>4838.5333333333328</v>
      </c>
      <c r="G75" s="278">
        <v>4799.6666666666661</v>
      </c>
      <c r="H75" s="278">
        <v>4974.4666666666672</v>
      </c>
      <c r="I75" s="278">
        <v>5013.3333333333339</v>
      </c>
      <c r="J75" s="278">
        <v>5061.8666666666677</v>
      </c>
      <c r="K75" s="276">
        <v>4964.8</v>
      </c>
      <c r="L75" s="276">
        <v>4877.3999999999996</v>
      </c>
      <c r="M75" s="276">
        <v>15.2148</v>
      </c>
    </row>
    <row r="76" spans="1:13">
      <c r="A76" s="300">
        <v>67</v>
      </c>
      <c r="B76" s="276" t="s">
        <v>239</v>
      </c>
      <c r="C76" s="276">
        <v>53</v>
      </c>
      <c r="D76" s="278">
        <v>51.983333333333327</v>
      </c>
      <c r="E76" s="278">
        <v>50.966666666666654</v>
      </c>
      <c r="F76" s="278">
        <v>48.93333333333333</v>
      </c>
      <c r="G76" s="278">
        <v>47.916666666666657</v>
      </c>
      <c r="H76" s="278">
        <v>54.016666666666652</v>
      </c>
      <c r="I76" s="278">
        <v>55.033333333333317</v>
      </c>
      <c r="J76" s="278">
        <v>57.066666666666649</v>
      </c>
      <c r="K76" s="276">
        <v>53</v>
      </c>
      <c r="L76" s="276">
        <v>49.95</v>
      </c>
      <c r="M76" s="276">
        <v>51.7164</v>
      </c>
    </row>
    <row r="77" spans="1:13">
      <c r="A77" s="300">
        <v>68</v>
      </c>
      <c r="B77" s="276" t="s">
        <v>95</v>
      </c>
      <c r="C77" s="276">
        <v>2097.4</v>
      </c>
      <c r="D77" s="278">
        <v>2097.4500000000003</v>
      </c>
      <c r="E77" s="278">
        <v>2069.9500000000007</v>
      </c>
      <c r="F77" s="278">
        <v>2042.5000000000005</v>
      </c>
      <c r="G77" s="278">
        <v>2015.0000000000009</v>
      </c>
      <c r="H77" s="278">
        <v>2124.9000000000005</v>
      </c>
      <c r="I77" s="278">
        <v>2152.3999999999996</v>
      </c>
      <c r="J77" s="278">
        <v>2179.8500000000004</v>
      </c>
      <c r="K77" s="276">
        <v>2124.9499999999998</v>
      </c>
      <c r="L77" s="276">
        <v>2070</v>
      </c>
      <c r="M77" s="276">
        <v>11.149039999999999</v>
      </c>
    </row>
    <row r="78" spans="1:13">
      <c r="A78" s="300">
        <v>69</v>
      </c>
      <c r="B78" s="276" t="s">
        <v>240</v>
      </c>
      <c r="C78" s="276">
        <v>371.3</v>
      </c>
      <c r="D78" s="278">
        <v>371.66666666666669</v>
      </c>
      <c r="E78" s="278">
        <v>364.98333333333335</v>
      </c>
      <c r="F78" s="278">
        <v>358.66666666666669</v>
      </c>
      <c r="G78" s="278">
        <v>351.98333333333335</v>
      </c>
      <c r="H78" s="278">
        <v>377.98333333333335</v>
      </c>
      <c r="I78" s="278">
        <v>384.66666666666663</v>
      </c>
      <c r="J78" s="278">
        <v>390.98333333333335</v>
      </c>
      <c r="K78" s="276">
        <v>378.35</v>
      </c>
      <c r="L78" s="276">
        <v>365.35</v>
      </c>
      <c r="M78" s="276">
        <v>3.9713699999999998</v>
      </c>
    </row>
    <row r="79" spans="1:13">
      <c r="A79" s="300">
        <v>70</v>
      </c>
      <c r="B79" s="276" t="s">
        <v>241</v>
      </c>
      <c r="C79" s="276">
        <v>1049.8</v>
      </c>
      <c r="D79" s="278">
        <v>1052.95</v>
      </c>
      <c r="E79" s="278">
        <v>1037</v>
      </c>
      <c r="F79" s="278">
        <v>1024.2</v>
      </c>
      <c r="G79" s="278">
        <v>1008.25</v>
      </c>
      <c r="H79" s="278">
        <v>1065.75</v>
      </c>
      <c r="I79" s="278">
        <v>1081.7000000000003</v>
      </c>
      <c r="J79" s="278">
        <v>1094.5</v>
      </c>
      <c r="K79" s="276">
        <v>1068.9000000000001</v>
      </c>
      <c r="L79" s="276">
        <v>1040.1500000000001</v>
      </c>
      <c r="M79" s="276">
        <v>0.40075</v>
      </c>
    </row>
    <row r="80" spans="1:13">
      <c r="A80" s="300">
        <v>71</v>
      </c>
      <c r="B80" s="276" t="s">
        <v>97</v>
      </c>
      <c r="C80" s="276">
        <v>1232.3499999999999</v>
      </c>
      <c r="D80" s="278">
        <v>1231.55</v>
      </c>
      <c r="E80" s="278">
        <v>1219.1999999999998</v>
      </c>
      <c r="F80" s="278">
        <v>1206.05</v>
      </c>
      <c r="G80" s="278">
        <v>1193.6999999999998</v>
      </c>
      <c r="H80" s="278">
        <v>1244.6999999999998</v>
      </c>
      <c r="I80" s="278">
        <v>1257.0499999999997</v>
      </c>
      <c r="J80" s="278">
        <v>1270.1999999999998</v>
      </c>
      <c r="K80" s="276">
        <v>1243.9000000000001</v>
      </c>
      <c r="L80" s="276">
        <v>1218.4000000000001</v>
      </c>
      <c r="M80" s="276">
        <v>12.85385</v>
      </c>
    </row>
    <row r="81" spans="1:13">
      <c r="A81" s="300">
        <v>72</v>
      </c>
      <c r="B81" s="276" t="s">
        <v>98</v>
      </c>
      <c r="C81" s="276">
        <v>163</v>
      </c>
      <c r="D81" s="278">
        <v>161.88333333333333</v>
      </c>
      <c r="E81" s="278">
        <v>160.26666666666665</v>
      </c>
      <c r="F81" s="278">
        <v>157.53333333333333</v>
      </c>
      <c r="G81" s="278">
        <v>155.91666666666666</v>
      </c>
      <c r="H81" s="278">
        <v>164.61666666666665</v>
      </c>
      <c r="I81" s="278">
        <v>166.23333333333332</v>
      </c>
      <c r="J81" s="278">
        <v>168.96666666666664</v>
      </c>
      <c r="K81" s="276">
        <v>163.5</v>
      </c>
      <c r="L81" s="276">
        <v>159.15</v>
      </c>
      <c r="M81" s="276">
        <v>22.22795</v>
      </c>
    </row>
    <row r="82" spans="1:13">
      <c r="A82" s="300">
        <v>73</v>
      </c>
      <c r="B82" s="276" t="s">
        <v>99</v>
      </c>
      <c r="C82" s="276">
        <v>52.7</v>
      </c>
      <c r="D82" s="278">
        <v>52.449999999999996</v>
      </c>
      <c r="E82" s="278">
        <v>51.499999999999993</v>
      </c>
      <c r="F82" s="278">
        <v>50.3</v>
      </c>
      <c r="G82" s="278">
        <v>49.349999999999994</v>
      </c>
      <c r="H82" s="278">
        <v>53.649999999999991</v>
      </c>
      <c r="I82" s="278">
        <v>54.599999999999994</v>
      </c>
      <c r="J82" s="278">
        <v>55.79999999999999</v>
      </c>
      <c r="K82" s="276">
        <v>53.4</v>
      </c>
      <c r="L82" s="276">
        <v>51.25</v>
      </c>
      <c r="M82" s="276">
        <v>413.97509000000002</v>
      </c>
    </row>
    <row r="83" spans="1:13">
      <c r="A83" s="300">
        <v>74</v>
      </c>
      <c r="B83" s="276" t="s">
        <v>370</v>
      </c>
      <c r="C83" s="276">
        <v>127.6</v>
      </c>
      <c r="D83" s="278">
        <v>128.46666666666667</v>
      </c>
      <c r="E83" s="278">
        <v>126.13333333333333</v>
      </c>
      <c r="F83" s="278">
        <v>124.66666666666666</v>
      </c>
      <c r="G83" s="278">
        <v>122.33333333333331</v>
      </c>
      <c r="H83" s="278">
        <v>129.93333333333334</v>
      </c>
      <c r="I83" s="278">
        <v>132.26666666666665</v>
      </c>
      <c r="J83" s="278">
        <v>133.73333333333335</v>
      </c>
      <c r="K83" s="276">
        <v>130.80000000000001</v>
      </c>
      <c r="L83" s="276">
        <v>127</v>
      </c>
      <c r="M83" s="276">
        <v>6.5043199999999999</v>
      </c>
    </row>
    <row r="84" spans="1:13">
      <c r="A84" s="300">
        <v>75</v>
      </c>
      <c r="B84" s="276" t="s">
        <v>244</v>
      </c>
      <c r="C84" s="276">
        <v>70.05</v>
      </c>
      <c r="D84" s="278">
        <v>70.199999999999989</v>
      </c>
      <c r="E84" s="278">
        <v>69.049999999999983</v>
      </c>
      <c r="F84" s="278">
        <v>68.05</v>
      </c>
      <c r="G84" s="278">
        <v>66.899999999999991</v>
      </c>
      <c r="H84" s="278">
        <v>71.199999999999974</v>
      </c>
      <c r="I84" s="278">
        <v>72.34999999999998</v>
      </c>
      <c r="J84" s="278">
        <v>73.349999999999966</v>
      </c>
      <c r="K84" s="276">
        <v>71.349999999999994</v>
      </c>
      <c r="L84" s="276">
        <v>69.2</v>
      </c>
      <c r="M84" s="276">
        <v>14.7582</v>
      </c>
    </row>
    <row r="85" spans="1:13">
      <c r="A85" s="300">
        <v>76</v>
      </c>
      <c r="B85" s="276" t="s">
        <v>100</v>
      </c>
      <c r="C85" s="276">
        <v>83.35</v>
      </c>
      <c r="D85" s="278">
        <v>83.683333333333337</v>
      </c>
      <c r="E85" s="278">
        <v>82.716666666666669</v>
      </c>
      <c r="F85" s="278">
        <v>82.083333333333329</v>
      </c>
      <c r="G85" s="278">
        <v>81.11666666666666</v>
      </c>
      <c r="H85" s="278">
        <v>84.316666666666677</v>
      </c>
      <c r="I85" s="278">
        <v>85.283333333333346</v>
      </c>
      <c r="J85" s="278">
        <v>85.916666666666686</v>
      </c>
      <c r="K85" s="276">
        <v>84.65</v>
      </c>
      <c r="L85" s="276">
        <v>83.05</v>
      </c>
      <c r="M85" s="276">
        <v>99.537180000000006</v>
      </c>
    </row>
    <row r="86" spans="1:13">
      <c r="A86" s="300">
        <v>77</v>
      </c>
      <c r="B86" s="276" t="s">
        <v>245</v>
      </c>
      <c r="C86" s="276">
        <v>121.95</v>
      </c>
      <c r="D86" s="278">
        <v>122.03333333333335</v>
      </c>
      <c r="E86" s="278">
        <v>120.06666666666669</v>
      </c>
      <c r="F86" s="278">
        <v>118.18333333333335</v>
      </c>
      <c r="G86" s="278">
        <v>116.2166666666667</v>
      </c>
      <c r="H86" s="278">
        <v>123.91666666666669</v>
      </c>
      <c r="I86" s="278">
        <v>125.88333333333335</v>
      </c>
      <c r="J86" s="278">
        <v>127.76666666666668</v>
      </c>
      <c r="K86" s="276">
        <v>124</v>
      </c>
      <c r="L86" s="276">
        <v>120.15</v>
      </c>
      <c r="M86" s="276">
        <v>1.0563</v>
      </c>
    </row>
    <row r="87" spans="1:13">
      <c r="A87" s="300">
        <v>78</v>
      </c>
      <c r="B87" s="276" t="s">
        <v>101</v>
      </c>
      <c r="C87" s="276">
        <v>497.7</v>
      </c>
      <c r="D87" s="278">
        <v>494.06666666666661</v>
      </c>
      <c r="E87" s="278">
        <v>485.48333333333323</v>
      </c>
      <c r="F87" s="278">
        <v>473.26666666666665</v>
      </c>
      <c r="G87" s="278">
        <v>464.68333333333328</v>
      </c>
      <c r="H87" s="278">
        <v>506.28333333333319</v>
      </c>
      <c r="I87" s="278">
        <v>514.86666666666656</v>
      </c>
      <c r="J87" s="278">
        <v>527.08333333333314</v>
      </c>
      <c r="K87" s="276">
        <v>502.65</v>
      </c>
      <c r="L87" s="276">
        <v>481.85</v>
      </c>
      <c r="M87" s="276">
        <v>51.183750000000003</v>
      </c>
    </row>
    <row r="88" spans="1:13">
      <c r="A88" s="300">
        <v>79</v>
      </c>
      <c r="B88" s="276" t="s">
        <v>103</v>
      </c>
      <c r="C88" s="276">
        <v>23.05</v>
      </c>
      <c r="D88" s="278">
        <v>23.183333333333334</v>
      </c>
      <c r="E88" s="278">
        <v>22.816666666666666</v>
      </c>
      <c r="F88" s="278">
        <v>22.583333333333332</v>
      </c>
      <c r="G88" s="278">
        <v>22.216666666666665</v>
      </c>
      <c r="H88" s="278">
        <v>23.416666666666668</v>
      </c>
      <c r="I88" s="278">
        <v>23.783333333333335</v>
      </c>
      <c r="J88" s="278">
        <v>24.016666666666669</v>
      </c>
      <c r="K88" s="276">
        <v>23.55</v>
      </c>
      <c r="L88" s="276">
        <v>22.95</v>
      </c>
      <c r="M88" s="276">
        <v>110.13667</v>
      </c>
    </row>
    <row r="89" spans="1:13">
      <c r="A89" s="300">
        <v>80</v>
      </c>
      <c r="B89" s="276" t="s">
        <v>246</v>
      </c>
      <c r="C89" s="276">
        <v>524.6</v>
      </c>
      <c r="D89" s="278">
        <v>526.51666666666665</v>
      </c>
      <c r="E89" s="278">
        <v>518.0333333333333</v>
      </c>
      <c r="F89" s="278">
        <v>511.4666666666667</v>
      </c>
      <c r="G89" s="278">
        <v>502.98333333333335</v>
      </c>
      <c r="H89" s="278">
        <v>533.08333333333326</v>
      </c>
      <c r="I89" s="278">
        <v>541.56666666666661</v>
      </c>
      <c r="J89" s="278">
        <v>548.13333333333321</v>
      </c>
      <c r="K89" s="276">
        <v>535</v>
      </c>
      <c r="L89" s="276">
        <v>519.95000000000005</v>
      </c>
      <c r="M89" s="276">
        <v>0.62677000000000005</v>
      </c>
    </row>
    <row r="90" spans="1:13">
      <c r="A90" s="300">
        <v>81</v>
      </c>
      <c r="B90" s="276" t="s">
        <v>104</v>
      </c>
      <c r="C90" s="276">
        <v>676.05</v>
      </c>
      <c r="D90" s="278">
        <v>673.65</v>
      </c>
      <c r="E90" s="278">
        <v>667.75</v>
      </c>
      <c r="F90" s="278">
        <v>659.45</v>
      </c>
      <c r="G90" s="278">
        <v>653.55000000000007</v>
      </c>
      <c r="H90" s="278">
        <v>681.94999999999993</v>
      </c>
      <c r="I90" s="278">
        <v>687.8499999999998</v>
      </c>
      <c r="J90" s="278">
        <v>696.14999999999986</v>
      </c>
      <c r="K90" s="276">
        <v>679.55</v>
      </c>
      <c r="L90" s="276">
        <v>665.35</v>
      </c>
      <c r="M90" s="276">
        <v>7.55755</v>
      </c>
    </row>
    <row r="91" spans="1:13">
      <c r="A91" s="300">
        <v>82</v>
      </c>
      <c r="B91" s="276" t="s">
        <v>247</v>
      </c>
      <c r="C91" s="276">
        <v>361.05</v>
      </c>
      <c r="D91" s="278">
        <v>358.68333333333334</v>
      </c>
      <c r="E91" s="278">
        <v>354.36666666666667</v>
      </c>
      <c r="F91" s="278">
        <v>347.68333333333334</v>
      </c>
      <c r="G91" s="278">
        <v>343.36666666666667</v>
      </c>
      <c r="H91" s="278">
        <v>365.36666666666667</v>
      </c>
      <c r="I91" s="278">
        <v>369.68333333333339</v>
      </c>
      <c r="J91" s="278">
        <v>376.36666666666667</v>
      </c>
      <c r="K91" s="276">
        <v>363</v>
      </c>
      <c r="L91" s="276">
        <v>352</v>
      </c>
      <c r="M91" s="276">
        <v>0.64119000000000004</v>
      </c>
    </row>
    <row r="92" spans="1:13">
      <c r="A92" s="300">
        <v>83</v>
      </c>
      <c r="B92" s="276" t="s">
        <v>248</v>
      </c>
      <c r="C92" s="276">
        <v>978.35</v>
      </c>
      <c r="D92" s="278">
        <v>990.6</v>
      </c>
      <c r="E92" s="278">
        <v>955.5</v>
      </c>
      <c r="F92" s="278">
        <v>932.65</v>
      </c>
      <c r="G92" s="278">
        <v>897.55</v>
      </c>
      <c r="H92" s="278">
        <v>1013.45</v>
      </c>
      <c r="I92" s="278">
        <v>1048.5500000000002</v>
      </c>
      <c r="J92" s="278">
        <v>1071.4000000000001</v>
      </c>
      <c r="K92" s="276">
        <v>1025.7</v>
      </c>
      <c r="L92" s="276">
        <v>967.75</v>
      </c>
      <c r="M92" s="276">
        <v>29.045940000000002</v>
      </c>
    </row>
    <row r="93" spans="1:13">
      <c r="A93" s="300">
        <v>84</v>
      </c>
      <c r="B93" s="276" t="s">
        <v>105</v>
      </c>
      <c r="C93" s="276">
        <v>783.1</v>
      </c>
      <c r="D93" s="278">
        <v>785.6</v>
      </c>
      <c r="E93" s="278">
        <v>776.2</v>
      </c>
      <c r="F93" s="278">
        <v>769.30000000000007</v>
      </c>
      <c r="G93" s="278">
        <v>759.90000000000009</v>
      </c>
      <c r="H93" s="278">
        <v>792.5</v>
      </c>
      <c r="I93" s="278">
        <v>801.89999999999986</v>
      </c>
      <c r="J93" s="278">
        <v>808.8</v>
      </c>
      <c r="K93" s="276">
        <v>795</v>
      </c>
      <c r="L93" s="276">
        <v>778.7</v>
      </c>
      <c r="M93" s="276">
        <v>14.99152</v>
      </c>
    </row>
    <row r="94" spans="1:13">
      <c r="A94" s="300">
        <v>85</v>
      </c>
      <c r="B94" s="276" t="s">
        <v>250</v>
      </c>
      <c r="C94" s="276">
        <v>187.05</v>
      </c>
      <c r="D94" s="278">
        <v>186.53333333333333</v>
      </c>
      <c r="E94" s="278">
        <v>185.16666666666666</v>
      </c>
      <c r="F94" s="278">
        <v>183.28333333333333</v>
      </c>
      <c r="G94" s="278">
        <v>181.91666666666666</v>
      </c>
      <c r="H94" s="278">
        <v>188.41666666666666</v>
      </c>
      <c r="I94" s="278">
        <v>189.78333333333333</v>
      </c>
      <c r="J94" s="278">
        <v>191.66666666666666</v>
      </c>
      <c r="K94" s="276">
        <v>187.9</v>
      </c>
      <c r="L94" s="276">
        <v>184.65</v>
      </c>
      <c r="M94" s="276">
        <v>2.5074900000000002</v>
      </c>
    </row>
    <row r="95" spans="1:13">
      <c r="A95" s="300">
        <v>86</v>
      </c>
      <c r="B95" s="276" t="s">
        <v>386</v>
      </c>
      <c r="C95" s="276">
        <v>296.55</v>
      </c>
      <c r="D95" s="278">
        <v>296.23333333333335</v>
      </c>
      <c r="E95" s="278">
        <v>293.81666666666672</v>
      </c>
      <c r="F95" s="278">
        <v>291.08333333333337</v>
      </c>
      <c r="G95" s="278">
        <v>288.66666666666674</v>
      </c>
      <c r="H95" s="278">
        <v>298.9666666666667</v>
      </c>
      <c r="I95" s="278">
        <v>301.38333333333333</v>
      </c>
      <c r="J95" s="278">
        <v>304.11666666666667</v>
      </c>
      <c r="K95" s="276">
        <v>298.64999999999998</v>
      </c>
      <c r="L95" s="276">
        <v>293.5</v>
      </c>
      <c r="M95" s="276">
        <v>1.4921500000000001</v>
      </c>
    </row>
    <row r="96" spans="1:13">
      <c r="A96" s="300">
        <v>87</v>
      </c>
      <c r="B96" s="276" t="s">
        <v>106</v>
      </c>
      <c r="C96" s="276">
        <v>808.05</v>
      </c>
      <c r="D96" s="278">
        <v>798.41666666666663</v>
      </c>
      <c r="E96" s="278">
        <v>781.93333333333328</v>
      </c>
      <c r="F96" s="278">
        <v>755.81666666666661</v>
      </c>
      <c r="G96" s="278">
        <v>739.33333333333326</v>
      </c>
      <c r="H96" s="278">
        <v>824.5333333333333</v>
      </c>
      <c r="I96" s="278">
        <v>841.01666666666665</v>
      </c>
      <c r="J96" s="278">
        <v>867.13333333333333</v>
      </c>
      <c r="K96" s="276">
        <v>814.9</v>
      </c>
      <c r="L96" s="276">
        <v>772.3</v>
      </c>
      <c r="M96" s="276">
        <v>48.457769999999996</v>
      </c>
    </row>
    <row r="97" spans="1:13">
      <c r="A97" s="300">
        <v>88</v>
      </c>
      <c r="B97" s="276" t="s">
        <v>108</v>
      </c>
      <c r="C97" s="276">
        <v>815.15</v>
      </c>
      <c r="D97" s="278">
        <v>822.5</v>
      </c>
      <c r="E97" s="278">
        <v>803.25</v>
      </c>
      <c r="F97" s="278">
        <v>791.35</v>
      </c>
      <c r="G97" s="278">
        <v>772.1</v>
      </c>
      <c r="H97" s="278">
        <v>834.4</v>
      </c>
      <c r="I97" s="278">
        <v>853.65</v>
      </c>
      <c r="J97" s="278">
        <v>865.55</v>
      </c>
      <c r="K97" s="276">
        <v>841.75</v>
      </c>
      <c r="L97" s="276">
        <v>810.6</v>
      </c>
      <c r="M97" s="276">
        <v>100.77502</v>
      </c>
    </row>
    <row r="98" spans="1:13">
      <c r="A98" s="300">
        <v>89</v>
      </c>
      <c r="B98" s="276" t="s">
        <v>109</v>
      </c>
      <c r="C98" s="276">
        <v>2088.1999999999998</v>
      </c>
      <c r="D98" s="278">
        <v>2093.1833333333329</v>
      </c>
      <c r="E98" s="278">
        <v>2051.4166666666661</v>
      </c>
      <c r="F98" s="278">
        <v>2014.6333333333332</v>
      </c>
      <c r="G98" s="278">
        <v>1972.8666666666663</v>
      </c>
      <c r="H98" s="278">
        <v>2129.9666666666658</v>
      </c>
      <c r="I98" s="278">
        <v>2171.7333333333331</v>
      </c>
      <c r="J98" s="278">
        <v>2208.5166666666655</v>
      </c>
      <c r="K98" s="276">
        <v>2134.9499999999998</v>
      </c>
      <c r="L98" s="276">
        <v>2056.4</v>
      </c>
      <c r="M98" s="276">
        <v>52.142380000000003</v>
      </c>
    </row>
    <row r="99" spans="1:13">
      <c r="A99" s="300">
        <v>90</v>
      </c>
      <c r="B99" s="276" t="s">
        <v>252</v>
      </c>
      <c r="C99" s="276">
        <v>2264.3000000000002</v>
      </c>
      <c r="D99" s="278">
        <v>2260.2999999999997</v>
      </c>
      <c r="E99" s="278">
        <v>2240.5999999999995</v>
      </c>
      <c r="F99" s="278">
        <v>2216.8999999999996</v>
      </c>
      <c r="G99" s="278">
        <v>2197.1999999999994</v>
      </c>
      <c r="H99" s="278">
        <v>2283.9999999999995</v>
      </c>
      <c r="I99" s="278">
        <v>2303.6999999999994</v>
      </c>
      <c r="J99" s="278">
        <v>2327.3999999999996</v>
      </c>
      <c r="K99" s="276">
        <v>2280</v>
      </c>
      <c r="L99" s="276">
        <v>2236.6</v>
      </c>
      <c r="M99" s="276">
        <v>1.3710199999999999</v>
      </c>
    </row>
    <row r="100" spans="1:13">
      <c r="A100" s="300">
        <v>91</v>
      </c>
      <c r="B100" s="276" t="s">
        <v>110</v>
      </c>
      <c r="C100" s="276">
        <v>1257.4000000000001</v>
      </c>
      <c r="D100" s="278">
        <v>1250.7333333333333</v>
      </c>
      <c r="E100" s="278">
        <v>1236.6666666666667</v>
      </c>
      <c r="F100" s="278">
        <v>1215.9333333333334</v>
      </c>
      <c r="G100" s="278">
        <v>1201.8666666666668</v>
      </c>
      <c r="H100" s="278">
        <v>1271.4666666666667</v>
      </c>
      <c r="I100" s="278">
        <v>1285.5333333333333</v>
      </c>
      <c r="J100" s="278">
        <v>1306.2666666666667</v>
      </c>
      <c r="K100" s="276">
        <v>1264.8</v>
      </c>
      <c r="L100" s="276">
        <v>1230</v>
      </c>
      <c r="M100" s="276">
        <v>117.02410999999999</v>
      </c>
    </row>
    <row r="101" spans="1:13">
      <c r="A101" s="300">
        <v>92</v>
      </c>
      <c r="B101" s="276" t="s">
        <v>253</v>
      </c>
      <c r="C101" s="276">
        <v>594.25</v>
      </c>
      <c r="D101" s="278">
        <v>596.41666666666663</v>
      </c>
      <c r="E101" s="278">
        <v>588.93333333333328</v>
      </c>
      <c r="F101" s="278">
        <v>583.61666666666667</v>
      </c>
      <c r="G101" s="278">
        <v>576.13333333333333</v>
      </c>
      <c r="H101" s="278">
        <v>601.73333333333323</v>
      </c>
      <c r="I101" s="278">
        <v>609.21666666666658</v>
      </c>
      <c r="J101" s="278">
        <v>614.53333333333319</v>
      </c>
      <c r="K101" s="276">
        <v>603.9</v>
      </c>
      <c r="L101" s="276">
        <v>591.1</v>
      </c>
      <c r="M101" s="276">
        <v>19.19838</v>
      </c>
    </row>
    <row r="102" spans="1:13">
      <c r="A102" s="300">
        <v>93</v>
      </c>
      <c r="B102" s="276" t="s">
        <v>111</v>
      </c>
      <c r="C102" s="276">
        <v>2968</v>
      </c>
      <c r="D102" s="278">
        <v>2952.0333333333333</v>
      </c>
      <c r="E102" s="278">
        <v>2926.0666666666666</v>
      </c>
      <c r="F102" s="278">
        <v>2884.1333333333332</v>
      </c>
      <c r="G102" s="278">
        <v>2858.1666666666665</v>
      </c>
      <c r="H102" s="278">
        <v>2993.9666666666667</v>
      </c>
      <c r="I102" s="278">
        <v>3019.9333333333329</v>
      </c>
      <c r="J102" s="278">
        <v>3061.8666666666668</v>
      </c>
      <c r="K102" s="276">
        <v>2978</v>
      </c>
      <c r="L102" s="276">
        <v>2910.1</v>
      </c>
      <c r="M102" s="276">
        <v>18.68196</v>
      </c>
    </row>
    <row r="103" spans="1:13">
      <c r="A103" s="300">
        <v>94</v>
      </c>
      <c r="B103" s="276" t="s">
        <v>112</v>
      </c>
      <c r="C103" s="276" t="e">
        <v>#N/A</v>
      </c>
      <c r="D103" s="278" t="e">
        <v>#N/A</v>
      </c>
      <c r="E103" s="278" t="e">
        <v>#N/A</v>
      </c>
      <c r="F103" s="278" t="e">
        <v>#N/A</v>
      </c>
      <c r="G103" s="278" t="e">
        <v>#N/A</v>
      </c>
      <c r="H103" s="278" t="e">
        <v>#N/A</v>
      </c>
      <c r="I103" s="278" t="e">
        <v>#N/A</v>
      </c>
      <c r="J103" s="278" t="e">
        <v>#N/A</v>
      </c>
      <c r="K103" s="276" t="e">
        <v>#N/A</v>
      </c>
      <c r="L103" s="276" t="e">
        <v>#N/A</v>
      </c>
      <c r="M103" s="276" t="e">
        <v>#N/A</v>
      </c>
    </row>
    <row r="104" spans="1:13">
      <c r="A104" s="300">
        <v>95</v>
      </c>
      <c r="B104" s="276" t="s">
        <v>114</v>
      </c>
      <c r="C104" s="276">
        <v>176.5</v>
      </c>
      <c r="D104" s="278">
        <v>177.26666666666665</v>
      </c>
      <c r="E104" s="278">
        <v>173.33333333333331</v>
      </c>
      <c r="F104" s="278">
        <v>170.16666666666666</v>
      </c>
      <c r="G104" s="278">
        <v>166.23333333333332</v>
      </c>
      <c r="H104" s="278">
        <v>180.43333333333331</v>
      </c>
      <c r="I104" s="278">
        <v>184.36666666666665</v>
      </c>
      <c r="J104" s="278">
        <v>187.5333333333333</v>
      </c>
      <c r="K104" s="276">
        <v>181.2</v>
      </c>
      <c r="L104" s="276">
        <v>174.1</v>
      </c>
      <c r="M104" s="276">
        <v>116.18409</v>
      </c>
    </row>
    <row r="105" spans="1:13">
      <c r="A105" s="300">
        <v>96</v>
      </c>
      <c r="B105" s="276" t="s">
        <v>115</v>
      </c>
      <c r="C105" s="276">
        <v>186.75</v>
      </c>
      <c r="D105" s="278">
        <v>185.33333333333334</v>
      </c>
      <c r="E105" s="278">
        <v>182.56666666666669</v>
      </c>
      <c r="F105" s="278">
        <v>178.38333333333335</v>
      </c>
      <c r="G105" s="278">
        <v>175.6166666666667</v>
      </c>
      <c r="H105" s="278">
        <v>189.51666666666668</v>
      </c>
      <c r="I105" s="278">
        <v>192.28333333333333</v>
      </c>
      <c r="J105" s="278">
        <v>196.46666666666667</v>
      </c>
      <c r="K105" s="276">
        <v>188.1</v>
      </c>
      <c r="L105" s="276">
        <v>181.15</v>
      </c>
      <c r="M105" s="276">
        <v>66.207589999999996</v>
      </c>
    </row>
    <row r="106" spans="1:13">
      <c r="A106" s="300">
        <v>97</v>
      </c>
      <c r="B106" s="276" t="s">
        <v>116</v>
      </c>
      <c r="C106" s="276">
        <v>2060.0500000000002</v>
      </c>
      <c r="D106" s="278">
        <v>2065</v>
      </c>
      <c r="E106" s="278">
        <v>2045</v>
      </c>
      <c r="F106" s="278">
        <v>2029.9499999999998</v>
      </c>
      <c r="G106" s="278">
        <v>2009.9499999999998</v>
      </c>
      <c r="H106" s="278">
        <v>2080.0500000000002</v>
      </c>
      <c r="I106" s="278">
        <v>2100.0500000000002</v>
      </c>
      <c r="J106" s="278">
        <v>2115.1000000000004</v>
      </c>
      <c r="K106" s="276">
        <v>2085</v>
      </c>
      <c r="L106" s="276">
        <v>2049.9499999999998</v>
      </c>
      <c r="M106" s="276">
        <v>14.798780000000001</v>
      </c>
    </row>
    <row r="107" spans="1:13">
      <c r="A107" s="300">
        <v>98</v>
      </c>
      <c r="B107" s="276" t="s">
        <v>254</v>
      </c>
      <c r="C107" s="276">
        <v>213.95</v>
      </c>
      <c r="D107" s="278">
        <v>213.46666666666667</v>
      </c>
      <c r="E107" s="278">
        <v>211.13333333333333</v>
      </c>
      <c r="F107" s="278">
        <v>208.31666666666666</v>
      </c>
      <c r="G107" s="278">
        <v>205.98333333333332</v>
      </c>
      <c r="H107" s="278">
        <v>216.28333333333333</v>
      </c>
      <c r="I107" s="278">
        <v>218.61666666666665</v>
      </c>
      <c r="J107" s="278">
        <v>221.43333333333334</v>
      </c>
      <c r="K107" s="276">
        <v>215.8</v>
      </c>
      <c r="L107" s="276">
        <v>210.65</v>
      </c>
      <c r="M107" s="276">
        <v>10.354240000000001</v>
      </c>
    </row>
    <row r="108" spans="1:13">
      <c r="A108" s="300">
        <v>99</v>
      </c>
      <c r="B108" s="276" t="s">
        <v>255</v>
      </c>
      <c r="C108" s="276">
        <v>30.8</v>
      </c>
      <c r="D108" s="278">
        <v>30.900000000000002</v>
      </c>
      <c r="E108" s="278">
        <v>30.400000000000006</v>
      </c>
      <c r="F108" s="278">
        <v>30.000000000000004</v>
      </c>
      <c r="G108" s="278">
        <v>29.500000000000007</v>
      </c>
      <c r="H108" s="278">
        <v>31.300000000000004</v>
      </c>
      <c r="I108" s="278">
        <v>31.799999999999997</v>
      </c>
      <c r="J108" s="278">
        <v>32.200000000000003</v>
      </c>
      <c r="K108" s="276">
        <v>31.4</v>
      </c>
      <c r="L108" s="276">
        <v>30.5</v>
      </c>
      <c r="M108" s="276">
        <v>5.9287299999999998</v>
      </c>
    </row>
    <row r="109" spans="1:13">
      <c r="A109" s="300">
        <v>100</v>
      </c>
      <c r="B109" s="276" t="s">
        <v>117</v>
      </c>
      <c r="C109" s="276">
        <v>141.65</v>
      </c>
      <c r="D109" s="278">
        <v>141.86666666666667</v>
      </c>
      <c r="E109" s="278">
        <v>138.88333333333335</v>
      </c>
      <c r="F109" s="278">
        <v>136.11666666666667</v>
      </c>
      <c r="G109" s="278">
        <v>133.13333333333335</v>
      </c>
      <c r="H109" s="278">
        <v>144.63333333333335</v>
      </c>
      <c r="I109" s="278">
        <v>147.6166666666667</v>
      </c>
      <c r="J109" s="278">
        <v>150.38333333333335</v>
      </c>
      <c r="K109" s="276">
        <v>144.85</v>
      </c>
      <c r="L109" s="276">
        <v>139.1</v>
      </c>
      <c r="M109" s="276">
        <v>93.005889999999994</v>
      </c>
    </row>
    <row r="110" spans="1:13">
      <c r="A110" s="300">
        <v>101</v>
      </c>
      <c r="B110" s="276" t="s">
        <v>258</v>
      </c>
      <c r="C110" s="276" t="e">
        <v>#N/A</v>
      </c>
      <c r="D110" s="278" t="e">
        <v>#N/A</v>
      </c>
      <c r="E110" s="278" t="e">
        <v>#N/A</v>
      </c>
      <c r="F110" s="278" t="e">
        <v>#N/A</v>
      </c>
      <c r="G110" s="278" t="e">
        <v>#N/A</v>
      </c>
      <c r="H110" s="278" t="e">
        <v>#N/A</v>
      </c>
      <c r="I110" s="278" t="e">
        <v>#N/A</v>
      </c>
      <c r="J110" s="278" t="e">
        <v>#N/A</v>
      </c>
      <c r="K110" s="276" t="e">
        <v>#N/A</v>
      </c>
      <c r="L110" s="276" t="e">
        <v>#N/A</v>
      </c>
      <c r="M110" s="276" t="e">
        <v>#N/A</v>
      </c>
    </row>
    <row r="111" spans="1:13">
      <c r="A111" s="300">
        <v>102</v>
      </c>
      <c r="B111" s="276" t="s">
        <v>118</v>
      </c>
      <c r="C111" s="276">
        <v>437.05</v>
      </c>
      <c r="D111" s="278">
        <v>434.7833333333333</v>
      </c>
      <c r="E111" s="278">
        <v>427.56666666666661</v>
      </c>
      <c r="F111" s="278">
        <v>418.08333333333331</v>
      </c>
      <c r="G111" s="278">
        <v>410.86666666666662</v>
      </c>
      <c r="H111" s="278">
        <v>444.26666666666659</v>
      </c>
      <c r="I111" s="278">
        <v>451.48333333333329</v>
      </c>
      <c r="J111" s="278">
        <v>460.96666666666658</v>
      </c>
      <c r="K111" s="276">
        <v>442</v>
      </c>
      <c r="L111" s="276">
        <v>425.3</v>
      </c>
      <c r="M111" s="276">
        <v>434.26661999999999</v>
      </c>
    </row>
    <row r="112" spans="1:13">
      <c r="A112" s="300">
        <v>103</v>
      </c>
      <c r="B112" s="276" t="s">
        <v>256</v>
      </c>
      <c r="C112" s="276">
        <v>1231.3</v>
      </c>
      <c r="D112" s="278">
        <v>1229.9499999999998</v>
      </c>
      <c r="E112" s="278">
        <v>1221.5499999999997</v>
      </c>
      <c r="F112" s="278">
        <v>1211.8</v>
      </c>
      <c r="G112" s="278">
        <v>1203.3999999999999</v>
      </c>
      <c r="H112" s="278">
        <v>1239.6999999999996</v>
      </c>
      <c r="I112" s="278">
        <v>1248.0999999999997</v>
      </c>
      <c r="J112" s="278">
        <v>1257.8499999999995</v>
      </c>
      <c r="K112" s="276">
        <v>1238.3499999999999</v>
      </c>
      <c r="L112" s="276">
        <v>1220.2</v>
      </c>
      <c r="M112" s="276">
        <v>2.75034</v>
      </c>
    </row>
    <row r="113" spans="1:13">
      <c r="A113" s="300">
        <v>104</v>
      </c>
      <c r="B113" s="276" t="s">
        <v>119</v>
      </c>
      <c r="C113" s="276">
        <v>409.7</v>
      </c>
      <c r="D113" s="278">
        <v>407.9666666666667</v>
      </c>
      <c r="E113" s="278">
        <v>405.93333333333339</v>
      </c>
      <c r="F113" s="278">
        <v>402.16666666666669</v>
      </c>
      <c r="G113" s="278">
        <v>400.13333333333338</v>
      </c>
      <c r="H113" s="278">
        <v>411.73333333333341</v>
      </c>
      <c r="I113" s="278">
        <v>413.76666666666671</v>
      </c>
      <c r="J113" s="278">
        <v>417.53333333333342</v>
      </c>
      <c r="K113" s="276">
        <v>410</v>
      </c>
      <c r="L113" s="276">
        <v>404.2</v>
      </c>
      <c r="M113" s="276">
        <v>14.706670000000001</v>
      </c>
    </row>
    <row r="114" spans="1:13">
      <c r="A114" s="300">
        <v>105</v>
      </c>
      <c r="B114" s="276" t="s">
        <v>257</v>
      </c>
      <c r="C114" s="276">
        <v>35.85</v>
      </c>
      <c r="D114" s="278">
        <v>36.116666666666667</v>
      </c>
      <c r="E114" s="278">
        <v>35.333333333333336</v>
      </c>
      <c r="F114" s="278">
        <v>34.81666666666667</v>
      </c>
      <c r="G114" s="278">
        <v>34.033333333333339</v>
      </c>
      <c r="H114" s="278">
        <v>36.633333333333333</v>
      </c>
      <c r="I114" s="278">
        <v>37.416666666666664</v>
      </c>
      <c r="J114" s="278">
        <v>37.93333333333333</v>
      </c>
      <c r="K114" s="276">
        <v>36.9</v>
      </c>
      <c r="L114" s="276">
        <v>35.6</v>
      </c>
      <c r="M114" s="276">
        <v>14.81643</v>
      </c>
    </row>
    <row r="115" spans="1:13">
      <c r="A115" s="300">
        <v>106</v>
      </c>
      <c r="B115" s="276" t="s">
        <v>120</v>
      </c>
      <c r="C115" s="276">
        <v>8.4</v>
      </c>
      <c r="D115" s="278">
        <v>8.4500000000000011</v>
      </c>
      <c r="E115" s="278">
        <v>8.3000000000000025</v>
      </c>
      <c r="F115" s="278">
        <v>8.2000000000000011</v>
      </c>
      <c r="G115" s="278">
        <v>8.0500000000000025</v>
      </c>
      <c r="H115" s="278">
        <v>8.5500000000000025</v>
      </c>
      <c r="I115" s="278">
        <v>8.7000000000000011</v>
      </c>
      <c r="J115" s="278">
        <v>8.8000000000000025</v>
      </c>
      <c r="K115" s="276">
        <v>8.6</v>
      </c>
      <c r="L115" s="276">
        <v>8.35</v>
      </c>
      <c r="M115" s="276">
        <v>731.65683000000001</v>
      </c>
    </row>
    <row r="116" spans="1:13">
      <c r="A116" s="300">
        <v>107</v>
      </c>
      <c r="B116" s="276" t="s">
        <v>121</v>
      </c>
      <c r="C116" s="276">
        <v>30.6</v>
      </c>
      <c r="D116" s="278">
        <v>30.45</v>
      </c>
      <c r="E116" s="278">
        <v>30.15</v>
      </c>
      <c r="F116" s="278">
        <v>29.7</v>
      </c>
      <c r="G116" s="278">
        <v>29.4</v>
      </c>
      <c r="H116" s="278">
        <v>30.9</v>
      </c>
      <c r="I116" s="278">
        <v>31.200000000000003</v>
      </c>
      <c r="J116" s="278">
        <v>31.65</v>
      </c>
      <c r="K116" s="276">
        <v>30.75</v>
      </c>
      <c r="L116" s="276">
        <v>30</v>
      </c>
      <c r="M116" s="276">
        <v>230.09639999999999</v>
      </c>
    </row>
    <row r="117" spans="1:13">
      <c r="A117" s="300">
        <v>108</v>
      </c>
      <c r="B117" s="276" t="s">
        <v>122</v>
      </c>
      <c r="C117" s="276">
        <v>406.7</v>
      </c>
      <c r="D117" s="278">
        <v>408.4666666666667</v>
      </c>
      <c r="E117" s="278">
        <v>403.38333333333338</v>
      </c>
      <c r="F117" s="278">
        <v>400.06666666666666</v>
      </c>
      <c r="G117" s="278">
        <v>394.98333333333335</v>
      </c>
      <c r="H117" s="278">
        <v>411.78333333333342</v>
      </c>
      <c r="I117" s="278">
        <v>416.86666666666667</v>
      </c>
      <c r="J117" s="278">
        <v>420.18333333333345</v>
      </c>
      <c r="K117" s="276">
        <v>413.55</v>
      </c>
      <c r="L117" s="276">
        <v>405.15</v>
      </c>
      <c r="M117" s="276">
        <v>13.86082</v>
      </c>
    </row>
    <row r="118" spans="1:13">
      <c r="A118" s="300">
        <v>109</v>
      </c>
      <c r="B118" s="276" t="s">
        <v>260</v>
      </c>
      <c r="C118" s="276">
        <v>96.6</v>
      </c>
      <c r="D118" s="278">
        <v>96.433333333333323</v>
      </c>
      <c r="E118" s="278">
        <v>95.266666666666652</v>
      </c>
      <c r="F118" s="278">
        <v>93.933333333333323</v>
      </c>
      <c r="G118" s="278">
        <v>92.766666666666652</v>
      </c>
      <c r="H118" s="278">
        <v>97.766666666666652</v>
      </c>
      <c r="I118" s="278">
        <v>98.933333333333309</v>
      </c>
      <c r="J118" s="278">
        <v>100.26666666666665</v>
      </c>
      <c r="K118" s="276">
        <v>97.6</v>
      </c>
      <c r="L118" s="276">
        <v>95.1</v>
      </c>
      <c r="M118" s="276">
        <v>6.8603500000000004</v>
      </c>
    </row>
    <row r="119" spans="1:13">
      <c r="A119" s="300">
        <v>110</v>
      </c>
      <c r="B119" s="276" t="s">
        <v>123</v>
      </c>
      <c r="C119" s="276">
        <v>1341.45</v>
      </c>
      <c r="D119" s="278">
        <v>1345.7333333333333</v>
      </c>
      <c r="E119" s="278">
        <v>1319.2666666666667</v>
      </c>
      <c r="F119" s="278">
        <v>1297.0833333333333</v>
      </c>
      <c r="G119" s="278">
        <v>1270.6166666666666</v>
      </c>
      <c r="H119" s="278">
        <v>1367.9166666666667</v>
      </c>
      <c r="I119" s="278">
        <v>1394.3833333333334</v>
      </c>
      <c r="J119" s="278">
        <v>1416.5666666666668</v>
      </c>
      <c r="K119" s="276">
        <v>1372.2</v>
      </c>
      <c r="L119" s="276">
        <v>1323.55</v>
      </c>
      <c r="M119" s="276">
        <v>8.8464899999999993</v>
      </c>
    </row>
    <row r="120" spans="1:13">
      <c r="A120" s="300">
        <v>111</v>
      </c>
      <c r="B120" s="276" t="s">
        <v>124</v>
      </c>
      <c r="C120" s="276">
        <v>678.05</v>
      </c>
      <c r="D120" s="278">
        <v>669.01666666666665</v>
      </c>
      <c r="E120" s="278">
        <v>657.0333333333333</v>
      </c>
      <c r="F120" s="278">
        <v>636.01666666666665</v>
      </c>
      <c r="G120" s="278">
        <v>624.0333333333333</v>
      </c>
      <c r="H120" s="278">
        <v>690.0333333333333</v>
      </c>
      <c r="I120" s="278">
        <v>702.01666666666665</v>
      </c>
      <c r="J120" s="278">
        <v>723.0333333333333</v>
      </c>
      <c r="K120" s="276">
        <v>681</v>
      </c>
      <c r="L120" s="276">
        <v>648</v>
      </c>
      <c r="M120" s="276">
        <v>335.33744999999999</v>
      </c>
    </row>
    <row r="121" spans="1:13">
      <c r="A121" s="300">
        <v>112</v>
      </c>
      <c r="B121" s="276" t="s">
        <v>125</v>
      </c>
      <c r="C121" s="276">
        <v>178.05</v>
      </c>
      <c r="D121" s="278">
        <v>179.11666666666667</v>
      </c>
      <c r="E121" s="278">
        <v>175.58333333333334</v>
      </c>
      <c r="F121" s="278">
        <v>173.11666666666667</v>
      </c>
      <c r="G121" s="278">
        <v>169.58333333333334</v>
      </c>
      <c r="H121" s="278">
        <v>181.58333333333334</v>
      </c>
      <c r="I121" s="278">
        <v>185.11666666666665</v>
      </c>
      <c r="J121" s="278">
        <v>187.58333333333334</v>
      </c>
      <c r="K121" s="276">
        <v>182.65</v>
      </c>
      <c r="L121" s="276">
        <v>176.65</v>
      </c>
      <c r="M121" s="276">
        <v>55.367719999999998</v>
      </c>
    </row>
    <row r="122" spans="1:13">
      <c r="A122" s="300">
        <v>113</v>
      </c>
      <c r="B122" s="276" t="s">
        <v>126</v>
      </c>
      <c r="C122" s="276">
        <v>1093.95</v>
      </c>
      <c r="D122" s="278">
        <v>1092.25</v>
      </c>
      <c r="E122" s="278">
        <v>1068.5</v>
      </c>
      <c r="F122" s="278">
        <v>1043.05</v>
      </c>
      <c r="G122" s="278">
        <v>1019.3</v>
      </c>
      <c r="H122" s="278">
        <v>1117.7</v>
      </c>
      <c r="I122" s="278">
        <v>1141.45</v>
      </c>
      <c r="J122" s="278">
        <v>1166.9000000000001</v>
      </c>
      <c r="K122" s="276">
        <v>1116</v>
      </c>
      <c r="L122" s="276">
        <v>1066.8</v>
      </c>
      <c r="M122" s="276">
        <v>157.02690000000001</v>
      </c>
    </row>
    <row r="123" spans="1:13">
      <c r="A123" s="300">
        <v>114</v>
      </c>
      <c r="B123" s="276" t="s">
        <v>127</v>
      </c>
      <c r="C123" s="276">
        <v>77.95</v>
      </c>
      <c r="D123" s="278">
        <v>77.766666666666666</v>
      </c>
      <c r="E123" s="278">
        <v>77.033333333333331</v>
      </c>
      <c r="F123" s="278">
        <v>76.11666666666666</v>
      </c>
      <c r="G123" s="278">
        <v>75.383333333333326</v>
      </c>
      <c r="H123" s="278">
        <v>78.683333333333337</v>
      </c>
      <c r="I123" s="278">
        <v>79.416666666666657</v>
      </c>
      <c r="J123" s="278">
        <v>80.333333333333343</v>
      </c>
      <c r="K123" s="276">
        <v>78.5</v>
      </c>
      <c r="L123" s="276">
        <v>76.849999999999994</v>
      </c>
      <c r="M123" s="276">
        <v>107.3141</v>
      </c>
    </row>
    <row r="124" spans="1:13">
      <c r="A124" s="300">
        <v>115</v>
      </c>
      <c r="B124" s="276" t="s">
        <v>262</v>
      </c>
      <c r="C124" s="276">
        <v>2364.9499999999998</v>
      </c>
      <c r="D124" s="278">
        <v>2360.2999999999997</v>
      </c>
      <c r="E124" s="278">
        <v>2324.5999999999995</v>
      </c>
      <c r="F124" s="278">
        <v>2284.2499999999995</v>
      </c>
      <c r="G124" s="278">
        <v>2248.5499999999993</v>
      </c>
      <c r="H124" s="278">
        <v>2400.6499999999996</v>
      </c>
      <c r="I124" s="278">
        <v>2436.3499999999995</v>
      </c>
      <c r="J124" s="278">
        <v>2476.6999999999998</v>
      </c>
      <c r="K124" s="276">
        <v>2396</v>
      </c>
      <c r="L124" s="276">
        <v>2319.9499999999998</v>
      </c>
      <c r="M124" s="276">
        <v>3.5450400000000002</v>
      </c>
    </row>
    <row r="125" spans="1:13">
      <c r="A125" s="300">
        <v>116</v>
      </c>
      <c r="B125" s="276" t="s">
        <v>2931</v>
      </c>
      <c r="C125" s="276">
        <v>1300.55</v>
      </c>
      <c r="D125" s="278">
        <v>1299.8</v>
      </c>
      <c r="E125" s="278">
        <v>1290.8</v>
      </c>
      <c r="F125" s="278">
        <v>1281.05</v>
      </c>
      <c r="G125" s="278">
        <v>1272.05</v>
      </c>
      <c r="H125" s="278">
        <v>1309.55</v>
      </c>
      <c r="I125" s="278">
        <v>1318.55</v>
      </c>
      <c r="J125" s="278">
        <v>1328.3</v>
      </c>
      <c r="K125" s="276">
        <v>1308.8</v>
      </c>
      <c r="L125" s="276">
        <v>1290.05</v>
      </c>
      <c r="M125" s="276">
        <v>1.28498</v>
      </c>
    </row>
    <row r="126" spans="1:13">
      <c r="A126" s="300">
        <v>117</v>
      </c>
      <c r="B126" s="276" t="s">
        <v>128</v>
      </c>
      <c r="C126" s="276">
        <v>169.8</v>
      </c>
      <c r="D126" s="278">
        <v>169.93333333333334</v>
      </c>
      <c r="E126" s="278">
        <v>168.06666666666666</v>
      </c>
      <c r="F126" s="278">
        <v>166.33333333333331</v>
      </c>
      <c r="G126" s="278">
        <v>164.46666666666664</v>
      </c>
      <c r="H126" s="278">
        <v>171.66666666666669</v>
      </c>
      <c r="I126" s="278">
        <v>173.53333333333336</v>
      </c>
      <c r="J126" s="278">
        <v>175.26666666666671</v>
      </c>
      <c r="K126" s="276">
        <v>171.8</v>
      </c>
      <c r="L126" s="276">
        <v>168.2</v>
      </c>
      <c r="M126" s="276">
        <v>188.08819</v>
      </c>
    </row>
    <row r="127" spans="1:13">
      <c r="A127" s="300">
        <v>118</v>
      </c>
      <c r="B127" s="276" t="s">
        <v>129</v>
      </c>
      <c r="C127" s="276">
        <v>207.55</v>
      </c>
      <c r="D127" s="278">
        <v>206.46666666666667</v>
      </c>
      <c r="E127" s="278">
        <v>202.08333333333334</v>
      </c>
      <c r="F127" s="278">
        <v>196.61666666666667</v>
      </c>
      <c r="G127" s="278">
        <v>192.23333333333335</v>
      </c>
      <c r="H127" s="278">
        <v>211.93333333333334</v>
      </c>
      <c r="I127" s="278">
        <v>216.31666666666666</v>
      </c>
      <c r="J127" s="278">
        <v>221.78333333333333</v>
      </c>
      <c r="K127" s="276">
        <v>210.85</v>
      </c>
      <c r="L127" s="276">
        <v>201</v>
      </c>
      <c r="M127" s="276">
        <v>202.81048000000001</v>
      </c>
    </row>
    <row r="128" spans="1:13">
      <c r="A128" s="300">
        <v>119</v>
      </c>
      <c r="B128" s="276" t="s">
        <v>263</v>
      </c>
      <c r="C128" s="276">
        <v>58.35</v>
      </c>
      <c r="D128" s="278">
        <v>58.616666666666667</v>
      </c>
      <c r="E128" s="278">
        <v>57.733333333333334</v>
      </c>
      <c r="F128" s="278">
        <v>57.116666666666667</v>
      </c>
      <c r="G128" s="278">
        <v>56.233333333333334</v>
      </c>
      <c r="H128" s="278">
        <v>59.233333333333334</v>
      </c>
      <c r="I128" s="278">
        <v>60.116666666666674</v>
      </c>
      <c r="J128" s="278">
        <v>60.733333333333334</v>
      </c>
      <c r="K128" s="276">
        <v>59.5</v>
      </c>
      <c r="L128" s="276">
        <v>58</v>
      </c>
      <c r="M128" s="276">
        <v>70.345849999999999</v>
      </c>
    </row>
    <row r="129" spans="1:13">
      <c r="A129" s="300">
        <v>120</v>
      </c>
      <c r="B129" s="276" t="s">
        <v>130</v>
      </c>
      <c r="C129" s="276">
        <v>317.85000000000002</v>
      </c>
      <c r="D129" s="278">
        <v>316.09999999999997</v>
      </c>
      <c r="E129" s="278">
        <v>313.49999999999994</v>
      </c>
      <c r="F129" s="278">
        <v>309.14999999999998</v>
      </c>
      <c r="G129" s="278">
        <v>306.54999999999995</v>
      </c>
      <c r="H129" s="278">
        <v>320.44999999999993</v>
      </c>
      <c r="I129" s="278">
        <v>323.04999999999995</v>
      </c>
      <c r="J129" s="278">
        <v>327.39999999999992</v>
      </c>
      <c r="K129" s="276">
        <v>318.7</v>
      </c>
      <c r="L129" s="276">
        <v>311.75</v>
      </c>
      <c r="M129" s="276">
        <v>76.279269999999997</v>
      </c>
    </row>
    <row r="130" spans="1:13">
      <c r="A130" s="300">
        <v>121</v>
      </c>
      <c r="B130" s="276" t="s">
        <v>264</v>
      </c>
      <c r="C130" s="276">
        <v>706.3</v>
      </c>
      <c r="D130" s="278">
        <v>704.4</v>
      </c>
      <c r="E130" s="278">
        <v>696.9</v>
      </c>
      <c r="F130" s="278">
        <v>687.5</v>
      </c>
      <c r="G130" s="278">
        <v>680</v>
      </c>
      <c r="H130" s="278">
        <v>713.8</v>
      </c>
      <c r="I130" s="278">
        <v>721.3</v>
      </c>
      <c r="J130" s="278">
        <v>730.69999999999993</v>
      </c>
      <c r="K130" s="276">
        <v>711.9</v>
      </c>
      <c r="L130" s="276">
        <v>695</v>
      </c>
      <c r="M130" s="276">
        <v>2.6432699999999998</v>
      </c>
    </row>
    <row r="131" spans="1:13">
      <c r="A131" s="300">
        <v>122</v>
      </c>
      <c r="B131" s="276" t="s">
        <v>131</v>
      </c>
      <c r="C131" s="276">
        <v>2169.0500000000002</v>
      </c>
      <c r="D131" s="278">
        <v>2164.35</v>
      </c>
      <c r="E131" s="278">
        <v>2133.6999999999998</v>
      </c>
      <c r="F131" s="278">
        <v>2098.35</v>
      </c>
      <c r="G131" s="278">
        <v>2067.6999999999998</v>
      </c>
      <c r="H131" s="278">
        <v>2199.6999999999998</v>
      </c>
      <c r="I131" s="278">
        <v>2230.3500000000004</v>
      </c>
      <c r="J131" s="278">
        <v>2265.6999999999998</v>
      </c>
      <c r="K131" s="276">
        <v>2195</v>
      </c>
      <c r="L131" s="276">
        <v>2129</v>
      </c>
      <c r="M131" s="276">
        <v>4.5824299999999996</v>
      </c>
    </row>
    <row r="132" spans="1:13">
      <c r="A132" s="300">
        <v>123</v>
      </c>
      <c r="B132" s="276" t="s">
        <v>133</v>
      </c>
      <c r="C132" s="276">
        <v>1630.7</v>
      </c>
      <c r="D132" s="278">
        <v>1614.8333333333333</v>
      </c>
      <c r="E132" s="278">
        <v>1593.8666666666666</v>
      </c>
      <c r="F132" s="278">
        <v>1557.0333333333333</v>
      </c>
      <c r="G132" s="278">
        <v>1536.0666666666666</v>
      </c>
      <c r="H132" s="278">
        <v>1651.6666666666665</v>
      </c>
      <c r="I132" s="278">
        <v>1672.6333333333332</v>
      </c>
      <c r="J132" s="278">
        <v>1709.4666666666665</v>
      </c>
      <c r="K132" s="276">
        <v>1635.8</v>
      </c>
      <c r="L132" s="276">
        <v>1578</v>
      </c>
      <c r="M132" s="276">
        <v>50.880609999999997</v>
      </c>
    </row>
    <row r="133" spans="1:13">
      <c r="A133" s="300">
        <v>124</v>
      </c>
      <c r="B133" s="276" t="s">
        <v>134</v>
      </c>
      <c r="C133" s="276">
        <v>65.05</v>
      </c>
      <c r="D133" s="278">
        <v>64.833333333333329</v>
      </c>
      <c r="E133" s="278">
        <v>64.216666666666654</v>
      </c>
      <c r="F133" s="278">
        <v>63.383333333333326</v>
      </c>
      <c r="G133" s="278">
        <v>62.766666666666652</v>
      </c>
      <c r="H133" s="278">
        <v>65.666666666666657</v>
      </c>
      <c r="I133" s="278">
        <v>66.283333333333331</v>
      </c>
      <c r="J133" s="278">
        <v>67.11666666666666</v>
      </c>
      <c r="K133" s="276">
        <v>65.45</v>
      </c>
      <c r="L133" s="276">
        <v>64</v>
      </c>
      <c r="M133" s="276">
        <v>84.983630000000005</v>
      </c>
    </row>
    <row r="134" spans="1:13">
      <c r="A134" s="300">
        <v>125</v>
      </c>
      <c r="B134" s="276" t="s">
        <v>358</v>
      </c>
      <c r="C134" s="276">
        <v>2290.1</v>
      </c>
      <c r="D134" s="278">
        <v>2290.4333333333334</v>
      </c>
      <c r="E134" s="278">
        <v>2265.8666666666668</v>
      </c>
      <c r="F134" s="278">
        <v>2241.6333333333332</v>
      </c>
      <c r="G134" s="278">
        <v>2217.0666666666666</v>
      </c>
      <c r="H134" s="278">
        <v>2314.666666666667</v>
      </c>
      <c r="I134" s="278">
        <v>2339.2333333333336</v>
      </c>
      <c r="J134" s="278">
        <v>2363.4666666666672</v>
      </c>
      <c r="K134" s="276">
        <v>2315</v>
      </c>
      <c r="L134" s="276">
        <v>2266.1999999999998</v>
      </c>
      <c r="M134" s="276">
        <v>4.0735099999999997</v>
      </c>
    </row>
    <row r="135" spans="1:13">
      <c r="A135" s="300">
        <v>126</v>
      </c>
      <c r="B135" s="276" t="s">
        <v>135</v>
      </c>
      <c r="C135" s="276">
        <v>295.3</v>
      </c>
      <c r="D135" s="278">
        <v>296.65000000000003</v>
      </c>
      <c r="E135" s="278">
        <v>291.00000000000006</v>
      </c>
      <c r="F135" s="278">
        <v>286.70000000000005</v>
      </c>
      <c r="G135" s="278">
        <v>281.05000000000007</v>
      </c>
      <c r="H135" s="278">
        <v>300.95000000000005</v>
      </c>
      <c r="I135" s="278">
        <v>306.60000000000002</v>
      </c>
      <c r="J135" s="278">
        <v>310.90000000000003</v>
      </c>
      <c r="K135" s="276">
        <v>302.3</v>
      </c>
      <c r="L135" s="276">
        <v>292.35000000000002</v>
      </c>
      <c r="M135" s="276">
        <v>29.333110000000001</v>
      </c>
    </row>
    <row r="136" spans="1:13">
      <c r="A136" s="300">
        <v>127</v>
      </c>
      <c r="B136" s="276" t="s">
        <v>136</v>
      </c>
      <c r="C136" s="276">
        <v>939.85</v>
      </c>
      <c r="D136" s="278">
        <v>940.16666666666663</v>
      </c>
      <c r="E136" s="278">
        <v>929.68333333333328</v>
      </c>
      <c r="F136" s="278">
        <v>919.51666666666665</v>
      </c>
      <c r="G136" s="278">
        <v>909.0333333333333</v>
      </c>
      <c r="H136" s="278">
        <v>950.33333333333326</v>
      </c>
      <c r="I136" s="278">
        <v>960.81666666666661</v>
      </c>
      <c r="J136" s="278">
        <v>970.98333333333323</v>
      </c>
      <c r="K136" s="276">
        <v>950.65</v>
      </c>
      <c r="L136" s="276">
        <v>930</v>
      </c>
      <c r="M136" s="276">
        <v>33.69408</v>
      </c>
    </row>
    <row r="137" spans="1:13">
      <c r="A137" s="300">
        <v>128</v>
      </c>
      <c r="B137" s="276" t="s">
        <v>266</v>
      </c>
      <c r="C137" s="276">
        <v>3039.05</v>
      </c>
      <c r="D137" s="278">
        <v>3017.7999999999997</v>
      </c>
      <c r="E137" s="278">
        <v>2966.2499999999995</v>
      </c>
      <c r="F137" s="278">
        <v>2893.45</v>
      </c>
      <c r="G137" s="278">
        <v>2841.8999999999996</v>
      </c>
      <c r="H137" s="278">
        <v>3090.5999999999995</v>
      </c>
      <c r="I137" s="278">
        <v>3142.1499999999996</v>
      </c>
      <c r="J137" s="278">
        <v>3214.9499999999994</v>
      </c>
      <c r="K137" s="276">
        <v>3069.35</v>
      </c>
      <c r="L137" s="276">
        <v>2945</v>
      </c>
      <c r="M137" s="276">
        <v>3.3781300000000001</v>
      </c>
    </row>
    <row r="138" spans="1:13">
      <c r="A138" s="300">
        <v>129</v>
      </c>
      <c r="B138" s="276" t="s">
        <v>265</v>
      </c>
      <c r="C138" s="276">
        <v>1729.35</v>
      </c>
      <c r="D138" s="278">
        <v>1699.5</v>
      </c>
      <c r="E138" s="278">
        <v>1651.85</v>
      </c>
      <c r="F138" s="278">
        <v>1574.35</v>
      </c>
      <c r="G138" s="278">
        <v>1526.6999999999998</v>
      </c>
      <c r="H138" s="278">
        <v>1777</v>
      </c>
      <c r="I138" s="278">
        <v>1824.65</v>
      </c>
      <c r="J138" s="278">
        <v>1902.15</v>
      </c>
      <c r="K138" s="276">
        <v>1747.15</v>
      </c>
      <c r="L138" s="276">
        <v>1622</v>
      </c>
      <c r="M138" s="276">
        <v>1.85747</v>
      </c>
    </row>
    <row r="139" spans="1:13">
      <c r="A139" s="300">
        <v>130</v>
      </c>
      <c r="B139" s="276" t="s">
        <v>137</v>
      </c>
      <c r="C139" s="276">
        <v>944.65</v>
      </c>
      <c r="D139" s="278">
        <v>949.04999999999984</v>
      </c>
      <c r="E139" s="278">
        <v>935.39999999999964</v>
      </c>
      <c r="F139" s="278">
        <v>926.14999999999975</v>
      </c>
      <c r="G139" s="278">
        <v>912.49999999999955</v>
      </c>
      <c r="H139" s="278">
        <v>958.29999999999973</v>
      </c>
      <c r="I139" s="278">
        <v>971.95</v>
      </c>
      <c r="J139" s="278">
        <v>981.19999999999982</v>
      </c>
      <c r="K139" s="276">
        <v>962.7</v>
      </c>
      <c r="L139" s="276">
        <v>939.8</v>
      </c>
      <c r="M139" s="276">
        <v>48.26211</v>
      </c>
    </row>
    <row r="140" spans="1:13">
      <c r="A140" s="300">
        <v>131</v>
      </c>
      <c r="B140" s="276" t="s">
        <v>138</v>
      </c>
      <c r="C140" s="276">
        <v>596.79999999999995</v>
      </c>
      <c r="D140" s="278">
        <v>597.48333333333323</v>
      </c>
      <c r="E140" s="278">
        <v>591.31666666666649</v>
      </c>
      <c r="F140" s="278">
        <v>585.83333333333326</v>
      </c>
      <c r="G140" s="278">
        <v>579.66666666666652</v>
      </c>
      <c r="H140" s="278">
        <v>602.96666666666647</v>
      </c>
      <c r="I140" s="278">
        <v>609.13333333333321</v>
      </c>
      <c r="J140" s="278">
        <v>614.61666666666645</v>
      </c>
      <c r="K140" s="276">
        <v>603.65</v>
      </c>
      <c r="L140" s="276">
        <v>592</v>
      </c>
      <c r="M140" s="276">
        <v>24.75177</v>
      </c>
    </row>
    <row r="141" spans="1:13">
      <c r="A141" s="300">
        <v>132</v>
      </c>
      <c r="B141" s="276" t="s">
        <v>139</v>
      </c>
      <c r="C141" s="276">
        <v>126.7</v>
      </c>
      <c r="D141" s="278">
        <v>126.23333333333333</v>
      </c>
      <c r="E141" s="278">
        <v>125.26666666666667</v>
      </c>
      <c r="F141" s="278">
        <v>123.83333333333333</v>
      </c>
      <c r="G141" s="278">
        <v>122.86666666666666</v>
      </c>
      <c r="H141" s="278">
        <v>127.66666666666667</v>
      </c>
      <c r="I141" s="278">
        <v>128.63333333333333</v>
      </c>
      <c r="J141" s="278">
        <v>130.06666666666666</v>
      </c>
      <c r="K141" s="276">
        <v>127.2</v>
      </c>
      <c r="L141" s="276">
        <v>124.8</v>
      </c>
      <c r="M141" s="276">
        <v>60.34496</v>
      </c>
    </row>
    <row r="142" spans="1:13">
      <c r="A142" s="300">
        <v>133</v>
      </c>
      <c r="B142" s="276" t="s">
        <v>140</v>
      </c>
      <c r="C142" s="276">
        <v>158.80000000000001</v>
      </c>
      <c r="D142" s="278">
        <v>158.63333333333333</v>
      </c>
      <c r="E142" s="278">
        <v>156.76666666666665</v>
      </c>
      <c r="F142" s="278">
        <v>154.73333333333332</v>
      </c>
      <c r="G142" s="278">
        <v>152.86666666666665</v>
      </c>
      <c r="H142" s="278">
        <v>160.66666666666666</v>
      </c>
      <c r="I142" s="278">
        <v>162.53333333333333</v>
      </c>
      <c r="J142" s="278">
        <v>164.56666666666666</v>
      </c>
      <c r="K142" s="276">
        <v>160.5</v>
      </c>
      <c r="L142" s="276">
        <v>156.6</v>
      </c>
      <c r="M142" s="276">
        <v>39.63626</v>
      </c>
    </row>
    <row r="143" spans="1:13">
      <c r="A143" s="300">
        <v>134</v>
      </c>
      <c r="B143" s="276" t="s">
        <v>141</v>
      </c>
      <c r="C143" s="276">
        <v>371.4</v>
      </c>
      <c r="D143" s="278">
        <v>371.48333333333335</v>
      </c>
      <c r="E143" s="278">
        <v>368.41666666666669</v>
      </c>
      <c r="F143" s="278">
        <v>365.43333333333334</v>
      </c>
      <c r="G143" s="278">
        <v>362.36666666666667</v>
      </c>
      <c r="H143" s="278">
        <v>374.4666666666667</v>
      </c>
      <c r="I143" s="278">
        <v>377.5333333333333</v>
      </c>
      <c r="J143" s="278">
        <v>380.51666666666671</v>
      </c>
      <c r="K143" s="276">
        <v>374.55</v>
      </c>
      <c r="L143" s="276">
        <v>368.5</v>
      </c>
      <c r="M143" s="276">
        <v>19.657779999999999</v>
      </c>
    </row>
    <row r="144" spans="1:13">
      <c r="A144" s="300">
        <v>135</v>
      </c>
      <c r="B144" s="276" t="s">
        <v>142</v>
      </c>
      <c r="C144" s="276">
        <v>6954.05</v>
      </c>
      <c r="D144" s="278">
        <v>6972.5166666666664</v>
      </c>
      <c r="E144" s="278">
        <v>6891.0333333333328</v>
      </c>
      <c r="F144" s="278">
        <v>6828.0166666666664</v>
      </c>
      <c r="G144" s="278">
        <v>6746.5333333333328</v>
      </c>
      <c r="H144" s="278">
        <v>7035.5333333333328</v>
      </c>
      <c r="I144" s="278">
        <v>7117.0166666666664</v>
      </c>
      <c r="J144" s="278">
        <v>7180.0333333333328</v>
      </c>
      <c r="K144" s="276">
        <v>7054</v>
      </c>
      <c r="L144" s="276">
        <v>6909.5</v>
      </c>
      <c r="M144" s="276">
        <v>9.0140399999999996</v>
      </c>
    </row>
    <row r="145" spans="1:13">
      <c r="A145" s="300">
        <v>136</v>
      </c>
      <c r="B145" s="276" t="s">
        <v>143</v>
      </c>
      <c r="C145" s="276">
        <v>510.45</v>
      </c>
      <c r="D145" s="278">
        <v>511.48333333333335</v>
      </c>
      <c r="E145" s="278">
        <v>507.4666666666667</v>
      </c>
      <c r="F145" s="278">
        <v>504.48333333333335</v>
      </c>
      <c r="G145" s="278">
        <v>500.4666666666667</v>
      </c>
      <c r="H145" s="278">
        <v>514.4666666666667</v>
      </c>
      <c r="I145" s="278">
        <v>518.48333333333335</v>
      </c>
      <c r="J145" s="278">
        <v>521.4666666666667</v>
      </c>
      <c r="K145" s="276">
        <v>515.5</v>
      </c>
      <c r="L145" s="276">
        <v>508.5</v>
      </c>
      <c r="M145" s="276">
        <v>11.34793</v>
      </c>
    </row>
    <row r="146" spans="1:13">
      <c r="A146" s="300">
        <v>137</v>
      </c>
      <c r="B146" s="276" t="s">
        <v>144</v>
      </c>
      <c r="C146" s="276">
        <v>613.85</v>
      </c>
      <c r="D146" s="278">
        <v>610.4</v>
      </c>
      <c r="E146" s="278">
        <v>603.44999999999993</v>
      </c>
      <c r="F146" s="278">
        <v>593.04999999999995</v>
      </c>
      <c r="G146" s="278">
        <v>586.09999999999991</v>
      </c>
      <c r="H146" s="278">
        <v>620.79999999999995</v>
      </c>
      <c r="I146" s="278">
        <v>627.75</v>
      </c>
      <c r="J146" s="278">
        <v>638.15</v>
      </c>
      <c r="K146" s="276">
        <v>617.35</v>
      </c>
      <c r="L146" s="276">
        <v>600</v>
      </c>
      <c r="M146" s="276">
        <v>5.6171100000000003</v>
      </c>
    </row>
    <row r="147" spans="1:13">
      <c r="A147" s="300">
        <v>138</v>
      </c>
      <c r="B147" s="276" t="s">
        <v>145</v>
      </c>
      <c r="C147" s="276">
        <v>820.3</v>
      </c>
      <c r="D147" s="278">
        <v>818.48333333333323</v>
      </c>
      <c r="E147" s="278">
        <v>811.96666666666647</v>
      </c>
      <c r="F147" s="278">
        <v>803.63333333333321</v>
      </c>
      <c r="G147" s="278">
        <v>797.11666666666645</v>
      </c>
      <c r="H147" s="278">
        <v>826.81666666666649</v>
      </c>
      <c r="I147" s="278">
        <v>833.33333333333314</v>
      </c>
      <c r="J147" s="278">
        <v>841.66666666666652</v>
      </c>
      <c r="K147" s="276">
        <v>825</v>
      </c>
      <c r="L147" s="276">
        <v>810.15</v>
      </c>
      <c r="M147" s="276">
        <v>4.7307899999999998</v>
      </c>
    </row>
    <row r="148" spans="1:13">
      <c r="A148" s="300">
        <v>139</v>
      </c>
      <c r="B148" s="276" t="s">
        <v>146</v>
      </c>
      <c r="C148" s="276">
        <v>1335.25</v>
      </c>
      <c r="D148" s="278">
        <v>1341.3666666666668</v>
      </c>
      <c r="E148" s="278">
        <v>1309.9333333333336</v>
      </c>
      <c r="F148" s="278">
        <v>1284.6166666666668</v>
      </c>
      <c r="G148" s="278">
        <v>1253.1833333333336</v>
      </c>
      <c r="H148" s="278">
        <v>1366.6833333333336</v>
      </c>
      <c r="I148" s="278">
        <v>1398.116666666667</v>
      </c>
      <c r="J148" s="278">
        <v>1423.4333333333336</v>
      </c>
      <c r="K148" s="276">
        <v>1372.8</v>
      </c>
      <c r="L148" s="276">
        <v>1316.05</v>
      </c>
      <c r="M148" s="276">
        <v>14.07272</v>
      </c>
    </row>
    <row r="149" spans="1:13">
      <c r="A149" s="300">
        <v>140</v>
      </c>
      <c r="B149" s="276" t="s">
        <v>147</v>
      </c>
      <c r="C149" s="276">
        <v>109.75</v>
      </c>
      <c r="D149" s="278">
        <v>109.10000000000001</v>
      </c>
      <c r="E149" s="278">
        <v>107.55000000000001</v>
      </c>
      <c r="F149" s="278">
        <v>105.35000000000001</v>
      </c>
      <c r="G149" s="278">
        <v>103.80000000000001</v>
      </c>
      <c r="H149" s="278">
        <v>111.30000000000001</v>
      </c>
      <c r="I149" s="278">
        <v>112.85</v>
      </c>
      <c r="J149" s="278">
        <v>115.05000000000001</v>
      </c>
      <c r="K149" s="276">
        <v>110.65</v>
      </c>
      <c r="L149" s="276">
        <v>106.9</v>
      </c>
      <c r="M149" s="276">
        <v>124.57729</v>
      </c>
    </row>
    <row r="150" spans="1:13">
      <c r="A150" s="300">
        <v>141</v>
      </c>
      <c r="B150" s="276" t="s">
        <v>268</v>
      </c>
      <c r="C150" s="276">
        <v>1372.9</v>
      </c>
      <c r="D150" s="278">
        <v>1377.6833333333332</v>
      </c>
      <c r="E150" s="278">
        <v>1350.5666666666664</v>
      </c>
      <c r="F150" s="278">
        <v>1328.2333333333331</v>
      </c>
      <c r="G150" s="278">
        <v>1301.1166666666663</v>
      </c>
      <c r="H150" s="278">
        <v>1400.0166666666664</v>
      </c>
      <c r="I150" s="278">
        <v>1427.1333333333332</v>
      </c>
      <c r="J150" s="278">
        <v>1449.4666666666665</v>
      </c>
      <c r="K150" s="276">
        <v>1404.8</v>
      </c>
      <c r="L150" s="276">
        <v>1355.35</v>
      </c>
      <c r="M150" s="276">
        <v>2.2757399999999999</v>
      </c>
    </row>
    <row r="151" spans="1:13">
      <c r="A151" s="300">
        <v>142</v>
      </c>
      <c r="B151" s="276" t="s">
        <v>148</v>
      </c>
      <c r="C151" s="276">
        <v>68449.850000000006</v>
      </c>
      <c r="D151" s="278">
        <v>68307.78333333334</v>
      </c>
      <c r="E151" s="278">
        <v>67365.56666666668</v>
      </c>
      <c r="F151" s="278">
        <v>66281.28333333334</v>
      </c>
      <c r="G151" s="278">
        <v>65339.06666666668</v>
      </c>
      <c r="H151" s="278">
        <v>69392.06666666668</v>
      </c>
      <c r="I151" s="278">
        <v>70334.283333333326</v>
      </c>
      <c r="J151" s="278">
        <v>71418.56666666668</v>
      </c>
      <c r="K151" s="276">
        <v>69250</v>
      </c>
      <c r="L151" s="276">
        <v>67223.5</v>
      </c>
      <c r="M151" s="276">
        <v>0.33722000000000002</v>
      </c>
    </row>
    <row r="152" spans="1:13">
      <c r="A152" s="300">
        <v>143</v>
      </c>
      <c r="B152" s="276" t="s">
        <v>267</v>
      </c>
      <c r="C152" s="276">
        <v>27.2</v>
      </c>
      <c r="D152" s="278">
        <v>27.383333333333336</v>
      </c>
      <c r="E152" s="278">
        <v>26.816666666666674</v>
      </c>
      <c r="F152" s="278">
        <v>26.433333333333337</v>
      </c>
      <c r="G152" s="278">
        <v>25.866666666666674</v>
      </c>
      <c r="H152" s="278">
        <v>27.766666666666673</v>
      </c>
      <c r="I152" s="278">
        <v>28.333333333333336</v>
      </c>
      <c r="J152" s="278">
        <v>28.716666666666672</v>
      </c>
      <c r="K152" s="276">
        <v>27.95</v>
      </c>
      <c r="L152" s="276">
        <v>27</v>
      </c>
      <c r="M152" s="276">
        <v>4.3748300000000002</v>
      </c>
    </row>
    <row r="153" spans="1:13">
      <c r="A153" s="300">
        <v>144</v>
      </c>
      <c r="B153" s="276" t="s">
        <v>149</v>
      </c>
      <c r="C153" s="276">
        <v>1157.3499999999999</v>
      </c>
      <c r="D153" s="278">
        <v>1169.1000000000001</v>
      </c>
      <c r="E153" s="278">
        <v>1124.7500000000002</v>
      </c>
      <c r="F153" s="278">
        <v>1092.1500000000001</v>
      </c>
      <c r="G153" s="278">
        <v>1047.8000000000002</v>
      </c>
      <c r="H153" s="278">
        <v>1201.7000000000003</v>
      </c>
      <c r="I153" s="278">
        <v>1246.0500000000002</v>
      </c>
      <c r="J153" s="278">
        <v>1278.6500000000003</v>
      </c>
      <c r="K153" s="276">
        <v>1213.45</v>
      </c>
      <c r="L153" s="276">
        <v>1136.5</v>
      </c>
      <c r="M153" s="276">
        <v>28.838650000000001</v>
      </c>
    </row>
    <row r="154" spans="1:13">
      <c r="A154" s="300">
        <v>145</v>
      </c>
      <c r="B154" s="276" t="s">
        <v>3161</v>
      </c>
      <c r="C154" s="276">
        <v>278.2</v>
      </c>
      <c r="D154" s="278">
        <v>277.66666666666663</v>
      </c>
      <c r="E154" s="278">
        <v>273.68333333333328</v>
      </c>
      <c r="F154" s="278">
        <v>269.16666666666663</v>
      </c>
      <c r="G154" s="278">
        <v>265.18333333333328</v>
      </c>
      <c r="H154" s="278">
        <v>282.18333333333328</v>
      </c>
      <c r="I154" s="278">
        <v>286.16666666666663</v>
      </c>
      <c r="J154" s="278">
        <v>290.68333333333328</v>
      </c>
      <c r="K154" s="276">
        <v>281.64999999999998</v>
      </c>
      <c r="L154" s="276">
        <v>273.14999999999998</v>
      </c>
      <c r="M154" s="276">
        <v>5.1668200000000004</v>
      </c>
    </row>
    <row r="155" spans="1:13">
      <c r="A155" s="300">
        <v>146</v>
      </c>
      <c r="B155" s="276" t="s">
        <v>269</v>
      </c>
      <c r="C155" s="276">
        <v>898.85</v>
      </c>
      <c r="D155" s="278">
        <v>899.76666666666677</v>
      </c>
      <c r="E155" s="278">
        <v>886.93333333333351</v>
      </c>
      <c r="F155" s="278">
        <v>875.01666666666677</v>
      </c>
      <c r="G155" s="278">
        <v>862.18333333333351</v>
      </c>
      <c r="H155" s="278">
        <v>911.68333333333351</v>
      </c>
      <c r="I155" s="278">
        <v>924.51666666666677</v>
      </c>
      <c r="J155" s="278">
        <v>936.43333333333351</v>
      </c>
      <c r="K155" s="276">
        <v>912.6</v>
      </c>
      <c r="L155" s="276">
        <v>887.85</v>
      </c>
      <c r="M155" s="276">
        <v>1.91822</v>
      </c>
    </row>
    <row r="156" spans="1:13">
      <c r="A156" s="300">
        <v>147</v>
      </c>
      <c r="B156" s="276" t="s">
        <v>150</v>
      </c>
      <c r="C156" s="276">
        <v>30.35</v>
      </c>
      <c r="D156" s="278">
        <v>30.366666666666664</v>
      </c>
      <c r="E156" s="278">
        <v>30.083333333333329</v>
      </c>
      <c r="F156" s="278">
        <v>29.816666666666666</v>
      </c>
      <c r="G156" s="278">
        <v>29.533333333333331</v>
      </c>
      <c r="H156" s="278">
        <v>30.633333333333326</v>
      </c>
      <c r="I156" s="278">
        <v>30.916666666666664</v>
      </c>
      <c r="J156" s="278">
        <v>31.183333333333323</v>
      </c>
      <c r="K156" s="276">
        <v>30.65</v>
      </c>
      <c r="L156" s="276">
        <v>30.1</v>
      </c>
      <c r="M156" s="276">
        <v>45.672609999999999</v>
      </c>
    </row>
    <row r="157" spans="1:13">
      <c r="A157" s="300">
        <v>148</v>
      </c>
      <c r="B157" s="276" t="s">
        <v>261</v>
      </c>
      <c r="C157" s="276">
        <v>3610.1</v>
      </c>
      <c r="D157" s="278">
        <v>3605.8000000000006</v>
      </c>
      <c r="E157" s="278">
        <v>3561.6000000000013</v>
      </c>
      <c r="F157" s="278">
        <v>3513.1000000000008</v>
      </c>
      <c r="G157" s="278">
        <v>3468.9000000000015</v>
      </c>
      <c r="H157" s="278">
        <v>3654.3000000000011</v>
      </c>
      <c r="I157" s="278">
        <v>3698.5000000000009</v>
      </c>
      <c r="J157" s="278">
        <v>3747.0000000000009</v>
      </c>
      <c r="K157" s="276">
        <v>3650</v>
      </c>
      <c r="L157" s="276">
        <v>3557.3</v>
      </c>
      <c r="M157" s="276">
        <v>4.4434500000000003</v>
      </c>
    </row>
    <row r="158" spans="1:13">
      <c r="A158" s="300">
        <v>149</v>
      </c>
      <c r="B158" s="276" t="s">
        <v>153</v>
      </c>
      <c r="C158" s="276">
        <v>16997.099999999999</v>
      </c>
      <c r="D158" s="278">
        <v>17007.366666666665</v>
      </c>
      <c r="E158" s="278">
        <v>16814.73333333333</v>
      </c>
      <c r="F158" s="278">
        <v>16632.366666666665</v>
      </c>
      <c r="G158" s="278">
        <v>16439.73333333333</v>
      </c>
      <c r="H158" s="278">
        <v>17189.73333333333</v>
      </c>
      <c r="I158" s="278">
        <v>17382.366666666669</v>
      </c>
      <c r="J158" s="278">
        <v>17564.73333333333</v>
      </c>
      <c r="K158" s="276">
        <v>17200</v>
      </c>
      <c r="L158" s="276">
        <v>16825</v>
      </c>
      <c r="M158" s="276">
        <v>0.97909000000000002</v>
      </c>
    </row>
    <row r="159" spans="1:13">
      <c r="A159" s="300">
        <v>150</v>
      </c>
      <c r="B159" s="276" t="s">
        <v>270</v>
      </c>
      <c r="C159" s="276">
        <v>20.2</v>
      </c>
      <c r="D159" s="278">
        <v>20.166666666666668</v>
      </c>
      <c r="E159" s="278">
        <v>19.783333333333335</v>
      </c>
      <c r="F159" s="278">
        <v>19.366666666666667</v>
      </c>
      <c r="G159" s="278">
        <v>18.983333333333334</v>
      </c>
      <c r="H159" s="278">
        <v>20.583333333333336</v>
      </c>
      <c r="I159" s="278">
        <v>20.966666666666669</v>
      </c>
      <c r="J159" s="278">
        <v>21.383333333333336</v>
      </c>
      <c r="K159" s="276">
        <v>20.55</v>
      </c>
      <c r="L159" s="276">
        <v>19.75</v>
      </c>
      <c r="M159" s="276">
        <v>75.622749999999996</v>
      </c>
    </row>
    <row r="160" spans="1:13">
      <c r="A160" s="300">
        <v>151</v>
      </c>
      <c r="B160" s="276" t="s">
        <v>155</v>
      </c>
      <c r="C160" s="276">
        <v>85.35</v>
      </c>
      <c r="D160" s="278">
        <v>85.366666666666674</v>
      </c>
      <c r="E160" s="278">
        <v>84.233333333333348</v>
      </c>
      <c r="F160" s="278">
        <v>83.116666666666674</v>
      </c>
      <c r="G160" s="278">
        <v>81.983333333333348</v>
      </c>
      <c r="H160" s="278">
        <v>86.483333333333348</v>
      </c>
      <c r="I160" s="278">
        <v>87.616666666666674</v>
      </c>
      <c r="J160" s="278">
        <v>88.733333333333348</v>
      </c>
      <c r="K160" s="276">
        <v>86.5</v>
      </c>
      <c r="L160" s="276">
        <v>84.25</v>
      </c>
      <c r="M160" s="276">
        <v>35.423479999999998</v>
      </c>
    </row>
    <row r="161" spans="1:13">
      <c r="A161" s="300">
        <v>152</v>
      </c>
      <c r="B161" s="276" t="s">
        <v>156</v>
      </c>
      <c r="C161" s="276">
        <v>85.1</v>
      </c>
      <c r="D161" s="278">
        <v>85.566666666666663</v>
      </c>
      <c r="E161" s="278">
        <v>84.033333333333331</v>
      </c>
      <c r="F161" s="278">
        <v>82.966666666666669</v>
      </c>
      <c r="G161" s="278">
        <v>81.433333333333337</v>
      </c>
      <c r="H161" s="278">
        <v>86.633333333333326</v>
      </c>
      <c r="I161" s="278">
        <v>88.166666666666657</v>
      </c>
      <c r="J161" s="278">
        <v>89.23333333333332</v>
      </c>
      <c r="K161" s="276">
        <v>87.1</v>
      </c>
      <c r="L161" s="276">
        <v>84.5</v>
      </c>
      <c r="M161" s="276">
        <v>475.19427000000002</v>
      </c>
    </row>
    <row r="162" spans="1:13">
      <c r="A162" s="300">
        <v>153</v>
      </c>
      <c r="B162" s="276" t="s">
        <v>271</v>
      </c>
      <c r="C162" s="276">
        <v>443.6</v>
      </c>
      <c r="D162" s="278">
        <v>444.66666666666669</v>
      </c>
      <c r="E162" s="278">
        <v>439.18333333333339</v>
      </c>
      <c r="F162" s="278">
        <v>434.76666666666671</v>
      </c>
      <c r="G162" s="278">
        <v>429.28333333333342</v>
      </c>
      <c r="H162" s="278">
        <v>449.08333333333337</v>
      </c>
      <c r="I162" s="278">
        <v>454.56666666666661</v>
      </c>
      <c r="J162" s="278">
        <v>458.98333333333335</v>
      </c>
      <c r="K162" s="276">
        <v>450.15</v>
      </c>
      <c r="L162" s="276">
        <v>440.25</v>
      </c>
      <c r="M162" s="276">
        <v>2.17164</v>
      </c>
    </row>
    <row r="163" spans="1:13">
      <c r="A163" s="300">
        <v>154</v>
      </c>
      <c r="B163" s="276" t="s">
        <v>272</v>
      </c>
      <c r="C163" s="276">
        <v>3079.85</v>
      </c>
      <c r="D163" s="278">
        <v>3096.6166666666668</v>
      </c>
      <c r="E163" s="278">
        <v>3045.2333333333336</v>
      </c>
      <c r="F163" s="278">
        <v>3010.6166666666668</v>
      </c>
      <c r="G163" s="278">
        <v>2959.2333333333336</v>
      </c>
      <c r="H163" s="278">
        <v>3131.2333333333336</v>
      </c>
      <c r="I163" s="278">
        <v>3182.6166666666668</v>
      </c>
      <c r="J163" s="278">
        <v>3217.2333333333336</v>
      </c>
      <c r="K163" s="276">
        <v>3148</v>
      </c>
      <c r="L163" s="276">
        <v>3062</v>
      </c>
      <c r="M163" s="276">
        <v>0.21032999999999999</v>
      </c>
    </row>
    <row r="164" spans="1:13">
      <c r="A164" s="300">
        <v>155</v>
      </c>
      <c r="B164" s="276" t="s">
        <v>157</v>
      </c>
      <c r="C164" s="276">
        <v>84.45</v>
      </c>
      <c r="D164" s="278">
        <v>84.466666666666669</v>
      </c>
      <c r="E164" s="278">
        <v>84.083333333333343</v>
      </c>
      <c r="F164" s="278">
        <v>83.716666666666669</v>
      </c>
      <c r="G164" s="278">
        <v>83.333333333333343</v>
      </c>
      <c r="H164" s="278">
        <v>84.833333333333343</v>
      </c>
      <c r="I164" s="278">
        <v>85.216666666666669</v>
      </c>
      <c r="J164" s="278">
        <v>85.583333333333343</v>
      </c>
      <c r="K164" s="276">
        <v>84.85</v>
      </c>
      <c r="L164" s="276">
        <v>84.1</v>
      </c>
      <c r="M164" s="276">
        <v>1.86212</v>
      </c>
    </row>
    <row r="165" spans="1:13">
      <c r="A165" s="300">
        <v>156</v>
      </c>
      <c r="B165" s="276" t="s">
        <v>158</v>
      </c>
      <c r="C165" s="276">
        <v>66.45</v>
      </c>
      <c r="D165" s="278">
        <v>66.316666666666677</v>
      </c>
      <c r="E165" s="278">
        <v>65.733333333333348</v>
      </c>
      <c r="F165" s="278">
        <v>65.016666666666666</v>
      </c>
      <c r="G165" s="278">
        <v>64.433333333333337</v>
      </c>
      <c r="H165" s="278">
        <v>67.03333333333336</v>
      </c>
      <c r="I165" s="278">
        <v>67.616666666666703</v>
      </c>
      <c r="J165" s="278">
        <v>68.333333333333371</v>
      </c>
      <c r="K165" s="276">
        <v>66.900000000000006</v>
      </c>
      <c r="L165" s="276">
        <v>65.599999999999994</v>
      </c>
      <c r="M165" s="276">
        <v>124.79581</v>
      </c>
    </row>
    <row r="166" spans="1:13">
      <c r="A166" s="300">
        <v>157</v>
      </c>
      <c r="B166" s="276" t="s">
        <v>159</v>
      </c>
      <c r="C166" s="276">
        <v>20322.900000000001</v>
      </c>
      <c r="D166" s="278">
        <v>20137.633333333335</v>
      </c>
      <c r="E166" s="278">
        <v>19890.26666666667</v>
      </c>
      <c r="F166" s="278">
        <v>19457.633333333335</v>
      </c>
      <c r="G166" s="278">
        <v>19210.26666666667</v>
      </c>
      <c r="H166" s="278">
        <v>20570.26666666667</v>
      </c>
      <c r="I166" s="278">
        <v>20817.633333333331</v>
      </c>
      <c r="J166" s="278">
        <v>21250.26666666667</v>
      </c>
      <c r="K166" s="276">
        <v>20385</v>
      </c>
      <c r="L166" s="276">
        <v>19705</v>
      </c>
      <c r="M166" s="276">
        <v>0.63939999999999997</v>
      </c>
    </row>
    <row r="167" spans="1:13">
      <c r="A167" s="300">
        <v>158</v>
      </c>
      <c r="B167" s="276" t="s">
        <v>160</v>
      </c>
      <c r="C167" s="276">
        <v>1303</v>
      </c>
      <c r="D167" s="278">
        <v>1299.8999999999999</v>
      </c>
      <c r="E167" s="278">
        <v>1288.2999999999997</v>
      </c>
      <c r="F167" s="278">
        <v>1273.5999999999999</v>
      </c>
      <c r="G167" s="278">
        <v>1261.9999999999998</v>
      </c>
      <c r="H167" s="278">
        <v>1314.5999999999997</v>
      </c>
      <c r="I167" s="278">
        <v>1326.1999999999996</v>
      </c>
      <c r="J167" s="278">
        <v>1340.8999999999996</v>
      </c>
      <c r="K167" s="276">
        <v>1311.5</v>
      </c>
      <c r="L167" s="276">
        <v>1285.2</v>
      </c>
      <c r="M167" s="276">
        <v>6.8144600000000004</v>
      </c>
    </row>
    <row r="168" spans="1:13">
      <c r="A168" s="300">
        <v>159</v>
      </c>
      <c r="B168" s="276" t="s">
        <v>161</v>
      </c>
      <c r="C168" s="276">
        <v>225.95</v>
      </c>
      <c r="D168" s="278">
        <v>225.31666666666669</v>
      </c>
      <c r="E168" s="278">
        <v>222.23333333333338</v>
      </c>
      <c r="F168" s="278">
        <v>218.51666666666668</v>
      </c>
      <c r="G168" s="278">
        <v>215.43333333333337</v>
      </c>
      <c r="H168" s="278">
        <v>229.03333333333339</v>
      </c>
      <c r="I168" s="278">
        <v>232.1166666666667</v>
      </c>
      <c r="J168" s="278">
        <v>235.8333333333334</v>
      </c>
      <c r="K168" s="276">
        <v>228.4</v>
      </c>
      <c r="L168" s="276">
        <v>221.6</v>
      </c>
      <c r="M168" s="276">
        <v>43.557580000000002</v>
      </c>
    </row>
    <row r="169" spans="1:13">
      <c r="A169" s="300">
        <v>160</v>
      </c>
      <c r="B169" s="276" t="s">
        <v>162</v>
      </c>
      <c r="C169" s="276">
        <v>91.15</v>
      </c>
      <c r="D169" s="278">
        <v>90.866666666666674</v>
      </c>
      <c r="E169" s="278">
        <v>89.933333333333351</v>
      </c>
      <c r="F169" s="278">
        <v>88.716666666666683</v>
      </c>
      <c r="G169" s="278">
        <v>87.78333333333336</v>
      </c>
      <c r="H169" s="278">
        <v>92.083333333333343</v>
      </c>
      <c r="I169" s="278">
        <v>93.01666666666668</v>
      </c>
      <c r="J169" s="278">
        <v>94.233333333333334</v>
      </c>
      <c r="K169" s="276">
        <v>91.8</v>
      </c>
      <c r="L169" s="276">
        <v>89.65</v>
      </c>
      <c r="M169" s="276">
        <v>33.168219999999998</v>
      </c>
    </row>
    <row r="170" spans="1:13">
      <c r="A170" s="300">
        <v>161</v>
      </c>
      <c r="B170" s="276" t="s">
        <v>275</v>
      </c>
      <c r="C170" s="276">
        <v>4930.95</v>
      </c>
      <c r="D170" s="278">
        <v>4933.6500000000005</v>
      </c>
      <c r="E170" s="278">
        <v>4897.3000000000011</v>
      </c>
      <c r="F170" s="278">
        <v>4863.6500000000005</v>
      </c>
      <c r="G170" s="278">
        <v>4827.3000000000011</v>
      </c>
      <c r="H170" s="278">
        <v>4967.3000000000011</v>
      </c>
      <c r="I170" s="278">
        <v>5003.6500000000015</v>
      </c>
      <c r="J170" s="278">
        <v>5037.3000000000011</v>
      </c>
      <c r="K170" s="276">
        <v>4970</v>
      </c>
      <c r="L170" s="276">
        <v>4900</v>
      </c>
      <c r="M170" s="276">
        <v>0.34154000000000001</v>
      </c>
    </row>
    <row r="171" spans="1:13">
      <c r="A171" s="300">
        <v>162</v>
      </c>
      <c r="B171" s="276" t="s">
        <v>277</v>
      </c>
      <c r="C171" s="276">
        <v>10186.35</v>
      </c>
      <c r="D171" s="278">
        <v>10186.1</v>
      </c>
      <c r="E171" s="278">
        <v>10100.35</v>
      </c>
      <c r="F171" s="278">
        <v>10014.35</v>
      </c>
      <c r="G171" s="278">
        <v>9928.6</v>
      </c>
      <c r="H171" s="278">
        <v>10272.1</v>
      </c>
      <c r="I171" s="278">
        <v>10357.85</v>
      </c>
      <c r="J171" s="278">
        <v>10443.85</v>
      </c>
      <c r="K171" s="276">
        <v>10271.85</v>
      </c>
      <c r="L171" s="276">
        <v>10100.1</v>
      </c>
      <c r="M171" s="276">
        <v>9.5000000000000001E-2</v>
      </c>
    </row>
    <row r="172" spans="1:13">
      <c r="A172" s="300">
        <v>163</v>
      </c>
      <c r="B172" s="276" t="s">
        <v>163</v>
      </c>
      <c r="C172" s="276">
        <v>1562.5</v>
      </c>
      <c r="D172" s="278">
        <v>1563.7833333333335</v>
      </c>
      <c r="E172" s="278">
        <v>1546.866666666667</v>
      </c>
      <c r="F172" s="278">
        <v>1531.2333333333336</v>
      </c>
      <c r="G172" s="278">
        <v>1514.3166666666671</v>
      </c>
      <c r="H172" s="278">
        <v>1579.416666666667</v>
      </c>
      <c r="I172" s="278">
        <v>1596.3333333333335</v>
      </c>
      <c r="J172" s="278">
        <v>1611.9666666666669</v>
      </c>
      <c r="K172" s="276">
        <v>1580.7</v>
      </c>
      <c r="L172" s="276">
        <v>1548.15</v>
      </c>
      <c r="M172" s="276">
        <v>7.0318199999999997</v>
      </c>
    </row>
    <row r="173" spans="1:13">
      <c r="A173" s="300">
        <v>164</v>
      </c>
      <c r="B173" s="276" t="s">
        <v>273</v>
      </c>
      <c r="C173" s="276">
        <v>2273.9499999999998</v>
      </c>
      <c r="D173" s="278">
        <v>2263.7833333333333</v>
      </c>
      <c r="E173" s="278">
        <v>2229.5666666666666</v>
      </c>
      <c r="F173" s="278">
        <v>2185.1833333333334</v>
      </c>
      <c r="G173" s="278">
        <v>2150.9666666666667</v>
      </c>
      <c r="H173" s="278">
        <v>2308.1666666666665</v>
      </c>
      <c r="I173" s="278">
        <v>2342.3833333333328</v>
      </c>
      <c r="J173" s="278">
        <v>2386.7666666666664</v>
      </c>
      <c r="K173" s="276">
        <v>2298</v>
      </c>
      <c r="L173" s="276">
        <v>2219.4</v>
      </c>
      <c r="M173" s="276">
        <v>3.7525900000000001</v>
      </c>
    </row>
    <row r="174" spans="1:13">
      <c r="A174" s="300">
        <v>165</v>
      </c>
      <c r="B174" s="276" t="s">
        <v>164</v>
      </c>
      <c r="C174" s="276">
        <v>27.45</v>
      </c>
      <c r="D174" s="278">
        <v>27.45</v>
      </c>
      <c r="E174" s="278">
        <v>26.95</v>
      </c>
      <c r="F174" s="278">
        <v>26.45</v>
      </c>
      <c r="G174" s="278">
        <v>25.95</v>
      </c>
      <c r="H174" s="278">
        <v>27.95</v>
      </c>
      <c r="I174" s="278">
        <v>28.45</v>
      </c>
      <c r="J174" s="278">
        <v>28.95</v>
      </c>
      <c r="K174" s="276">
        <v>27.95</v>
      </c>
      <c r="L174" s="276">
        <v>26.95</v>
      </c>
      <c r="M174" s="276">
        <v>468.12632000000002</v>
      </c>
    </row>
    <row r="175" spans="1:13">
      <c r="A175" s="300">
        <v>166</v>
      </c>
      <c r="B175" s="276" t="s">
        <v>274</v>
      </c>
      <c r="C175" s="276">
        <v>365.6</v>
      </c>
      <c r="D175" s="278">
        <v>364.73333333333335</v>
      </c>
      <c r="E175" s="278">
        <v>362.06666666666672</v>
      </c>
      <c r="F175" s="278">
        <v>358.53333333333336</v>
      </c>
      <c r="G175" s="278">
        <v>355.86666666666673</v>
      </c>
      <c r="H175" s="278">
        <v>368.26666666666671</v>
      </c>
      <c r="I175" s="278">
        <v>370.93333333333334</v>
      </c>
      <c r="J175" s="278">
        <v>374.4666666666667</v>
      </c>
      <c r="K175" s="276">
        <v>367.4</v>
      </c>
      <c r="L175" s="276">
        <v>361.2</v>
      </c>
      <c r="M175" s="276">
        <v>1.78884</v>
      </c>
    </row>
    <row r="176" spans="1:13">
      <c r="A176" s="300">
        <v>167</v>
      </c>
      <c r="B176" s="276" t="s">
        <v>491</v>
      </c>
      <c r="C176" s="276">
        <v>942.15</v>
      </c>
      <c r="D176" s="278">
        <v>938.9666666666667</v>
      </c>
      <c r="E176" s="278">
        <v>927.93333333333339</v>
      </c>
      <c r="F176" s="278">
        <v>913.7166666666667</v>
      </c>
      <c r="G176" s="278">
        <v>902.68333333333339</v>
      </c>
      <c r="H176" s="278">
        <v>953.18333333333339</v>
      </c>
      <c r="I176" s="278">
        <v>964.2166666666667</v>
      </c>
      <c r="J176" s="278">
        <v>978.43333333333339</v>
      </c>
      <c r="K176" s="276">
        <v>950</v>
      </c>
      <c r="L176" s="276">
        <v>924.75</v>
      </c>
      <c r="M176" s="276">
        <v>1.92167</v>
      </c>
    </row>
    <row r="177" spans="1:13">
      <c r="A177" s="300">
        <v>168</v>
      </c>
      <c r="B177" s="276" t="s">
        <v>165</v>
      </c>
      <c r="C177" s="276">
        <v>177.1</v>
      </c>
      <c r="D177" s="278">
        <v>177.25</v>
      </c>
      <c r="E177" s="278">
        <v>174.5</v>
      </c>
      <c r="F177" s="278">
        <v>171.9</v>
      </c>
      <c r="G177" s="278">
        <v>169.15</v>
      </c>
      <c r="H177" s="278">
        <v>179.85</v>
      </c>
      <c r="I177" s="278">
        <v>182.6</v>
      </c>
      <c r="J177" s="278">
        <v>185.2</v>
      </c>
      <c r="K177" s="276">
        <v>180</v>
      </c>
      <c r="L177" s="276">
        <v>174.65</v>
      </c>
      <c r="M177" s="276">
        <v>109.47058</v>
      </c>
    </row>
    <row r="178" spans="1:13">
      <c r="A178" s="300">
        <v>169</v>
      </c>
      <c r="B178" s="276" t="s">
        <v>276</v>
      </c>
      <c r="C178" s="276">
        <v>247.75</v>
      </c>
      <c r="D178" s="278">
        <v>247.35</v>
      </c>
      <c r="E178" s="278">
        <v>243.79999999999998</v>
      </c>
      <c r="F178" s="278">
        <v>239.85</v>
      </c>
      <c r="G178" s="278">
        <v>236.29999999999998</v>
      </c>
      <c r="H178" s="278">
        <v>251.29999999999998</v>
      </c>
      <c r="I178" s="278">
        <v>254.85</v>
      </c>
      <c r="J178" s="278">
        <v>258.79999999999995</v>
      </c>
      <c r="K178" s="276">
        <v>250.9</v>
      </c>
      <c r="L178" s="276">
        <v>243.4</v>
      </c>
      <c r="M178" s="276">
        <v>1.5154300000000001</v>
      </c>
    </row>
    <row r="179" spans="1:13">
      <c r="A179" s="300">
        <v>170</v>
      </c>
      <c r="B179" s="276" t="s">
        <v>278</v>
      </c>
      <c r="C179" s="276">
        <v>406.75</v>
      </c>
      <c r="D179" s="278">
        <v>407.5</v>
      </c>
      <c r="E179" s="278">
        <v>403.25</v>
      </c>
      <c r="F179" s="278">
        <v>399.75</v>
      </c>
      <c r="G179" s="278">
        <v>395.5</v>
      </c>
      <c r="H179" s="278">
        <v>411</v>
      </c>
      <c r="I179" s="278">
        <v>415.25</v>
      </c>
      <c r="J179" s="278">
        <v>418.75</v>
      </c>
      <c r="K179" s="276">
        <v>411.75</v>
      </c>
      <c r="L179" s="276">
        <v>404</v>
      </c>
      <c r="M179" s="276">
        <v>0.88834999999999997</v>
      </c>
    </row>
    <row r="180" spans="1:13">
      <c r="A180" s="300">
        <v>171</v>
      </c>
      <c r="B180" s="276" t="s">
        <v>279</v>
      </c>
      <c r="C180" s="276">
        <v>443.15</v>
      </c>
      <c r="D180" s="278">
        <v>444.68333333333339</v>
      </c>
      <c r="E180" s="278">
        <v>441.06666666666678</v>
      </c>
      <c r="F180" s="278">
        <v>438.98333333333341</v>
      </c>
      <c r="G180" s="278">
        <v>435.36666666666679</v>
      </c>
      <c r="H180" s="278">
        <v>446.76666666666677</v>
      </c>
      <c r="I180" s="278">
        <v>450.38333333333333</v>
      </c>
      <c r="J180" s="278">
        <v>452.46666666666675</v>
      </c>
      <c r="K180" s="276">
        <v>448.3</v>
      </c>
      <c r="L180" s="276">
        <v>442.6</v>
      </c>
      <c r="M180" s="276">
        <v>0.38302000000000003</v>
      </c>
    </row>
    <row r="181" spans="1:13">
      <c r="A181" s="300">
        <v>172</v>
      </c>
      <c r="B181" s="276" t="s">
        <v>167</v>
      </c>
      <c r="C181" s="276">
        <v>835.85</v>
      </c>
      <c r="D181" s="278">
        <v>832.19999999999993</v>
      </c>
      <c r="E181" s="278">
        <v>824.64999999999986</v>
      </c>
      <c r="F181" s="278">
        <v>813.44999999999993</v>
      </c>
      <c r="G181" s="278">
        <v>805.89999999999986</v>
      </c>
      <c r="H181" s="278">
        <v>843.39999999999986</v>
      </c>
      <c r="I181" s="278">
        <v>850.94999999999982</v>
      </c>
      <c r="J181" s="278">
        <v>862.14999999999986</v>
      </c>
      <c r="K181" s="276">
        <v>839.75</v>
      </c>
      <c r="L181" s="276">
        <v>821</v>
      </c>
      <c r="M181" s="276">
        <v>7.4825499999999998</v>
      </c>
    </row>
    <row r="182" spans="1:13">
      <c r="A182" s="300">
        <v>173</v>
      </c>
      <c r="B182" s="276" t="s">
        <v>168</v>
      </c>
      <c r="C182" s="276">
        <v>184.85</v>
      </c>
      <c r="D182" s="278">
        <v>183.65</v>
      </c>
      <c r="E182" s="278">
        <v>180.95000000000002</v>
      </c>
      <c r="F182" s="278">
        <v>177.05</v>
      </c>
      <c r="G182" s="278">
        <v>174.35000000000002</v>
      </c>
      <c r="H182" s="278">
        <v>187.55</v>
      </c>
      <c r="I182" s="278">
        <v>190.25</v>
      </c>
      <c r="J182" s="278">
        <v>194.15</v>
      </c>
      <c r="K182" s="276">
        <v>186.35</v>
      </c>
      <c r="L182" s="276">
        <v>179.75</v>
      </c>
      <c r="M182" s="276">
        <v>150.03993</v>
      </c>
    </row>
    <row r="183" spans="1:13">
      <c r="A183" s="300">
        <v>174</v>
      </c>
      <c r="B183" s="276" t="s">
        <v>169</v>
      </c>
      <c r="C183" s="276">
        <v>104.6</v>
      </c>
      <c r="D183" s="278">
        <v>104.25</v>
      </c>
      <c r="E183" s="278">
        <v>103.2</v>
      </c>
      <c r="F183" s="278">
        <v>101.8</v>
      </c>
      <c r="G183" s="278">
        <v>100.75</v>
      </c>
      <c r="H183" s="278">
        <v>105.65</v>
      </c>
      <c r="I183" s="278">
        <v>106.70000000000002</v>
      </c>
      <c r="J183" s="278">
        <v>108.10000000000001</v>
      </c>
      <c r="K183" s="276">
        <v>105.3</v>
      </c>
      <c r="L183" s="276">
        <v>102.85</v>
      </c>
      <c r="M183" s="276">
        <v>34.938459999999999</v>
      </c>
    </row>
    <row r="184" spans="1:13">
      <c r="A184" s="300">
        <v>175</v>
      </c>
      <c r="B184" s="276" t="s">
        <v>170</v>
      </c>
      <c r="C184" s="276">
        <v>1913.2</v>
      </c>
      <c r="D184" s="278">
        <v>1893.0666666666666</v>
      </c>
      <c r="E184" s="278">
        <v>1857.1333333333332</v>
      </c>
      <c r="F184" s="278">
        <v>1801.0666666666666</v>
      </c>
      <c r="G184" s="278">
        <v>1765.1333333333332</v>
      </c>
      <c r="H184" s="278">
        <v>1949.1333333333332</v>
      </c>
      <c r="I184" s="278">
        <v>1985.0666666666666</v>
      </c>
      <c r="J184" s="278">
        <v>2041.1333333333332</v>
      </c>
      <c r="K184" s="276">
        <v>1929</v>
      </c>
      <c r="L184" s="276">
        <v>1837</v>
      </c>
      <c r="M184" s="276">
        <v>370.03111000000001</v>
      </c>
    </row>
    <row r="185" spans="1:13">
      <c r="A185" s="300">
        <v>176</v>
      </c>
      <c r="B185" s="276" t="s">
        <v>171</v>
      </c>
      <c r="C185" s="276">
        <v>34.75</v>
      </c>
      <c r="D185" s="278">
        <v>34.699999999999996</v>
      </c>
      <c r="E185" s="278">
        <v>34.29999999999999</v>
      </c>
      <c r="F185" s="278">
        <v>33.849999999999994</v>
      </c>
      <c r="G185" s="278">
        <v>33.449999999999989</v>
      </c>
      <c r="H185" s="278">
        <v>35.149999999999991</v>
      </c>
      <c r="I185" s="278">
        <v>35.549999999999997</v>
      </c>
      <c r="J185" s="278">
        <v>35.999999999999993</v>
      </c>
      <c r="K185" s="276">
        <v>35.1</v>
      </c>
      <c r="L185" s="276">
        <v>34.25</v>
      </c>
      <c r="M185" s="276">
        <v>124.41955</v>
      </c>
    </row>
    <row r="186" spans="1:13">
      <c r="A186" s="300">
        <v>177</v>
      </c>
      <c r="B186" s="276" t="s">
        <v>3523</v>
      </c>
      <c r="C186" s="276">
        <v>820.2</v>
      </c>
      <c r="D186" s="278">
        <v>818.43333333333339</v>
      </c>
      <c r="E186" s="278">
        <v>812.06666666666683</v>
      </c>
      <c r="F186" s="278">
        <v>803.93333333333339</v>
      </c>
      <c r="G186" s="278">
        <v>797.56666666666683</v>
      </c>
      <c r="H186" s="278">
        <v>826.56666666666683</v>
      </c>
      <c r="I186" s="278">
        <v>832.93333333333339</v>
      </c>
      <c r="J186" s="278">
        <v>841.06666666666683</v>
      </c>
      <c r="K186" s="276">
        <v>824.8</v>
      </c>
      <c r="L186" s="276">
        <v>810.3</v>
      </c>
      <c r="M186" s="276">
        <v>8.6446000000000005</v>
      </c>
    </row>
    <row r="187" spans="1:13">
      <c r="A187" s="300">
        <v>178</v>
      </c>
      <c r="B187" s="276" t="s">
        <v>280</v>
      </c>
      <c r="C187" s="276">
        <v>791</v>
      </c>
      <c r="D187" s="278">
        <v>790.51666666666677</v>
      </c>
      <c r="E187" s="278">
        <v>784.28333333333353</v>
      </c>
      <c r="F187" s="278">
        <v>777.56666666666672</v>
      </c>
      <c r="G187" s="278">
        <v>771.33333333333348</v>
      </c>
      <c r="H187" s="278">
        <v>797.23333333333358</v>
      </c>
      <c r="I187" s="278">
        <v>803.46666666666692</v>
      </c>
      <c r="J187" s="278">
        <v>810.18333333333362</v>
      </c>
      <c r="K187" s="276">
        <v>796.75</v>
      </c>
      <c r="L187" s="276">
        <v>783.8</v>
      </c>
      <c r="M187" s="276">
        <v>9.23658</v>
      </c>
    </row>
    <row r="188" spans="1:13">
      <c r="A188" s="300">
        <v>179</v>
      </c>
      <c r="B188" s="276" t="s">
        <v>172</v>
      </c>
      <c r="C188" s="276">
        <v>207</v>
      </c>
      <c r="D188" s="278">
        <v>204.68333333333331</v>
      </c>
      <c r="E188" s="278">
        <v>200.36666666666662</v>
      </c>
      <c r="F188" s="278">
        <v>193.73333333333332</v>
      </c>
      <c r="G188" s="278">
        <v>189.41666666666663</v>
      </c>
      <c r="H188" s="278">
        <v>211.31666666666661</v>
      </c>
      <c r="I188" s="278">
        <v>215.63333333333327</v>
      </c>
      <c r="J188" s="278">
        <v>222.26666666666659</v>
      </c>
      <c r="K188" s="276">
        <v>209</v>
      </c>
      <c r="L188" s="276">
        <v>198.05</v>
      </c>
      <c r="M188" s="276">
        <v>1175.77856</v>
      </c>
    </row>
    <row r="189" spans="1:13">
      <c r="A189" s="300">
        <v>180</v>
      </c>
      <c r="B189" s="276" t="s">
        <v>173</v>
      </c>
      <c r="C189" s="276">
        <v>21910.35</v>
      </c>
      <c r="D189" s="278">
        <v>21904.216666666664</v>
      </c>
      <c r="E189" s="278">
        <v>21731.383333333328</v>
      </c>
      <c r="F189" s="278">
        <v>21552.416666666664</v>
      </c>
      <c r="G189" s="278">
        <v>21379.583333333328</v>
      </c>
      <c r="H189" s="278">
        <v>22083.183333333327</v>
      </c>
      <c r="I189" s="278">
        <v>22256.016666666663</v>
      </c>
      <c r="J189" s="278">
        <v>22434.983333333326</v>
      </c>
      <c r="K189" s="276">
        <v>22077.05</v>
      </c>
      <c r="L189" s="276">
        <v>21725.25</v>
      </c>
      <c r="M189" s="276">
        <v>0.61878999999999995</v>
      </c>
    </row>
    <row r="190" spans="1:13">
      <c r="A190" s="300">
        <v>181</v>
      </c>
      <c r="B190" s="276" t="s">
        <v>174</v>
      </c>
      <c r="C190" s="276">
        <v>1330.55</v>
      </c>
      <c r="D190" s="278">
        <v>1323.6166666666666</v>
      </c>
      <c r="E190" s="278">
        <v>1309.6333333333332</v>
      </c>
      <c r="F190" s="278">
        <v>1288.7166666666667</v>
      </c>
      <c r="G190" s="278">
        <v>1274.7333333333333</v>
      </c>
      <c r="H190" s="278">
        <v>1344.5333333333331</v>
      </c>
      <c r="I190" s="278">
        <v>1358.5166666666662</v>
      </c>
      <c r="J190" s="278">
        <v>1379.4333333333329</v>
      </c>
      <c r="K190" s="276">
        <v>1337.6</v>
      </c>
      <c r="L190" s="276">
        <v>1302.7</v>
      </c>
      <c r="M190" s="276">
        <v>5.3916599999999999</v>
      </c>
    </row>
    <row r="191" spans="1:13">
      <c r="A191" s="300">
        <v>182</v>
      </c>
      <c r="B191" s="276" t="s">
        <v>175</v>
      </c>
      <c r="C191" s="276">
        <v>4443.1499999999996</v>
      </c>
      <c r="D191" s="278">
        <v>4419.05</v>
      </c>
      <c r="E191" s="278">
        <v>4379.1000000000004</v>
      </c>
      <c r="F191" s="278">
        <v>4315.05</v>
      </c>
      <c r="G191" s="278">
        <v>4275.1000000000004</v>
      </c>
      <c r="H191" s="278">
        <v>4483.1000000000004</v>
      </c>
      <c r="I191" s="278">
        <v>4523.0499999999993</v>
      </c>
      <c r="J191" s="278">
        <v>4587.1000000000004</v>
      </c>
      <c r="K191" s="276">
        <v>4459</v>
      </c>
      <c r="L191" s="276">
        <v>4355</v>
      </c>
      <c r="M191" s="276">
        <v>1.57063</v>
      </c>
    </row>
    <row r="192" spans="1:13">
      <c r="A192" s="300">
        <v>183</v>
      </c>
      <c r="B192" s="276" t="s">
        <v>176</v>
      </c>
      <c r="C192" s="276">
        <v>788.95</v>
      </c>
      <c r="D192" s="278">
        <v>777.98333333333323</v>
      </c>
      <c r="E192" s="278">
        <v>762.96666666666647</v>
      </c>
      <c r="F192" s="278">
        <v>736.98333333333323</v>
      </c>
      <c r="G192" s="278">
        <v>721.96666666666647</v>
      </c>
      <c r="H192" s="278">
        <v>803.96666666666647</v>
      </c>
      <c r="I192" s="278">
        <v>818.98333333333312</v>
      </c>
      <c r="J192" s="278">
        <v>844.96666666666647</v>
      </c>
      <c r="K192" s="276">
        <v>793</v>
      </c>
      <c r="L192" s="276">
        <v>752</v>
      </c>
      <c r="M192" s="276">
        <v>45.498249999999999</v>
      </c>
    </row>
    <row r="193" spans="1:13">
      <c r="A193" s="300">
        <v>184</v>
      </c>
      <c r="B193" s="276" t="s">
        <v>178</v>
      </c>
      <c r="C193" s="276">
        <v>504.65</v>
      </c>
      <c r="D193" s="278">
        <v>506.01666666666665</v>
      </c>
      <c r="E193" s="278">
        <v>493.7833333333333</v>
      </c>
      <c r="F193" s="278">
        <v>482.91666666666663</v>
      </c>
      <c r="G193" s="278">
        <v>470.68333333333328</v>
      </c>
      <c r="H193" s="278">
        <v>516.88333333333333</v>
      </c>
      <c r="I193" s="278">
        <v>529.11666666666667</v>
      </c>
      <c r="J193" s="278">
        <v>539.98333333333335</v>
      </c>
      <c r="K193" s="276">
        <v>518.25</v>
      </c>
      <c r="L193" s="276">
        <v>495.15</v>
      </c>
      <c r="M193" s="276">
        <v>481.82254</v>
      </c>
    </row>
    <row r="194" spans="1:13">
      <c r="A194" s="300">
        <v>185</v>
      </c>
      <c r="B194" s="276" t="s">
        <v>179</v>
      </c>
      <c r="C194" s="276">
        <v>417.95</v>
      </c>
      <c r="D194" s="278">
        <v>415.13333333333327</v>
      </c>
      <c r="E194" s="278">
        <v>410.61666666666656</v>
      </c>
      <c r="F194" s="278">
        <v>403.2833333333333</v>
      </c>
      <c r="G194" s="278">
        <v>398.76666666666659</v>
      </c>
      <c r="H194" s="278">
        <v>422.46666666666653</v>
      </c>
      <c r="I194" s="278">
        <v>426.98333333333329</v>
      </c>
      <c r="J194" s="278">
        <v>434.31666666666649</v>
      </c>
      <c r="K194" s="276">
        <v>419.65</v>
      </c>
      <c r="L194" s="276">
        <v>407.8</v>
      </c>
      <c r="M194" s="276">
        <v>24.75817</v>
      </c>
    </row>
    <row r="195" spans="1:13">
      <c r="A195" s="300">
        <v>186</v>
      </c>
      <c r="B195" s="276" t="s">
        <v>282</v>
      </c>
      <c r="C195" s="276">
        <v>546.4</v>
      </c>
      <c r="D195" s="278">
        <v>543.61666666666667</v>
      </c>
      <c r="E195" s="278">
        <v>536.2833333333333</v>
      </c>
      <c r="F195" s="278">
        <v>526.16666666666663</v>
      </c>
      <c r="G195" s="278">
        <v>518.83333333333326</v>
      </c>
      <c r="H195" s="278">
        <v>553.73333333333335</v>
      </c>
      <c r="I195" s="278">
        <v>561.06666666666661</v>
      </c>
      <c r="J195" s="278">
        <v>571.18333333333339</v>
      </c>
      <c r="K195" s="276">
        <v>550.95000000000005</v>
      </c>
      <c r="L195" s="276">
        <v>533.5</v>
      </c>
      <c r="M195" s="276">
        <v>2.9778600000000002</v>
      </c>
    </row>
    <row r="196" spans="1:13">
      <c r="A196" s="300">
        <v>187</v>
      </c>
      <c r="B196" s="276" t="s">
        <v>3464</v>
      </c>
      <c r="C196" s="276">
        <v>492.75</v>
      </c>
      <c r="D196" s="278">
        <v>493.43333333333334</v>
      </c>
      <c r="E196" s="278">
        <v>488.31666666666666</v>
      </c>
      <c r="F196" s="278">
        <v>483.88333333333333</v>
      </c>
      <c r="G196" s="278">
        <v>478.76666666666665</v>
      </c>
      <c r="H196" s="278">
        <v>497.86666666666667</v>
      </c>
      <c r="I196" s="278">
        <v>502.98333333333335</v>
      </c>
      <c r="J196" s="278">
        <v>507.41666666666669</v>
      </c>
      <c r="K196" s="276">
        <v>498.55</v>
      </c>
      <c r="L196" s="276">
        <v>489</v>
      </c>
      <c r="M196" s="276">
        <v>50.248040000000003</v>
      </c>
    </row>
    <row r="197" spans="1:13">
      <c r="A197" s="300">
        <v>188</v>
      </c>
      <c r="B197" s="267" t="s">
        <v>183</v>
      </c>
      <c r="C197" s="267">
        <v>135.9</v>
      </c>
      <c r="D197" s="307">
        <v>135.63333333333333</v>
      </c>
      <c r="E197" s="307">
        <v>134.26666666666665</v>
      </c>
      <c r="F197" s="307">
        <v>132.63333333333333</v>
      </c>
      <c r="G197" s="307">
        <v>131.26666666666665</v>
      </c>
      <c r="H197" s="307">
        <v>137.26666666666665</v>
      </c>
      <c r="I197" s="307">
        <v>138.63333333333333</v>
      </c>
      <c r="J197" s="307">
        <v>140.26666666666665</v>
      </c>
      <c r="K197" s="267">
        <v>137</v>
      </c>
      <c r="L197" s="267">
        <v>134</v>
      </c>
      <c r="M197" s="267">
        <v>446.75934000000001</v>
      </c>
    </row>
    <row r="198" spans="1:13">
      <c r="A198" s="300">
        <v>189</v>
      </c>
      <c r="B198" s="267" t="s">
        <v>185</v>
      </c>
      <c r="C198" s="267">
        <v>53.3</v>
      </c>
      <c r="D198" s="307">
        <v>53.183333333333337</v>
      </c>
      <c r="E198" s="307">
        <v>52.416666666666671</v>
      </c>
      <c r="F198" s="307">
        <v>51.533333333333331</v>
      </c>
      <c r="G198" s="307">
        <v>50.766666666666666</v>
      </c>
      <c r="H198" s="307">
        <v>54.066666666666677</v>
      </c>
      <c r="I198" s="307">
        <v>54.833333333333343</v>
      </c>
      <c r="J198" s="307">
        <v>55.716666666666683</v>
      </c>
      <c r="K198" s="267">
        <v>53.95</v>
      </c>
      <c r="L198" s="267">
        <v>52.3</v>
      </c>
      <c r="M198" s="267">
        <v>135.55398</v>
      </c>
    </row>
    <row r="199" spans="1:13">
      <c r="A199" s="300">
        <v>190</v>
      </c>
      <c r="B199" s="267" t="s">
        <v>186</v>
      </c>
      <c r="C199" s="267">
        <v>403.9</v>
      </c>
      <c r="D199" s="307">
        <v>406.7833333333333</v>
      </c>
      <c r="E199" s="307">
        <v>398.51666666666659</v>
      </c>
      <c r="F199" s="307">
        <v>393.13333333333327</v>
      </c>
      <c r="G199" s="307">
        <v>384.86666666666656</v>
      </c>
      <c r="H199" s="307">
        <v>412.16666666666663</v>
      </c>
      <c r="I199" s="307">
        <v>420.43333333333328</v>
      </c>
      <c r="J199" s="307">
        <v>425.81666666666666</v>
      </c>
      <c r="K199" s="267">
        <v>415.05</v>
      </c>
      <c r="L199" s="267">
        <v>401.4</v>
      </c>
      <c r="M199" s="267">
        <v>136.14366000000001</v>
      </c>
    </row>
    <row r="200" spans="1:13">
      <c r="A200" s="300">
        <v>191</v>
      </c>
      <c r="B200" s="267" t="s">
        <v>187</v>
      </c>
      <c r="C200" s="267">
        <v>2653.15</v>
      </c>
      <c r="D200" s="307">
        <v>2661.6666666666665</v>
      </c>
      <c r="E200" s="307">
        <v>2601.4833333333331</v>
      </c>
      <c r="F200" s="307">
        <v>2549.8166666666666</v>
      </c>
      <c r="G200" s="307">
        <v>2489.6333333333332</v>
      </c>
      <c r="H200" s="307">
        <v>2713.333333333333</v>
      </c>
      <c r="I200" s="307">
        <v>2773.5166666666664</v>
      </c>
      <c r="J200" s="307">
        <v>2825.1833333333329</v>
      </c>
      <c r="K200" s="267">
        <v>2721.85</v>
      </c>
      <c r="L200" s="267">
        <v>2610</v>
      </c>
      <c r="M200" s="267">
        <v>48.939279999999997</v>
      </c>
    </row>
    <row r="201" spans="1:13">
      <c r="A201" s="300">
        <v>192</v>
      </c>
      <c r="B201" s="267" t="s">
        <v>188</v>
      </c>
      <c r="C201" s="267">
        <v>826.85</v>
      </c>
      <c r="D201" s="307">
        <v>825.15</v>
      </c>
      <c r="E201" s="307">
        <v>814.3</v>
      </c>
      <c r="F201" s="307">
        <v>801.75</v>
      </c>
      <c r="G201" s="307">
        <v>790.9</v>
      </c>
      <c r="H201" s="307">
        <v>837.69999999999993</v>
      </c>
      <c r="I201" s="307">
        <v>848.55000000000007</v>
      </c>
      <c r="J201" s="307">
        <v>861.09999999999991</v>
      </c>
      <c r="K201" s="267">
        <v>836</v>
      </c>
      <c r="L201" s="267">
        <v>812.6</v>
      </c>
      <c r="M201" s="267">
        <v>50.17595</v>
      </c>
    </row>
    <row r="202" spans="1:13">
      <c r="A202" s="300">
        <v>193</v>
      </c>
      <c r="B202" s="267" t="s">
        <v>189</v>
      </c>
      <c r="C202" s="267">
        <v>1215.6500000000001</v>
      </c>
      <c r="D202" s="307">
        <v>1208.75</v>
      </c>
      <c r="E202" s="307">
        <v>1199.5999999999999</v>
      </c>
      <c r="F202" s="307">
        <v>1183.55</v>
      </c>
      <c r="G202" s="307">
        <v>1174.3999999999999</v>
      </c>
      <c r="H202" s="307">
        <v>1224.8</v>
      </c>
      <c r="I202" s="307">
        <v>1233.95</v>
      </c>
      <c r="J202" s="307">
        <v>1250</v>
      </c>
      <c r="K202" s="267">
        <v>1217.9000000000001</v>
      </c>
      <c r="L202" s="267">
        <v>1192.7</v>
      </c>
      <c r="M202" s="267">
        <v>20.43263</v>
      </c>
    </row>
    <row r="203" spans="1:13">
      <c r="A203" s="300">
        <v>194</v>
      </c>
      <c r="B203" s="267" t="s">
        <v>190</v>
      </c>
      <c r="C203" s="267">
        <v>2600.6999999999998</v>
      </c>
      <c r="D203" s="307">
        <v>2590.6333333333332</v>
      </c>
      <c r="E203" s="307">
        <v>2568.4166666666665</v>
      </c>
      <c r="F203" s="307">
        <v>2536.1333333333332</v>
      </c>
      <c r="G203" s="307">
        <v>2513.9166666666665</v>
      </c>
      <c r="H203" s="307">
        <v>2622.9166666666665</v>
      </c>
      <c r="I203" s="307">
        <v>2645.1333333333337</v>
      </c>
      <c r="J203" s="307">
        <v>2677.4166666666665</v>
      </c>
      <c r="K203" s="267">
        <v>2612.85</v>
      </c>
      <c r="L203" s="267">
        <v>2558.35</v>
      </c>
      <c r="M203" s="267">
        <v>2.98699</v>
      </c>
    </row>
    <row r="204" spans="1:13">
      <c r="A204" s="300">
        <v>195</v>
      </c>
      <c r="B204" s="267" t="s">
        <v>191</v>
      </c>
      <c r="C204" s="267">
        <v>312.25</v>
      </c>
      <c r="D204" s="307">
        <v>312.34999999999997</v>
      </c>
      <c r="E204" s="307">
        <v>308.94999999999993</v>
      </c>
      <c r="F204" s="307">
        <v>305.64999999999998</v>
      </c>
      <c r="G204" s="307">
        <v>302.24999999999994</v>
      </c>
      <c r="H204" s="307">
        <v>315.64999999999992</v>
      </c>
      <c r="I204" s="307">
        <v>319.0499999999999</v>
      </c>
      <c r="J204" s="307">
        <v>322.34999999999991</v>
      </c>
      <c r="K204" s="267">
        <v>315.75</v>
      </c>
      <c r="L204" s="267">
        <v>309.05</v>
      </c>
      <c r="M204" s="267">
        <v>3.60975</v>
      </c>
    </row>
    <row r="205" spans="1:13">
      <c r="A205" s="300">
        <v>196</v>
      </c>
      <c r="B205" s="267" t="s">
        <v>550</v>
      </c>
      <c r="C205" s="267">
        <v>668.5</v>
      </c>
      <c r="D205" s="307">
        <v>669.68333333333328</v>
      </c>
      <c r="E205" s="307">
        <v>656.86666666666656</v>
      </c>
      <c r="F205" s="307">
        <v>645.23333333333323</v>
      </c>
      <c r="G205" s="307">
        <v>632.41666666666652</v>
      </c>
      <c r="H205" s="307">
        <v>681.31666666666661</v>
      </c>
      <c r="I205" s="307">
        <v>694.13333333333344</v>
      </c>
      <c r="J205" s="307">
        <v>705.76666666666665</v>
      </c>
      <c r="K205" s="267">
        <v>682.5</v>
      </c>
      <c r="L205" s="267">
        <v>658.05</v>
      </c>
      <c r="M205" s="267">
        <v>3.6831</v>
      </c>
    </row>
    <row r="206" spans="1:13">
      <c r="A206" s="300">
        <v>197</v>
      </c>
      <c r="B206" s="267" t="s">
        <v>192</v>
      </c>
      <c r="C206" s="267">
        <v>470.95</v>
      </c>
      <c r="D206" s="307">
        <v>468.98333333333335</v>
      </c>
      <c r="E206" s="307">
        <v>464.9666666666667</v>
      </c>
      <c r="F206" s="307">
        <v>458.98333333333335</v>
      </c>
      <c r="G206" s="307">
        <v>454.9666666666667</v>
      </c>
      <c r="H206" s="307">
        <v>474.9666666666667</v>
      </c>
      <c r="I206" s="307">
        <v>478.98333333333335</v>
      </c>
      <c r="J206" s="307">
        <v>484.9666666666667</v>
      </c>
      <c r="K206" s="267">
        <v>473</v>
      </c>
      <c r="L206" s="267">
        <v>463</v>
      </c>
      <c r="M206" s="267">
        <v>19.423819999999999</v>
      </c>
    </row>
    <row r="207" spans="1:13">
      <c r="A207" s="300">
        <v>198</v>
      </c>
      <c r="B207" s="267" t="s">
        <v>193</v>
      </c>
      <c r="C207" s="267">
        <v>926.3</v>
      </c>
      <c r="D207" s="307">
        <v>931.16666666666663</v>
      </c>
      <c r="E207" s="307">
        <v>917.33333333333326</v>
      </c>
      <c r="F207" s="307">
        <v>908.36666666666667</v>
      </c>
      <c r="G207" s="307">
        <v>894.5333333333333</v>
      </c>
      <c r="H207" s="307">
        <v>940.13333333333321</v>
      </c>
      <c r="I207" s="307">
        <v>953.96666666666647</v>
      </c>
      <c r="J207" s="307">
        <v>962.93333333333317</v>
      </c>
      <c r="K207" s="267">
        <v>945</v>
      </c>
      <c r="L207" s="267">
        <v>922.2</v>
      </c>
      <c r="M207" s="267">
        <v>3.2114199999999999</v>
      </c>
    </row>
    <row r="208" spans="1:13">
      <c r="A208" s="300">
        <v>199</v>
      </c>
      <c r="B208" s="267" t="s">
        <v>195</v>
      </c>
      <c r="C208" s="267">
        <v>4531.6000000000004</v>
      </c>
      <c r="D208" s="307">
        <v>4547.8833333333341</v>
      </c>
      <c r="E208" s="307">
        <v>4484.7666666666682</v>
      </c>
      <c r="F208" s="307">
        <v>4437.9333333333343</v>
      </c>
      <c r="G208" s="307">
        <v>4374.8166666666684</v>
      </c>
      <c r="H208" s="307">
        <v>4594.7166666666681</v>
      </c>
      <c r="I208" s="307">
        <v>4657.8333333333348</v>
      </c>
      <c r="J208" s="307">
        <v>4704.6666666666679</v>
      </c>
      <c r="K208" s="267">
        <v>4611</v>
      </c>
      <c r="L208" s="267">
        <v>4501.05</v>
      </c>
      <c r="M208" s="267">
        <v>4.9559899999999999</v>
      </c>
    </row>
    <row r="209" spans="1:13">
      <c r="A209" s="300">
        <v>200</v>
      </c>
      <c r="B209" s="267" t="s">
        <v>196</v>
      </c>
      <c r="C209" s="267">
        <v>23.8</v>
      </c>
      <c r="D209" s="307">
        <v>23.850000000000005</v>
      </c>
      <c r="E209" s="307">
        <v>23.550000000000011</v>
      </c>
      <c r="F209" s="307">
        <v>23.300000000000008</v>
      </c>
      <c r="G209" s="307">
        <v>23.000000000000014</v>
      </c>
      <c r="H209" s="307">
        <v>24.100000000000009</v>
      </c>
      <c r="I209" s="307">
        <v>24.4</v>
      </c>
      <c r="J209" s="307">
        <v>24.650000000000006</v>
      </c>
      <c r="K209" s="267">
        <v>24.15</v>
      </c>
      <c r="L209" s="267">
        <v>23.6</v>
      </c>
      <c r="M209" s="267">
        <v>24.113009999999999</v>
      </c>
    </row>
    <row r="210" spans="1:13">
      <c r="A210" s="300">
        <v>201</v>
      </c>
      <c r="B210" s="267" t="s">
        <v>197</v>
      </c>
      <c r="C210" s="267">
        <v>401.35</v>
      </c>
      <c r="D210" s="307">
        <v>405.34999999999997</v>
      </c>
      <c r="E210" s="307">
        <v>394.99999999999994</v>
      </c>
      <c r="F210" s="307">
        <v>388.65</v>
      </c>
      <c r="G210" s="307">
        <v>378.29999999999995</v>
      </c>
      <c r="H210" s="307">
        <v>411.69999999999993</v>
      </c>
      <c r="I210" s="307">
        <v>422.04999999999995</v>
      </c>
      <c r="J210" s="307">
        <v>428.39999999999992</v>
      </c>
      <c r="K210" s="267">
        <v>415.7</v>
      </c>
      <c r="L210" s="267">
        <v>399</v>
      </c>
      <c r="M210" s="267">
        <v>193.63946999999999</v>
      </c>
    </row>
    <row r="211" spans="1:13">
      <c r="A211" s="300">
        <v>202</v>
      </c>
      <c r="B211" s="267" t="s">
        <v>563</v>
      </c>
      <c r="C211" s="267">
        <v>672.95</v>
      </c>
      <c r="D211" s="307">
        <v>670.9</v>
      </c>
      <c r="E211" s="307">
        <v>657.05</v>
      </c>
      <c r="F211" s="307">
        <v>641.15</v>
      </c>
      <c r="G211" s="307">
        <v>627.29999999999995</v>
      </c>
      <c r="H211" s="307">
        <v>686.8</v>
      </c>
      <c r="I211" s="307">
        <v>700.65000000000009</v>
      </c>
      <c r="J211" s="307">
        <v>716.55</v>
      </c>
      <c r="K211" s="267">
        <v>684.75</v>
      </c>
      <c r="L211" s="267">
        <v>655</v>
      </c>
      <c r="M211" s="267">
        <v>4.0581300000000002</v>
      </c>
    </row>
    <row r="212" spans="1:13">
      <c r="A212" s="300">
        <v>203</v>
      </c>
      <c r="B212" s="267" t="s">
        <v>284</v>
      </c>
      <c r="C212" s="267">
        <v>169.6</v>
      </c>
      <c r="D212" s="307">
        <v>169.9</v>
      </c>
      <c r="E212" s="307">
        <v>168.3</v>
      </c>
      <c r="F212" s="307">
        <v>167</v>
      </c>
      <c r="G212" s="307">
        <v>165.4</v>
      </c>
      <c r="H212" s="307">
        <v>171.20000000000002</v>
      </c>
      <c r="I212" s="307">
        <v>172.79999999999998</v>
      </c>
      <c r="J212" s="307">
        <v>174.10000000000002</v>
      </c>
      <c r="K212" s="267">
        <v>171.5</v>
      </c>
      <c r="L212" s="267">
        <v>168.6</v>
      </c>
      <c r="M212" s="267">
        <v>1.6264000000000001</v>
      </c>
    </row>
    <row r="213" spans="1:13">
      <c r="A213" s="300">
        <v>204</v>
      </c>
      <c r="B213" s="267" t="s">
        <v>199</v>
      </c>
      <c r="C213" s="267">
        <v>724.1</v>
      </c>
      <c r="D213" s="307">
        <v>719.19999999999993</v>
      </c>
      <c r="E213" s="307">
        <v>711.39999999999986</v>
      </c>
      <c r="F213" s="307">
        <v>698.69999999999993</v>
      </c>
      <c r="G213" s="307">
        <v>690.89999999999986</v>
      </c>
      <c r="H213" s="307">
        <v>731.89999999999986</v>
      </c>
      <c r="I213" s="307">
        <v>739.69999999999982</v>
      </c>
      <c r="J213" s="307">
        <v>752.39999999999986</v>
      </c>
      <c r="K213" s="267">
        <v>727</v>
      </c>
      <c r="L213" s="267">
        <v>706.5</v>
      </c>
      <c r="M213" s="267">
        <v>17.617180000000001</v>
      </c>
    </row>
    <row r="214" spans="1:13">
      <c r="A214" s="300">
        <v>205</v>
      </c>
      <c r="B214" s="267" t="s">
        <v>569</v>
      </c>
      <c r="C214" s="267">
        <v>2064</v>
      </c>
      <c r="D214" s="307">
        <v>2064.4166666666665</v>
      </c>
      <c r="E214" s="307">
        <v>2041.6833333333329</v>
      </c>
      <c r="F214" s="307">
        <v>2019.3666666666663</v>
      </c>
      <c r="G214" s="307">
        <v>1996.6333333333328</v>
      </c>
      <c r="H214" s="307">
        <v>2086.7333333333331</v>
      </c>
      <c r="I214" s="307">
        <v>2109.4666666666667</v>
      </c>
      <c r="J214" s="307">
        <v>2131.7833333333333</v>
      </c>
      <c r="K214" s="267">
        <v>2087.15</v>
      </c>
      <c r="L214" s="267">
        <v>2042.1</v>
      </c>
      <c r="M214" s="267">
        <v>0.22695000000000001</v>
      </c>
    </row>
    <row r="215" spans="1:13">
      <c r="A215" s="300">
        <v>206</v>
      </c>
      <c r="B215" s="267" t="s">
        <v>200</v>
      </c>
      <c r="C215" s="307">
        <v>342.95</v>
      </c>
      <c r="D215" s="307">
        <v>344</v>
      </c>
      <c r="E215" s="307">
        <v>336.45</v>
      </c>
      <c r="F215" s="307">
        <v>329.95</v>
      </c>
      <c r="G215" s="307">
        <v>322.39999999999998</v>
      </c>
      <c r="H215" s="307">
        <v>350.5</v>
      </c>
      <c r="I215" s="307">
        <v>358.04999999999995</v>
      </c>
      <c r="J215" s="307">
        <v>364.55</v>
      </c>
      <c r="K215" s="307">
        <v>351.55</v>
      </c>
      <c r="L215" s="307">
        <v>337.5</v>
      </c>
      <c r="M215" s="307">
        <v>153.81899999999999</v>
      </c>
    </row>
    <row r="216" spans="1:13">
      <c r="A216" s="300">
        <v>207</v>
      </c>
      <c r="B216" s="267" t="s">
        <v>202</v>
      </c>
      <c r="C216" s="307">
        <v>181.85</v>
      </c>
      <c r="D216" s="307">
        <v>182.11666666666667</v>
      </c>
      <c r="E216" s="307">
        <v>178.88333333333335</v>
      </c>
      <c r="F216" s="307">
        <v>175.91666666666669</v>
      </c>
      <c r="G216" s="307">
        <v>172.68333333333337</v>
      </c>
      <c r="H216" s="307">
        <v>185.08333333333334</v>
      </c>
      <c r="I216" s="307">
        <v>188.31666666666669</v>
      </c>
      <c r="J216" s="307">
        <v>191.28333333333333</v>
      </c>
      <c r="K216" s="307">
        <v>185.35</v>
      </c>
      <c r="L216" s="307">
        <v>179.15</v>
      </c>
      <c r="M216" s="307">
        <v>156.29613000000001</v>
      </c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4"/>
      <c r="B1" s="564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44140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61" t="s">
        <v>16</v>
      </c>
      <c r="B9" s="562" t="s">
        <v>18</v>
      </c>
      <c r="C9" s="560" t="s">
        <v>19</v>
      </c>
      <c r="D9" s="560" t="s">
        <v>20</v>
      </c>
      <c r="E9" s="560" t="s">
        <v>21</v>
      </c>
      <c r="F9" s="560"/>
      <c r="G9" s="560"/>
      <c r="H9" s="560" t="s">
        <v>22</v>
      </c>
      <c r="I9" s="560"/>
      <c r="J9" s="560"/>
      <c r="K9" s="273"/>
      <c r="L9" s="280"/>
      <c r="M9" s="281"/>
    </row>
    <row r="10" spans="1:15" ht="42.75" customHeight="1">
      <c r="A10" s="556"/>
      <c r="B10" s="558"/>
      <c r="C10" s="563" t="s">
        <v>23</v>
      </c>
      <c r="D10" s="563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19619.75</v>
      </c>
      <c r="D11" s="278">
        <v>19665.266666666666</v>
      </c>
      <c r="E11" s="278">
        <v>19430.533333333333</v>
      </c>
      <c r="F11" s="278">
        <v>19241.316666666666</v>
      </c>
      <c r="G11" s="278">
        <v>19006.583333333332</v>
      </c>
      <c r="H11" s="278">
        <v>19854.483333333334</v>
      </c>
      <c r="I11" s="278">
        <v>20089.216666666664</v>
      </c>
      <c r="J11" s="278">
        <v>20278.433333333334</v>
      </c>
      <c r="K11" s="276">
        <v>19900</v>
      </c>
      <c r="L11" s="276">
        <v>19476.05</v>
      </c>
      <c r="M11" s="276">
        <v>2.9680000000000002E-2</v>
      </c>
    </row>
    <row r="12" spans="1:15" ht="12" customHeight="1">
      <c r="A12" s="267">
        <v>2</v>
      </c>
      <c r="B12" s="276" t="s">
        <v>802</v>
      </c>
      <c r="C12" s="277">
        <v>1019.1</v>
      </c>
      <c r="D12" s="278">
        <v>1016.1166666666668</v>
      </c>
      <c r="E12" s="278">
        <v>1007.2833333333335</v>
      </c>
      <c r="F12" s="278">
        <v>995.4666666666667</v>
      </c>
      <c r="G12" s="278">
        <v>986.63333333333344</v>
      </c>
      <c r="H12" s="278">
        <v>1027.9333333333336</v>
      </c>
      <c r="I12" s="278">
        <v>1036.7666666666669</v>
      </c>
      <c r="J12" s="278">
        <v>1048.5833333333337</v>
      </c>
      <c r="K12" s="276">
        <v>1024.95</v>
      </c>
      <c r="L12" s="276">
        <v>1004.3</v>
      </c>
      <c r="M12" s="276">
        <v>1.19173</v>
      </c>
    </row>
    <row r="13" spans="1:15" ht="12" customHeight="1">
      <c r="A13" s="267">
        <v>3</v>
      </c>
      <c r="B13" s="276" t="s">
        <v>294</v>
      </c>
      <c r="C13" s="277">
        <v>1468.85</v>
      </c>
      <c r="D13" s="278">
        <v>1461.3666666666668</v>
      </c>
      <c r="E13" s="278">
        <v>1437.4833333333336</v>
      </c>
      <c r="F13" s="278">
        <v>1406.1166666666668</v>
      </c>
      <c r="G13" s="278">
        <v>1382.2333333333336</v>
      </c>
      <c r="H13" s="278">
        <v>1492.7333333333336</v>
      </c>
      <c r="I13" s="278">
        <v>1516.6166666666668</v>
      </c>
      <c r="J13" s="278">
        <v>1547.9833333333336</v>
      </c>
      <c r="K13" s="276">
        <v>1485.25</v>
      </c>
      <c r="L13" s="276">
        <v>1430</v>
      </c>
      <c r="M13" s="276">
        <v>2.0108700000000002</v>
      </c>
    </row>
    <row r="14" spans="1:15" ht="12" customHeight="1">
      <c r="A14" s="267">
        <v>4</v>
      </c>
      <c r="B14" s="276" t="s">
        <v>3119</v>
      </c>
      <c r="C14" s="277">
        <v>878.8</v>
      </c>
      <c r="D14" s="278">
        <v>879.66666666666663</v>
      </c>
      <c r="E14" s="278">
        <v>870.38333333333321</v>
      </c>
      <c r="F14" s="278">
        <v>861.96666666666658</v>
      </c>
      <c r="G14" s="278">
        <v>852.68333333333317</v>
      </c>
      <c r="H14" s="278">
        <v>888.08333333333326</v>
      </c>
      <c r="I14" s="278">
        <v>897.36666666666679</v>
      </c>
      <c r="J14" s="278">
        <v>905.7833333333333</v>
      </c>
      <c r="K14" s="276">
        <v>888.95</v>
      </c>
      <c r="L14" s="276">
        <v>871.25</v>
      </c>
      <c r="M14" s="276">
        <v>0.25456000000000001</v>
      </c>
    </row>
    <row r="15" spans="1:15" ht="12" customHeight="1">
      <c r="A15" s="267">
        <v>5</v>
      </c>
      <c r="B15" s="276" t="s">
        <v>295</v>
      </c>
      <c r="C15" s="277">
        <v>15864.75</v>
      </c>
      <c r="D15" s="278">
        <v>15838.316666666666</v>
      </c>
      <c r="E15" s="278">
        <v>15776.633333333331</v>
      </c>
      <c r="F15" s="278">
        <v>15688.516666666666</v>
      </c>
      <c r="G15" s="278">
        <v>15626.833333333332</v>
      </c>
      <c r="H15" s="278">
        <v>15926.433333333331</v>
      </c>
      <c r="I15" s="278">
        <v>15988.116666666665</v>
      </c>
      <c r="J15" s="278">
        <v>16076.23333333333</v>
      </c>
      <c r="K15" s="276">
        <v>15900</v>
      </c>
      <c r="L15" s="276">
        <v>15750.2</v>
      </c>
      <c r="M15" s="276">
        <v>3.6400000000000002E-2</v>
      </c>
    </row>
    <row r="16" spans="1:15" ht="12" customHeight="1">
      <c r="A16" s="267">
        <v>6</v>
      </c>
      <c r="B16" s="276" t="s">
        <v>227</v>
      </c>
      <c r="C16" s="277">
        <v>67.5</v>
      </c>
      <c r="D16" s="278">
        <v>67.600000000000009</v>
      </c>
      <c r="E16" s="278">
        <v>66.40000000000002</v>
      </c>
      <c r="F16" s="278">
        <v>65.300000000000011</v>
      </c>
      <c r="G16" s="278">
        <v>64.100000000000023</v>
      </c>
      <c r="H16" s="278">
        <v>68.700000000000017</v>
      </c>
      <c r="I16" s="278">
        <v>69.900000000000006</v>
      </c>
      <c r="J16" s="278">
        <v>71.000000000000014</v>
      </c>
      <c r="K16" s="276">
        <v>68.8</v>
      </c>
      <c r="L16" s="276">
        <v>66.5</v>
      </c>
      <c r="M16" s="276">
        <v>15.793760000000001</v>
      </c>
    </row>
    <row r="17" spans="1:13" ht="12" customHeight="1">
      <c r="A17" s="267">
        <v>7</v>
      </c>
      <c r="B17" s="276" t="s">
        <v>228</v>
      </c>
      <c r="C17" s="277">
        <v>148.35</v>
      </c>
      <c r="D17" s="278">
        <v>149.28333333333333</v>
      </c>
      <c r="E17" s="278">
        <v>146.11666666666667</v>
      </c>
      <c r="F17" s="278">
        <v>143.88333333333335</v>
      </c>
      <c r="G17" s="278">
        <v>140.7166666666667</v>
      </c>
      <c r="H17" s="278">
        <v>151.51666666666665</v>
      </c>
      <c r="I17" s="278">
        <v>154.68333333333334</v>
      </c>
      <c r="J17" s="278">
        <v>156.91666666666663</v>
      </c>
      <c r="K17" s="276">
        <v>152.44999999999999</v>
      </c>
      <c r="L17" s="276">
        <v>147.05000000000001</v>
      </c>
      <c r="M17" s="276">
        <v>8.4902300000000004</v>
      </c>
    </row>
    <row r="18" spans="1:13" ht="12" customHeight="1">
      <c r="A18" s="267">
        <v>8</v>
      </c>
      <c r="B18" s="276" t="s">
        <v>38</v>
      </c>
      <c r="C18" s="277">
        <v>1676.35</v>
      </c>
      <c r="D18" s="278">
        <v>1672.1000000000001</v>
      </c>
      <c r="E18" s="278">
        <v>1662.2500000000002</v>
      </c>
      <c r="F18" s="278">
        <v>1648.15</v>
      </c>
      <c r="G18" s="278">
        <v>1638.3000000000002</v>
      </c>
      <c r="H18" s="278">
        <v>1686.2000000000003</v>
      </c>
      <c r="I18" s="278">
        <v>1696.0500000000002</v>
      </c>
      <c r="J18" s="278">
        <v>1710.1500000000003</v>
      </c>
      <c r="K18" s="276">
        <v>1681.95</v>
      </c>
      <c r="L18" s="276">
        <v>1658</v>
      </c>
      <c r="M18" s="276">
        <v>9.7339900000000004</v>
      </c>
    </row>
    <row r="19" spans="1:13" ht="12" customHeight="1">
      <c r="A19" s="267">
        <v>9</v>
      </c>
      <c r="B19" s="276" t="s">
        <v>296</v>
      </c>
      <c r="C19" s="277">
        <v>231.35</v>
      </c>
      <c r="D19" s="278">
        <v>225.45000000000002</v>
      </c>
      <c r="E19" s="278">
        <v>217.90000000000003</v>
      </c>
      <c r="F19" s="278">
        <v>204.45000000000002</v>
      </c>
      <c r="G19" s="278">
        <v>196.90000000000003</v>
      </c>
      <c r="H19" s="278">
        <v>238.90000000000003</v>
      </c>
      <c r="I19" s="278">
        <v>246.45000000000005</v>
      </c>
      <c r="J19" s="278">
        <v>259.90000000000003</v>
      </c>
      <c r="K19" s="276">
        <v>233</v>
      </c>
      <c r="L19" s="276">
        <v>212</v>
      </c>
      <c r="M19" s="276">
        <v>79.190960000000004</v>
      </c>
    </row>
    <row r="20" spans="1:13" ht="12" customHeight="1">
      <c r="A20" s="267">
        <v>10</v>
      </c>
      <c r="B20" s="276" t="s">
        <v>297</v>
      </c>
      <c r="C20" s="277">
        <v>840.9</v>
      </c>
      <c r="D20" s="278">
        <v>842.19999999999993</v>
      </c>
      <c r="E20" s="278">
        <v>821.69999999999982</v>
      </c>
      <c r="F20" s="278">
        <v>802.49999999999989</v>
      </c>
      <c r="G20" s="278">
        <v>781.99999999999977</v>
      </c>
      <c r="H20" s="278">
        <v>861.39999999999986</v>
      </c>
      <c r="I20" s="278">
        <v>881.90000000000009</v>
      </c>
      <c r="J20" s="278">
        <v>901.09999999999991</v>
      </c>
      <c r="K20" s="276">
        <v>862.7</v>
      </c>
      <c r="L20" s="276">
        <v>823</v>
      </c>
      <c r="M20" s="276">
        <v>13.7331</v>
      </c>
    </row>
    <row r="21" spans="1:13" ht="12" customHeight="1">
      <c r="A21" s="267">
        <v>11</v>
      </c>
      <c r="B21" s="276" t="s">
        <v>41</v>
      </c>
      <c r="C21" s="277">
        <v>361.1</v>
      </c>
      <c r="D21" s="278">
        <v>360.06666666666666</v>
      </c>
      <c r="E21" s="278">
        <v>350.63333333333333</v>
      </c>
      <c r="F21" s="278">
        <v>340.16666666666669</v>
      </c>
      <c r="G21" s="278">
        <v>330.73333333333335</v>
      </c>
      <c r="H21" s="278">
        <v>370.5333333333333</v>
      </c>
      <c r="I21" s="278">
        <v>379.96666666666658</v>
      </c>
      <c r="J21" s="278">
        <v>390.43333333333328</v>
      </c>
      <c r="K21" s="276">
        <v>369.5</v>
      </c>
      <c r="L21" s="276">
        <v>349.6</v>
      </c>
      <c r="M21" s="276">
        <v>179.40351999999999</v>
      </c>
    </row>
    <row r="22" spans="1:13" ht="12" customHeight="1">
      <c r="A22" s="267">
        <v>12</v>
      </c>
      <c r="B22" s="276" t="s">
        <v>43</v>
      </c>
      <c r="C22" s="277">
        <v>36.15</v>
      </c>
      <c r="D22" s="278">
        <v>36.216666666666669</v>
      </c>
      <c r="E22" s="278">
        <v>35.833333333333336</v>
      </c>
      <c r="F22" s="278">
        <v>35.516666666666666</v>
      </c>
      <c r="G22" s="278">
        <v>35.133333333333333</v>
      </c>
      <c r="H22" s="278">
        <v>36.533333333333339</v>
      </c>
      <c r="I22" s="278">
        <v>36.916666666666664</v>
      </c>
      <c r="J22" s="278">
        <v>37.233333333333341</v>
      </c>
      <c r="K22" s="276">
        <v>36.6</v>
      </c>
      <c r="L22" s="276">
        <v>35.9</v>
      </c>
      <c r="M22" s="276">
        <v>12.251620000000001</v>
      </c>
    </row>
    <row r="23" spans="1:13">
      <c r="A23" s="267">
        <v>13</v>
      </c>
      <c r="B23" s="276" t="s">
        <v>298</v>
      </c>
      <c r="C23" s="277">
        <v>295.14999999999998</v>
      </c>
      <c r="D23" s="278">
        <v>292.29999999999995</v>
      </c>
      <c r="E23" s="278">
        <v>286.89999999999992</v>
      </c>
      <c r="F23" s="278">
        <v>278.64999999999998</v>
      </c>
      <c r="G23" s="278">
        <v>273.24999999999994</v>
      </c>
      <c r="H23" s="278">
        <v>300.5499999999999</v>
      </c>
      <c r="I23" s="278">
        <v>305.95</v>
      </c>
      <c r="J23" s="278">
        <v>314.19999999999987</v>
      </c>
      <c r="K23" s="276">
        <v>297.7</v>
      </c>
      <c r="L23" s="276">
        <v>284.05</v>
      </c>
      <c r="M23" s="276">
        <v>5.6406900000000002</v>
      </c>
    </row>
    <row r="24" spans="1:13">
      <c r="A24" s="267">
        <v>14</v>
      </c>
      <c r="B24" s="276" t="s">
        <v>299</v>
      </c>
      <c r="C24" s="277">
        <v>284.39999999999998</v>
      </c>
      <c r="D24" s="278">
        <v>288.16666666666669</v>
      </c>
      <c r="E24" s="278">
        <v>277.33333333333337</v>
      </c>
      <c r="F24" s="278">
        <v>270.26666666666671</v>
      </c>
      <c r="G24" s="278">
        <v>259.43333333333339</v>
      </c>
      <c r="H24" s="278">
        <v>295.23333333333335</v>
      </c>
      <c r="I24" s="278">
        <v>306.06666666666672</v>
      </c>
      <c r="J24" s="278">
        <v>313.13333333333333</v>
      </c>
      <c r="K24" s="276">
        <v>299</v>
      </c>
      <c r="L24" s="276">
        <v>281.10000000000002</v>
      </c>
      <c r="M24" s="276">
        <v>2.9515899999999999</v>
      </c>
    </row>
    <row r="25" spans="1:13">
      <c r="A25" s="267">
        <v>15</v>
      </c>
      <c r="B25" s="276" t="s">
        <v>300</v>
      </c>
      <c r="C25" s="277">
        <v>202.3</v>
      </c>
      <c r="D25" s="278">
        <v>204.21666666666667</v>
      </c>
      <c r="E25" s="278">
        <v>198.58333333333334</v>
      </c>
      <c r="F25" s="278">
        <v>194.86666666666667</v>
      </c>
      <c r="G25" s="278">
        <v>189.23333333333335</v>
      </c>
      <c r="H25" s="278">
        <v>207.93333333333334</v>
      </c>
      <c r="I25" s="278">
        <v>213.56666666666666</v>
      </c>
      <c r="J25" s="278">
        <v>217.28333333333333</v>
      </c>
      <c r="K25" s="276">
        <v>209.85</v>
      </c>
      <c r="L25" s="276">
        <v>200.5</v>
      </c>
      <c r="M25" s="276">
        <v>1.7320599999999999</v>
      </c>
    </row>
    <row r="26" spans="1:13">
      <c r="A26" s="267">
        <v>16</v>
      </c>
      <c r="B26" s="276" t="s">
        <v>832</v>
      </c>
      <c r="C26" s="277">
        <v>2647.5</v>
      </c>
      <c r="D26" s="278">
        <v>2653.8333333333335</v>
      </c>
      <c r="E26" s="278">
        <v>2617.666666666667</v>
      </c>
      <c r="F26" s="278">
        <v>2587.8333333333335</v>
      </c>
      <c r="G26" s="278">
        <v>2551.666666666667</v>
      </c>
      <c r="H26" s="278">
        <v>2683.666666666667</v>
      </c>
      <c r="I26" s="278">
        <v>2719.8333333333339</v>
      </c>
      <c r="J26" s="278">
        <v>2749.666666666667</v>
      </c>
      <c r="K26" s="276">
        <v>2690</v>
      </c>
      <c r="L26" s="276">
        <v>2624</v>
      </c>
      <c r="M26" s="276">
        <v>0.21378</v>
      </c>
    </row>
    <row r="27" spans="1:13">
      <c r="A27" s="267">
        <v>17</v>
      </c>
      <c r="B27" s="276" t="s">
        <v>292</v>
      </c>
      <c r="C27" s="277">
        <v>1694.9</v>
      </c>
      <c r="D27" s="278">
        <v>1694.7833333333335</v>
      </c>
      <c r="E27" s="278">
        <v>1677.2666666666671</v>
      </c>
      <c r="F27" s="278">
        <v>1659.6333333333337</v>
      </c>
      <c r="G27" s="278">
        <v>1642.1166666666672</v>
      </c>
      <c r="H27" s="278">
        <v>1712.416666666667</v>
      </c>
      <c r="I27" s="278">
        <v>1729.9333333333334</v>
      </c>
      <c r="J27" s="278">
        <v>1747.5666666666668</v>
      </c>
      <c r="K27" s="276">
        <v>1712.3</v>
      </c>
      <c r="L27" s="276">
        <v>1677.15</v>
      </c>
      <c r="M27" s="276">
        <v>0.16880000000000001</v>
      </c>
    </row>
    <row r="28" spans="1:13">
      <c r="A28" s="267">
        <v>18</v>
      </c>
      <c r="B28" s="276" t="s">
        <v>229</v>
      </c>
      <c r="C28" s="277">
        <v>1613.55</v>
      </c>
      <c r="D28" s="278">
        <v>1622.2</v>
      </c>
      <c r="E28" s="278">
        <v>1579.4</v>
      </c>
      <c r="F28" s="278">
        <v>1545.25</v>
      </c>
      <c r="G28" s="278">
        <v>1502.45</v>
      </c>
      <c r="H28" s="278">
        <v>1656.3500000000001</v>
      </c>
      <c r="I28" s="278">
        <v>1699.1499999999999</v>
      </c>
      <c r="J28" s="278">
        <v>1733.3000000000002</v>
      </c>
      <c r="K28" s="276">
        <v>1665</v>
      </c>
      <c r="L28" s="276">
        <v>1588.05</v>
      </c>
      <c r="M28" s="276">
        <v>6.74857</v>
      </c>
    </row>
    <row r="29" spans="1:13">
      <c r="A29" s="267">
        <v>19</v>
      </c>
      <c r="B29" s="276" t="s">
        <v>301</v>
      </c>
      <c r="C29" s="277">
        <v>1925.05</v>
      </c>
      <c r="D29" s="278">
        <v>1931.3500000000001</v>
      </c>
      <c r="E29" s="278">
        <v>1903.7000000000003</v>
      </c>
      <c r="F29" s="278">
        <v>1882.3500000000001</v>
      </c>
      <c r="G29" s="278">
        <v>1854.7000000000003</v>
      </c>
      <c r="H29" s="278">
        <v>1952.7000000000003</v>
      </c>
      <c r="I29" s="278">
        <v>1980.3500000000004</v>
      </c>
      <c r="J29" s="278">
        <v>2001.7000000000003</v>
      </c>
      <c r="K29" s="276">
        <v>1959</v>
      </c>
      <c r="L29" s="276">
        <v>1910</v>
      </c>
      <c r="M29" s="276">
        <v>0.15811</v>
      </c>
    </row>
    <row r="30" spans="1:13">
      <c r="A30" s="267">
        <v>20</v>
      </c>
      <c r="B30" s="276" t="s">
        <v>230</v>
      </c>
      <c r="C30" s="277">
        <v>2696.9</v>
      </c>
      <c r="D30" s="278">
        <v>2695.1</v>
      </c>
      <c r="E30" s="278">
        <v>2657.85</v>
      </c>
      <c r="F30" s="278">
        <v>2618.8000000000002</v>
      </c>
      <c r="G30" s="278">
        <v>2581.5500000000002</v>
      </c>
      <c r="H30" s="278">
        <v>2734.1499999999996</v>
      </c>
      <c r="I30" s="278">
        <v>2771.3999999999996</v>
      </c>
      <c r="J30" s="278">
        <v>2810.4499999999994</v>
      </c>
      <c r="K30" s="276">
        <v>2732.35</v>
      </c>
      <c r="L30" s="276">
        <v>2656.05</v>
      </c>
      <c r="M30" s="276">
        <v>2.1313499999999999</v>
      </c>
    </row>
    <row r="31" spans="1:13">
      <c r="A31" s="267">
        <v>21</v>
      </c>
      <c r="B31" s="276" t="s">
        <v>870</v>
      </c>
      <c r="C31" s="277">
        <v>3005.4</v>
      </c>
      <c r="D31" s="278">
        <v>2968.1333333333332</v>
      </c>
      <c r="E31" s="278">
        <v>2917.2666666666664</v>
      </c>
      <c r="F31" s="278">
        <v>2829.1333333333332</v>
      </c>
      <c r="G31" s="278">
        <v>2778.2666666666664</v>
      </c>
      <c r="H31" s="278">
        <v>3056.2666666666664</v>
      </c>
      <c r="I31" s="278">
        <v>3107.1333333333332</v>
      </c>
      <c r="J31" s="278">
        <v>3195.2666666666664</v>
      </c>
      <c r="K31" s="276">
        <v>3019</v>
      </c>
      <c r="L31" s="276">
        <v>2880</v>
      </c>
      <c r="M31" s="276">
        <v>0.28458</v>
      </c>
    </row>
    <row r="32" spans="1:13">
      <c r="A32" s="267">
        <v>22</v>
      </c>
      <c r="B32" s="276" t="s">
        <v>303</v>
      </c>
      <c r="C32" s="277">
        <v>120.3</v>
      </c>
      <c r="D32" s="278">
        <v>120.33333333333333</v>
      </c>
      <c r="E32" s="278">
        <v>119.01666666666665</v>
      </c>
      <c r="F32" s="278">
        <v>117.73333333333332</v>
      </c>
      <c r="G32" s="278">
        <v>116.41666666666664</v>
      </c>
      <c r="H32" s="278">
        <v>121.61666666666666</v>
      </c>
      <c r="I32" s="278">
        <v>122.93333333333335</v>
      </c>
      <c r="J32" s="278">
        <v>124.21666666666667</v>
      </c>
      <c r="K32" s="276">
        <v>121.65</v>
      </c>
      <c r="L32" s="276">
        <v>119.05</v>
      </c>
      <c r="M32" s="276">
        <v>0.97524</v>
      </c>
    </row>
    <row r="33" spans="1:13">
      <c r="A33" s="267">
        <v>23</v>
      </c>
      <c r="B33" s="276" t="s">
        <v>45</v>
      </c>
      <c r="C33" s="277">
        <v>789.75</v>
      </c>
      <c r="D33" s="278">
        <v>778.9</v>
      </c>
      <c r="E33" s="278">
        <v>765.3</v>
      </c>
      <c r="F33" s="278">
        <v>740.85</v>
      </c>
      <c r="G33" s="278">
        <v>727.25</v>
      </c>
      <c r="H33" s="278">
        <v>803.34999999999991</v>
      </c>
      <c r="I33" s="278">
        <v>816.95</v>
      </c>
      <c r="J33" s="278">
        <v>841.39999999999986</v>
      </c>
      <c r="K33" s="276">
        <v>792.5</v>
      </c>
      <c r="L33" s="276">
        <v>754.45</v>
      </c>
      <c r="M33" s="276">
        <v>7.5423099999999996</v>
      </c>
    </row>
    <row r="34" spans="1:13">
      <c r="A34" s="267">
        <v>24</v>
      </c>
      <c r="B34" s="276" t="s">
        <v>304</v>
      </c>
      <c r="C34" s="277">
        <v>2249</v>
      </c>
      <c r="D34" s="278">
        <v>2264.8666666666668</v>
      </c>
      <c r="E34" s="278">
        <v>2205.7333333333336</v>
      </c>
      <c r="F34" s="278">
        <v>2162.4666666666667</v>
      </c>
      <c r="G34" s="278">
        <v>2103.3333333333335</v>
      </c>
      <c r="H34" s="278">
        <v>2308.1333333333337</v>
      </c>
      <c r="I34" s="278">
        <v>2367.2666666666669</v>
      </c>
      <c r="J34" s="278">
        <v>2410.5333333333338</v>
      </c>
      <c r="K34" s="276">
        <v>2324</v>
      </c>
      <c r="L34" s="276">
        <v>2221.6</v>
      </c>
      <c r="M34" s="276">
        <v>2.1384599999999998</v>
      </c>
    </row>
    <row r="35" spans="1:13">
      <c r="A35" s="267">
        <v>25</v>
      </c>
      <c r="B35" s="276" t="s">
        <v>46</v>
      </c>
      <c r="C35" s="277">
        <v>264.39999999999998</v>
      </c>
      <c r="D35" s="278">
        <v>263.11666666666667</v>
      </c>
      <c r="E35" s="278">
        <v>260.93333333333334</v>
      </c>
      <c r="F35" s="278">
        <v>257.46666666666664</v>
      </c>
      <c r="G35" s="278">
        <v>255.2833333333333</v>
      </c>
      <c r="H35" s="278">
        <v>266.58333333333337</v>
      </c>
      <c r="I35" s="278">
        <v>268.76666666666677</v>
      </c>
      <c r="J35" s="278">
        <v>272.23333333333341</v>
      </c>
      <c r="K35" s="276">
        <v>265.3</v>
      </c>
      <c r="L35" s="276">
        <v>259.64999999999998</v>
      </c>
      <c r="M35" s="276">
        <v>41.224539999999998</v>
      </c>
    </row>
    <row r="36" spans="1:13">
      <c r="A36" s="267">
        <v>26</v>
      </c>
      <c r="B36" s="276" t="s">
        <v>293</v>
      </c>
      <c r="C36" s="277">
        <v>3231.05</v>
      </c>
      <c r="D36" s="278">
        <v>3222.0499999999997</v>
      </c>
      <c r="E36" s="278">
        <v>3204.0999999999995</v>
      </c>
      <c r="F36" s="278">
        <v>3177.1499999999996</v>
      </c>
      <c r="G36" s="278">
        <v>3159.1999999999994</v>
      </c>
      <c r="H36" s="278">
        <v>3248.9999999999995</v>
      </c>
      <c r="I36" s="278">
        <v>3266.9499999999994</v>
      </c>
      <c r="J36" s="278">
        <v>3293.8999999999996</v>
      </c>
      <c r="K36" s="276">
        <v>3240</v>
      </c>
      <c r="L36" s="276">
        <v>3195.1</v>
      </c>
      <c r="M36" s="276">
        <v>0.38657000000000002</v>
      </c>
    </row>
    <row r="37" spans="1:13">
      <c r="A37" s="267">
        <v>27</v>
      </c>
      <c r="B37" s="276" t="s">
        <v>302</v>
      </c>
      <c r="C37" s="277">
        <v>1001.45</v>
      </c>
      <c r="D37" s="278">
        <v>997.19999999999993</v>
      </c>
      <c r="E37" s="278">
        <v>986.39999999999986</v>
      </c>
      <c r="F37" s="278">
        <v>971.34999999999991</v>
      </c>
      <c r="G37" s="278">
        <v>960.54999999999984</v>
      </c>
      <c r="H37" s="278">
        <v>1012.2499999999999</v>
      </c>
      <c r="I37" s="278">
        <v>1023.0499999999998</v>
      </c>
      <c r="J37" s="278">
        <v>1038.0999999999999</v>
      </c>
      <c r="K37" s="276">
        <v>1008</v>
      </c>
      <c r="L37" s="276">
        <v>982.15</v>
      </c>
      <c r="M37" s="276">
        <v>2.4849899999999998</v>
      </c>
    </row>
    <row r="38" spans="1:13">
      <c r="A38" s="267">
        <v>28</v>
      </c>
      <c r="B38" s="276" t="s">
        <v>47</v>
      </c>
      <c r="C38" s="277">
        <v>2103.6</v>
      </c>
      <c r="D38" s="278">
        <v>2113.2000000000003</v>
      </c>
      <c r="E38" s="278">
        <v>2078.4000000000005</v>
      </c>
      <c r="F38" s="278">
        <v>2053.2000000000003</v>
      </c>
      <c r="G38" s="278">
        <v>2018.4000000000005</v>
      </c>
      <c r="H38" s="278">
        <v>2138.4000000000005</v>
      </c>
      <c r="I38" s="278">
        <v>2173.2000000000007</v>
      </c>
      <c r="J38" s="278">
        <v>2198.4000000000005</v>
      </c>
      <c r="K38" s="276">
        <v>2148</v>
      </c>
      <c r="L38" s="276">
        <v>2088</v>
      </c>
      <c r="M38" s="276">
        <v>7.2536300000000002</v>
      </c>
    </row>
    <row r="39" spans="1:13">
      <c r="A39" s="267">
        <v>29</v>
      </c>
      <c r="B39" s="276" t="s">
        <v>48</v>
      </c>
      <c r="C39" s="277">
        <v>147.9</v>
      </c>
      <c r="D39" s="278">
        <v>146.63333333333333</v>
      </c>
      <c r="E39" s="278">
        <v>144.01666666666665</v>
      </c>
      <c r="F39" s="278">
        <v>140.13333333333333</v>
      </c>
      <c r="G39" s="278">
        <v>137.51666666666665</v>
      </c>
      <c r="H39" s="278">
        <v>150.51666666666665</v>
      </c>
      <c r="I39" s="278">
        <v>153.13333333333333</v>
      </c>
      <c r="J39" s="278">
        <v>157.01666666666665</v>
      </c>
      <c r="K39" s="276">
        <v>149.25</v>
      </c>
      <c r="L39" s="276">
        <v>142.75</v>
      </c>
      <c r="M39" s="276">
        <v>121.50695</v>
      </c>
    </row>
    <row r="40" spans="1:13">
      <c r="A40" s="267">
        <v>30</v>
      </c>
      <c r="B40" s="276" t="s">
        <v>305</v>
      </c>
      <c r="C40" s="277">
        <v>123.8</v>
      </c>
      <c r="D40" s="278">
        <v>124.60000000000001</v>
      </c>
      <c r="E40" s="278">
        <v>122.70000000000002</v>
      </c>
      <c r="F40" s="278">
        <v>121.60000000000001</v>
      </c>
      <c r="G40" s="278">
        <v>119.70000000000002</v>
      </c>
      <c r="H40" s="278">
        <v>125.70000000000002</v>
      </c>
      <c r="I40" s="278">
        <v>127.60000000000002</v>
      </c>
      <c r="J40" s="278">
        <v>128.70000000000002</v>
      </c>
      <c r="K40" s="276">
        <v>126.5</v>
      </c>
      <c r="L40" s="276">
        <v>123.5</v>
      </c>
      <c r="M40" s="276">
        <v>0.39776</v>
      </c>
    </row>
    <row r="41" spans="1:13">
      <c r="A41" s="267">
        <v>31</v>
      </c>
      <c r="B41" s="276" t="s">
        <v>937</v>
      </c>
      <c r="C41" s="277">
        <v>222.1</v>
      </c>
      <c r="D41" s="278">
        <v>223.1</v>
      </c>
      <c r="E41" s="278">
        <v>219</v>
      </c>
      <c r="F41" s="278">
        <v>215.9</v>
      </c>
      <c r="G41" s="278">
        <v>211.8</v>
      </c>
      <c r="H41" s="278">
        <v>226.2</v>
      </c>
      <c r="I41" s="278">
        <v>230.29999999999995</v>
      </c>
      <c r="J41" s="278">
        <v>233.39999999999998</v>
      </c>
      <c r="K41" s="276">
        <v>227.2</v>
      </c>
      <c r="L41" s="276">
        <v>220</v>
      </c>
      <c r="M41" s="276">
        <v>0.97343000000000002</v>
      </c>
    </row>
    <row r="42" spans="1:13">
      <c r="A42" s="267">
        <v>32</v>
      </c>
      <c r="B42" s="276" t="s">
        <v>306</v>
      </c>
      <c r="C42" s="277">
        <v>61.4</v>
      </c>
      <c r="D42" s="278">
        <v>61.75</v>
      </c>
      <c r="E42" s="278">
        <v>60.5</v>
      </c>
      <c r="F42" s="278">
        <v>59.6</v>
      </c>
      <c r="G42" s="278">
        <v>58.35</v>
      </c>
      <c r="H42" s="278">
        <v>62.65</v>
      </c>
      <c r="I42" s="278">
        <v>63.9</v>
      </c>
      <c r="J42" s="278">
        <v>64.8</v>
      </c>
      <c r="K42" s="276">
        <v>63</v>
      </c>
      <c r="L42" s="276">
        <v>60.85</v>
      </c>
      <c r="M42" s="276">
        <v>2.3715999999999999</v>
      </c>
    </row>
    <row r="43" spans="1:13">
      <c r="A43" s="267">
        <v>33</v>
      </c>
      <c r="B43" s="276" t="s">
        <v>49</v>
      </c>
      <c r="C43" s="277">
        <v>83.95</v>
      </c>
      <c r="D43" s="278">
        <v>83.683333333333323</v>
      </c>
      <c r="E43" s="278">
        <v>82.366666666666646</v>
      </c>
      <c r="F43" s="278">
        <v>80.783333333333317</v>
      </c>
      <c r="G43" s="278">
        <v>79.46666666666664</v>
      </c>
      <c r="H43" s="278">
        <v>85.266666666666652</v>
      </c>
      <c r="I43" s="278">
        <v>86.583333333333343</v>
      </c>
      <c r="J43" s="278">
        <v>88.166666666666657</v>
      </c>
      <c r="K43" s="276">
        <v>85</v>
      </c>
      <c r="L43" s="276">
        <v>82.1</v>
      </c>
      <c r="M43" s="276">
        <v>311.60897</v>
      </c>
    </row>
    <row r="44" spans="1:13">
      <c r="A44" s="267">
        <v>34</v>
      </c>
      <c r="B44" s="276" t="s">
        <v>51</v>
      </c>
      <c r="C44" s="277">
        <v>2169.4499999999998</v>
      </c>
      <c r="D44" s="278">
        <v>2179.7666666666664</v>
      </c>
      <c r="E44" s="278">
        <v>2145.6833333333329</v>
      </c>
      <c r="F44" s="278">
        <v>2121.9166666666665</v>
      </c>
      <c r="G44" s="278">
        <v>2087.833333333333</v>
      </c>
      <c r="H44" s="278">
        <v>2203.5333333333328</v>
      </c>
      <c r="I44" s="278">
        <v>2237.6166666666668</v>
      </c>
      <c r="J44" s="278">
        <v>2261.3833333333328</v>
      </c>
      <c r="K44" s="276">
        <v>2213.85</v>
      </c>
      <c r="L44" s="276">
        <v>2156</v>
      </c>
      <c r="M44" s="276">
        <v>21.899570000000001</v>
      </c>
    </row>
    <row r="45" spans="1:13">
      <c r="A45" s="267">
        <v>35</v>
      </c>
      <c r="B45" s="276" t="s">
        <v>307</v>
      </c>
      <c r="C45" s="277">
        <v>132.9</v>
      </c>
      <c r="D45" s="278">
        <v>133.65</v>
      </c>
      <c r="E45" s="278">
        <v>130.80000000000001</v>
      </c>
      <c r="F45" s="278">
        <v>128.70000000000002</v>
      </c>
      <c r="G45" s="278">
        <v>125.85000000000002</v>
      </c>
      <c r="H45" s="278">
        <v>135.75</v>
      </c>
      <c r="I45" s="278">
        <v>138.59999999999997</v>
      </c>
      <c r="J45" s="278">
        <v>140.69999999999999</v>
      </c>
      <c r="K45" s="276">
        <v>136.5</v>
      </c>
      <c r="L45" s="276">
        <v>131.55000000000001</v>
      </c>
      <c r="M45" s="276">
        <v>0.81777999999999995</v>
      </c>
    </row>
    <row r="46" spans="1:13">
      <c r="A46" s="267">
        <v>36</v>
      </c>
      <c r="B46" s="276" t="s">
        <v>309</v>
      </c>
      <c r="C46" s="277">
        <v>1128.45</v>
      </c>
      <c r="D46" s="278">
        <v>1128.6833333333332</v>
      </c>
      <c r="E46" s="278">
        <v>1117.3666666666663</v>
      </c>
      <c r="F46" s="278">
        <v>1106.2833333333331</v>
      </c>
      <c r="G46" s="278">
        <v>1094.9666666666662</v>
      </c>
      <c r="H46" s="278">
        <v>1139.7666666666664</v>
      </c>
      <c r="I46" s="278">
        <v>1151.0833333333335</v>
      </c>
      <c r="J46" s="278">
        <v>1162.1666666666665</v>
      </c>
      <c r="K46" s="276">
        <v>1140</v>
      </c>
      <c r="L46" s="276">
        <v>1117.5999999999999</v>
      </c>
      <c r="M46" s="276">
        <v>0.38717000000000001</v>
      </c>
    </row>
    <row r="47" spans="1:13">
      <c r="A47" s="267">
        <v>37</v>
      </c>
      <c r="B47" s="276" t="s">
        <v>308</v>
      </c>
      <c r="C47" s="277">
        <v>4284.8999999999996</v>
      </c>
      <c r="D47" s="278">
        <v>4281.1500000000005</v>
      </c>
      <c r="E47" s="278">
        <v>4245.3000000000011</v>
      </c>
      <c r="F47" s="278">
        <v>4205.7000000000007</v>
      </c>
      <c r="G47" s="278">
        <v>4169.8500000000013</v>
      </c>
      <c r="H47" s="278">
        <v>4320.7500000000009</v>
      </c>
      <c r="I47" s="278">
        <v>4356.6000000000013</v>
      </c>
      <c r="J47" s="278">
        <v>4396.2000000000007</v>
      </c>
      <c r="K47" s="276">
        <v>4317</v>
      </c>
      <c r="L47" s="276">
        <v>4241.55</v>
      </c>
      <c r="M47" s="276">
        <v>0.14493</v>
      </c>
    </row>
    <row r="48" spans="1:13">
      <c r="A48" s="267">
        <v>38</v>
      </c>
      <c r="B48" s="276" t="s">
        <v>310</v>
      </c>
      <c r="C48" s="277">
        <v>5996</v>
      </c>
      <c r="D48" s="278">
        <v>6021.55</v>
      </c>
      <c r="E48" s="278">
        <v>5930.6500000000005</v>
      </c>
      <c r="F48" s="278">
        <v>5865.3</v>
      </c>
      <c r="G48" s="278">
        <v>5774.4000000000005</v>
      </c>
      <c r="H48" s="278">
        <v>6086.9000000000005</v>
      </c>
      <c r="I48" s="278">
        <v>6177.8</v>
      </c>
      <c r="J48" s="278">
        <v>6243.1500000000005</v>
      </c>
      <c r="K48" s="276">
        <v>6112.45</v>
      </c>
      <c r="L48" s="276">
        <v>5956.2</v>
      </c>
      <c r="M48" s="276">
        <v>0.18492</v>
      </c>
    </row>
    <row r="49" spans="1:13">
      <c r="A49" s="267">
        <v>39</v>
      </c>
      <c r="B49" s="276" t="s">
        <v>226</v>
      </c>
      <c r="C49" s="277">
        <v>779.6</v>
      </c>
      <c r="D49" s="278">
        <v>780.23333333333323</v>
      </c>
      <c r="E49" s="278">
        <v>771.56666666666649</v>
      </c>
      <c r="F49" s="278">
        <v>763.5333333333333</v>
      </c>
      <c r="G49" s="278">
        <v>754.86666666666656</v>
      </c>
      <c r="H49" s="278">
        <v>788.26666666666642</v>
      </c>
      <c r="I49" s="278">
        <v>796.93333333333317</v>
      </c>
      <c r="J49" s="278">
        <v>804.96666666666636</v>
      </c>
      <c r="K49" s="276">
        <v>788.9</v>
      </c>
      <c r="L49" s="276">
        <v>772.2</v>
      </c>
      <c r="M49" s="276">
        <v>4.60588</v>
      </c>
    </row>
    <row r="50" spans="1:13">
      <c r="A50" s="267">
        <v>40</v>
      </c>
      <c r="B50" s="276" t="s">
        <v>53</v>
      </c>
      <c r="C50" s="277">
        <v>781.75</v>
      </c>
      <c r="D50" s="278">
        <v>782.48333333333323</v>
      </c>
      <c r="E50" s="278">
        <v>769.26666666666642</v>
      </c>
      <c r="F50" s="278">
        <v>756.78333333333319</v>
      </c>
      <c r="G50" s="278">
        <v>743.56666666666638</v>
      </c>
      <c r="H50" s="278">
        <v>794.96666666666647</v>
      </c>
      <c r="I50" s="278">
        <v>808.18333333333339</v>
      </c>
      <c r="J50" s="278">
        <v>820.66666666666652</v>
      </c>
      <c r="K50" s="276">
        <v>795.7</v>
      </c>
      <c r="L50" s="276">
        <v>770</v>
      </c>
      <c r="M50" s="276">
        <v>27.86158</v>
      </c>
    </row>
    <row r="51" spans="1:13">
      <c r="A51" s="267">
        <v>41</v>
      </c>
      <c r="B51" s="276" t="s">
        <v>311</v>
      </c>
      <c r="C51" s="277">
        <v>478.65</v>
      </c>
      <c r="D51" s="278">
        <v>474.88333333333338</v>
      </c>
      <c r="E51" s="278">
        <v>465.86666666666679</v>
      </c>
      <c r="F51" s="278">
        <v>453.08333333333343</v>
      </c>
      <c r="G51" s="278">
        <v>444.06666666666683</v>
      </c>
      <c r="H51" s="278">
        <v>487.66666666666674</v>
      </c>
      <c r="I51" s="278">
        <v>496.68333333333328</v>
      </c>
      <c r="J51" s="278">
        <v>509.4666666666667</v>
      </c>
      <c r="K51" s="276">
        <v>483.9</v>
      </c>
      <c r="L51" s="276">
        <v>462.1</v>
      </c>
      <c r="M51" s="276">
        <v>3.31</v>
      </c>
    </row>
    <row r="52" spans="1:13">
      <c r="A52" s="267">
        <v>42</v>
      </c>
      <c r="B52" s="276" t="s">
        <v>55</v>
      </c>
      <c r="C52" s="277">
        <v>525.15</v>
      </c>
      <c r="D52" s="278">
        <v>523.33333333333337</v>
      </c>
      <c r="E52" s="278">
        <v>512.81666666666672</v>
      </c>
      <c r="F52" s="278">
        <v>500.48333333333335</v>
      </c>
      <c r="G52" s="278">
        <v>489.9666666666667</v>
      </c>
      <c r="H52" s="278">
        <v>535.66666666666674</v>
      </c>
      <c r="I52" s="278">
        <v>546.18333333333339</v>
      </c>
      <c r="J52" s="278">
        <v>558.51666666666677</v>
      </c>
      <c r="K52" s="276">
        <v>533.85</v>
      </c>
      <c r="L52" s="276">
        <v>511</v>
      </c>
      <c r="M52" s="276">
        <v>289.05623000000003</v>
      </c>
    </row>
    <row r="53" spans="1:13">
      <c r="A53" s="267">
        <v>43</v>
      </c>
      <c r="B53" s="276" t="s">
        <v>56</v>
      </c>
      <c r="C53" s="277">
        <v>2926.1</v>
      </c>
      <c r="D53" s="278">
        <v>2918.75</v>
      </c>
      <c r="E53" s="278">
        <v>2889.75</v>
      </c>
      <c r="F53" s="278">
        <v>2853.4</v>
      </c>
      <c r="G53" s="278">
        <v>2824.4</v>
      </c>
      <c r="H53" s="278">
        <v>2955.1</v>
      </c>
      <c r="I53" s="278">
        <v>2984.1</v>
      </c>
      <c r="J53" s="278">
        <v>3020.45</v>
      </c>
      <c r="K53" s="276">
        <v>2947.75</v>
      </c>
      <c r="L53" s="276">
        <v>2882.4</v>
      </c>
      <c r="M53" s="276">
        <v>7.1085799999999999</v>
      </c>
    </row>
    <row r="54" spans="1:13">
      <c r="A54" s="267">
        <v>44</v>
      </c>
      <c r="B54" s="276" t="s">
        <v>315</v>
      </c>
      <c r="C54" s="277">
        <v>184.8</v>
      </c>
      <c r="D54" s="278">
        <v>185.73333333333335</v>
      </c>
      <c r="E54" s="278">
        <v>183.06666666666669</v>
      </c>
      <c r="F54" s="278">
        <v>181.33333333333334</v>
      </c>
      <c r="G54" s="278">
        <v>178.66666666666669</v>
      </c>
      <c r="H54" s="278">
        <v>187.4666666666667</v>
      </c>
      <c r="I54" s="278">
        <v>190.13333333333333</v>
      </c>
      <c r="J54" s="278">
        <v>191.8666666666667</v>
      </c>
      <c r="K54" s="276">
        <v>188.4</v>
      </c>
      <c r="L54" s="276">
        <v>184</v>
      </c>
      <c r="M54" s="276">
        <v>1.2440500000000001</v>
      </c>
    </row>
    <row r="55" spans="1:13">
      <c r="A55" s="267">
        <v>45</v>
      </c>
      <c r="B55" s="276" t="s">
        <v>316</v>
      </c>
      <c r="C55" s="277">
        <v>486.4</v>
      </c>
      <c r="D55" s="278">
        <v>485.81666666666666</v>
      </c>
      <c r="E55" s="278">
        <v>480.58333333333331</v>
      </c>
      <c r="F55" s="278">
        <v>474.76666666666665</v>
      </c>
      <c r="G55" s="278">
        <v>469.5333333333333</v>
      </c>
      <c r="H55" s="278">
        <v>491.63333333333333</v>
      </c>
      <c r="I55" s="278">
        <v>496.86666666666667</v>
      </c>
      <c r="J55" s="278">
        <v>502.68333333333334</v>
      </c>
      <c r="K55" s="276">
        <v>491.05</v>
      </c>
      <c r="L55" s="276">
        <v>480</v>
      </c>
      <c r="M55" s="276">
        <v>1.66791</v>
      </c>
    </row>
    <row r="56" spans="1:13">
      <c r="A56" s="267">
        <v>46</v>
      </c>
      <c r="B56" s="276" t="s">
        <v>58</v>
      </c>
      <c r="C56" s="277">
        <v>5811.85</v>
      </c>
      <c r="D56" s="278">
        <v>5788.9333333333334</v>
      </c>
      <c r="E56" s="278">
        <v>5738.8666666666668</v>
      </c>
      <c r="F56" s="278">
        <v>5665.8833333333332</v>
      </c>
      <c r="G56" s="278">
        <v>5615.8166666666666</v>
      </c>
      <c r="H56" s="278">
        <v>5861.916666666667</v>
      </c>
      <c r="I56" s="278">
        <v>5911.9833333333345</v>
      </c>
      <c r="J56" s="278">
        <v>5984.9666666666672</v>
      </c>
      <c r="K56" s="276">
        <v>5839</v>
      </c>
      <c r="L56" s="276">
        <v>5715.95</v>
      </c>
      <c r="M56" s="276">
        <v>5.9096099999999998</v>
      </c>
    </row>
    <row r="57" spans="1:13">
      <c r="A57" s="267">
        <v>47</v>
      </c>
      <c r="B57" s="276" t="s">
        <v>232</v>
      </c>
      <c r="C57" s="277">
        <v>2303.4499999999998</v>
      </c>
      <c r="D57" s="278">
        <v>2308.5666666666666</v>
      </c>
      <c r="E57" s="278">
        <v>2294.8833333333332</v>
      </c>
      <c r="F57" s="278">
        <v>2286.3166666666666</v>
      </c>
      <c r="G57" s="278">
        <v>2272.6333333333332</v>
      </c>
      <c r="H57" s="278">
        <v>2317.1333333333332</v>
      </c>
      <c r="I57" s="278">
        <v>2330.8166666666666</v>
      </c>
      <c r="J57" s="278">
        <v>2339.3833333333332</v>
      </c>
      <c r="K57" s="276">
        <v>2322.25</v>
      </c>
      <c r="L57" s="276">
        <v>2300</v>
      </c>
      <c r="M57" s="276">
        <v>0.13197999999999999</v>
      </c>
    </row>
    <row r="58" spans="1:13">
      <c r="A58" s="267">
        <v>48</v>
      </c>
      <c r="B58" s="276" t="s">
        <v>59</v>
      </c>
      <c r="C58" s="277">
        <v>3561.45</v>
      </c>
      <c r="D58" s="278">
        <v>3531.1333333333332</v>
      </c>
      <c r="E58" s="278">
        <v>3492.3166666666666</v>
      </c>
      <c r="F58" s="278">
        <v>3423.1833333333334</v>
      </c>
      <c r="G58" s="278">
        <v>3384.3666666666668</v>
      </c>
      <c r="H58" s="278">
        <v>3600.2666666666664</v>
      </c>
      <c r="I58" s="278">
        <v>3639.083333333333</v>
      </c>
      <c r="J58" s="278">
        <v>3708.2166666666662</v>
      </c>
      <c r="K58" s="276">
        <v>3569.95</v>
      </c>
      <c r="L58" s="276">
        <v>3462</v>
      </c>
      <c r="M58" s="276">
        <v>43.71143</v>
      </c>
    </row>
    <row r="59" spans="1:13">
      <c r="A59" s="267">
        <v>49</v>
      </c>
      <c r="B59" s="276" t="s">
        <v>60</v>
      </c>
      <c r="C59" s="277">
        <v>1373.95</v>
      </c>
      <c r="D59" s="278">
        <v>1366.3</v>
      </c>
      <c r="E59" s="278">
        <v>1338.6499999999999</v>
      </c>
      <c r="F59" s="278">
        <v>1303.3499999999999</v>
      </c>
      <c r="G59" s="278">
        <v>1275.6999999999998</v>
      </c>
      <c r="H59" s="278">
        <v>1401.6</v>
      </c>
      <c r="I59" s="278">
        <v>1429.25</v>
      </c>
      <c r="J59" s="278">
        <v>1464.55</v>
      </c>
      <c r="K59" s="276">
        <v>1393.95</v>
      </c>
      <c r="L59" s="276">
        <v>1331</v>
      </c>
      <c r="M59" s="276">
        <v>8.8029499999999992</v>
      </c>
    </row>
    <row r="60" spans="1:13" ht="12" customHeight="1">
      <c r="A60" s="267">
        <v>50</v>
      </c>
      <c r="B60" s="276" t="s">
        <v>317</v>
      </c>
      <c r="C60" s="277">
        <v>100.4</v>
      </c>
      <c r="D60" s="278">
        <v>100.36666666666667</v>
      </c>
      <c r="E60" s="278">
        <v>99.583333333333343</v>
      </c>
      <c r="F60" s="278">
        <v>98.766666666666666</v>
      </c>
      <c r="G60" s="278">
        <v>97.983333333333334</v>
      </c>
      <c r="H60" s="278">
        <v>101.18333333333335</v>
      </c>
      <c r="I60" s="278">
        <v>101.96666666666668</v>
      </c>
      <c r="J60" s="278">
        <v>102.78333333333336</v>
      </c>
      <c r="K60" s="276">
        <v>101.15</v>
      </c>
      <c r="L60" s="276">
        <v>99.55</v>
      </c>
      <c r="M60" s="276">
        <v>0.77768999999999999</v>
      </c>
    </row>
    <row r="61" spans="1:13">
      <c r="A61" s="267">
        <v>51</v>
      </c>
      <c r="B61" s="276" t="s">
        <v>318</v>
      </c>
      <c r="C61" s="277">
        <v>149.65</v>
      </c>
      <c r="D61" s="278">
        <v>150.43333333333334</v>
      </c>
      <c r="E61" s="278">
        <v>146.91666666666669</v>
      </c>
      <c r="F61" s="278">
        <v>144.18333333333334</v>
      </c>
      <c r="G61" s="278">
        <v>140.66666666666669</v>
      </c>
      <c r="H61" s="278">
        <v>153.16666666666669</v>
      </c>
      <c r="I61" s="278">
        <v>156.68333333333334</v>
      </c>
      <c r="J61" s="278">
        <v>159.41666666666669</v>
      </c>
      <c r="K61" s="276">
        <v>153.94999999999999</v>
      </c>
      <c r="L61" s="276">
        <v>147.69999999999999</v>
      </c>
      <c r="M61" s="276">
        <v>11.558540000000001</v>
      </c>
    </row>
    <row r="62" spans="1:13">
      <c r="A62" s="267">
        <v>52</v>
      </c>
      <c r="B62" s="276" t="s">
        <v>233</v>
      </c>
      <c r="C62" s="277">
        <v>312.60000000000002</v>
      </c>
      <c r="D62" s="278">
        <v>309.76666666666665</v>
      </c>
      <c r="E62" s="278">
        <v>306.08333333333331</v>
      </c>
      <c r="F62" s="278">
        <v>299.56666666666666</v>
      </c>
      <c r="G62" s="278">
        <v>295.88333333333333</v>
      </c>
      <c r="H62" s="278">
        <v>316.2833333333333</v>
      </c>
      <c r="I62" s="278">
        <v>319.9666666666667</v>
      </c>
      <c r="J62" s="278">
        <v>326.48333333333329</v>
      </c>
      <c r="K62" s="276">
        <v>313.45</v>
      </c>
      <c r="L62" s="276">
        <v>303.25</v>
      </c>
      <c r="M62" s="276">
        <v>76.44699</v>
      </c>
    </row>
    <row r="63" spans="1:13">
      <c r="A63" s="267">
        <v>53</v>
      </c>
      <c r="B63" s="276" t="s">
        <v>61</v>
      </c>
      <c r="C63" s="277">
        <v>45.05</v>
      </c>
      <c r="D63" s="278">
        <v>44.583333333333336</v>
      </c>
      <c r="E63" s="278">
        <v>43.866666666666674</v>
      </c>
      <c r="F63" s="278">
        <v>42.683333333333337</v>
      </c>
      <c r="G63" s="278">
        <v>41.966666666666676</v>
      </c>
      <c r="H63" s="278">
        <v>45.766666666666673</v>
      </c>
      <c r="I63" s="278">
        <v>46.483333333333327</v>
      </c>
      <c r="J63" s="278">
        <v>47.666666666666671</v>
      </c>
      <c r="K63" s="276">
        <v>45.3</v>
      </c>
      <c r="L63" s="276">
        <v>43.4</v>
      </c>
      <c r="M63" s="276">
        <v>351.44740999999999</v>
      </c>
    </row>
    <row r="64" spans="1:13">
      <c r="A64" s="267">
        <v>54</v>
      </c>
      <c r="B64" s="276" t="s">
        <v>62</v>
      </c>
      <c r="C64" s="277">
        <v>39.35</v>
      </c>
      <c r="D64" s="278">
        <v>39.233333333333334</v>
      </c>
      <c r="E64" s="278">
        <v>38.866666666666667</v>
      </c>
      <c r="F64" s="278">
        <v>38.383333333333333</v>
      </c>
      <c r="G64" s="278">
        <v>38.016666666666666</v>
      </c>
      <c r="H64" s="278">
        <v>39.716666666666669</v>
      </c>
      <c r="I64" s="278">
        <v>40.083333333333343</v>
      </c>
      <c r="J64" s="278">
        <v>40.56666666666667</v>
      </c>
      <c r="K64" s="276">
        <v>39.6</v>
      </c>
      <c r="L64" s="276">
        <v>38.75</v>
      </c>
      <c r="M64" s="276">
        <v>11.600210000000001</v>
      </c>
    </row>
    <row r="65" spans="1:13">
      <c r="A65" s="267">
        <v>55</v>
      </c>
      <c r="B65" s="276" t="s">
        <v>312</v>
      </c>
      <c r="C65" s="277">
        <v>1351.15</v>
      </c>
      <c r="D65" s="278">
        <v>1350.8999999999999</v>
      </c>
      <c r="E65" s="278">
        <v>1326.7999999999997</v>
      </c>
      <c r="F65" s="278">
        <v>1302.4499999999998</v>
      </c>
      <c r="G65" s="278">
        <v>1278.3499999999997</v>
      </c>
      <c r="H65" s="278">
        <v>1375.2499999999998</v>
      </c>
      <c r="I65" s="278">
        <v>1399.3499999999997</v>
      </c>
      <c r="J65" s="278">
        <v>1423.6999999999998</v>
      </c>
      <c r="K65" s="276">
        <v>1375</v>
      </c>
      <c r="L65" s="276">
        <v>1326.55</v>
      </c>
      <c r="M65" s="276">
        <v>0.18561</v>
      </c>
    </row>
    <row r="66" spans="1:13">
      <c r="A66" s="267">
        <v>56</v>
      </c>
      <c r="B66" s="276" t="s">
        <v>63</v>
      </c>
      <c r="C66" s="277">
        <v>1313.95</v>
      </c>
      <c r="D66" s="278">
        <v>1308.7666666666667</v>
      </c>
      <c r="E66" s="278">
        <v>1300.0333333333333</v>
      </c>
      <c r="F66" s="278">
        <v>1286.1166666666666</v>
      </c>
      <c r="G66" s="278">
        <v>1277.3833333333332</v>
      </c>
      <c r="H66" s="278">
        <v>1322.6833333333334</v>
      </c>
      <c r="I66" s="278">
        <v>1331.4166666666665</v>
      </c>
      <c r="J66" s="278">
        <v>1345.3333333333335</v>
      </c>
      <c r="K66" s="276">
        <v>1317.5</v>
      </c>
      <c r="L66" s="276">
        <v>1294.8499999999999</v>
      </c>
      <c r="M66" s="276">
        <v>3.29068</v>
      </c>
    </row>
    <row r="67" spans="1:13">
      <c r="A67" s="267">
        <v>57</v>
      </c>
      <c r="B67" s="276" t="s">
        <v>320</v>
      </c>
      <c r="C67" s="277">
        <v>5362.4</v>
      </c>
      <c r="D67" s="278">
        <v>5367.7666666666664</v>
      </c>
      <c r="E67" s="278">
        <v>5297.6333333333332</v>
      </c>
      <c r="F67" s="278">
        <v>5232.8666666666668</v>
      </c>
      <c r="G67" s="278">
        <v>5162.7333333333336</v>
      </c>
      <c r="H67" s="278">
        <v>5432.5333333333328</v>
      </c>
      <c r="I67" s="278">
        <v>5502.6666666666661</v>
      </c>
      <c r="J67" s="278">
        <v>5567.4333333333325</v>
      </c>
      <c r="K67" s="276">
        <v>5437.9</v>
      </c>
      <c r="L67" s="276">
        <v>5303</v>
      </c>
      <c r="M67" s="276">
        <v>0.14563999999999999</v>
      </c>
    </row>
    <row r="68" spans="1:13">
      <c r="A68" s="267">
        <v>58</v>
      </c>
      <c r="B68" s="276" t="s">
        <v>234</v>
      </c>
      <c r="C68" s="277">
        <v>1190.3499999999999</v>
      </c>
      <c r="D68" s="278">
        <v>1189.7666666666667</v>
      </c>
      <c r="E68" s="278">
        <v>1182.5333333333333</v>
      </c>
      <c r="F68" s="278">
        <v>1174.7166666666667</v>
      </c>
      <c r="G68" s="278">
        <v>1167.4833333333333</v>
      </c>
      <c r="H68" s="278">
        <v>1197.5833333333333</v>
      </c>
      <c r="I68" s="278">
        <v>1204.8166666666664</v>
      </c>
      <c r="J68" s="278">
        <v>1212.6333333333332</v>
      </c>
      <c r="K68" s="276">
        <v>1197</v>
      </c>
      <c r="L68" s="276">
        <v>1181.95</v>
      </c>
      <c r="M68" s="276">
        <v>0.18248</v>
      </c>
    </row>
    <row r="69" spans="1:13">
      <c r="A69" s="267">
        <v>59</v>
      </c>
      <c r="B69" s="276" t="s">
        <v>321</v>
      </c>
      <c r="C69" s="277">
        <v>286.75</v>
      </c>
      <c r="D69" s="278">
        <v>288.08333333333331</v>
      </c>
      <c r="E69" s="278">
        <v>284.66666666666663</v>
      </c>
      <c r="F69" s="278">
        <v>282.58333333333331</v>
      </c>
      <c r="G69" s="278">
        <v>279.16666666666663</v>
      </c>
      <c r="H69" s="278">
        <v>290.16666666666663</v>
      </c>
      <c r="I69" s="278">
        <v>293.58333333333326</v>
      </c>
      <c r="J69" s="278">
        <v>295.66666666666663</v>
      </c>
      <c r="K69" s="276">
        <v>291.5</v>
      </c>
      <c r="L69" s="276">
        <v>286</v>
      </c>
      <c r="M69" s="276">
        <v>0.64231000000000005</v>
      </c>
    </row>
    <row r="70" spans="1:13">
      <c r="A70" s="267">
        <v>60</v>
      </c>
      <c r="B70" s="276" t="s">
        <v>65</v>
      </c>
      <c r="C70" s="277">
        <v>88.9</v>
      </c>
      <c r="D70" s="278">
        <v>89.05</v>
      </c>
      <c r="E70" s="278">
        <v>87.75</v>
      </c>
      <c r="F70" s="278">
        <v>86.600000000000009</v>
      </c>
      <c r="G70" s="278">
        <v>85.300000000000011</v>
      </c>
      <c r="H70" s="278">
        <v>90.199999999999989</v>
      </c>
      <c r="I70" s="278">
        <v>91.499999999999972</v>
      </c>
      <c r="J70" s="278">
        <v>92.649999999999977</v>
      </c>
      <c r="K70" s="276">
        <v>90.35</v>
      </c>
      <c r="L70" s="276">
        <v>87.9</v>
      </c>
      <c r="M70" s="276">
        <v>33.914999999999999</v>
      </c>
    </row>
    <row r="71" spans="1:13">
      <c r="A71" s="267">
        <v>61</v>
      </c>
      <c r="B71" s="276" t="s">
        <v>313</v>
      </c>
      <c r="C71" s="277">
        <v>606.75</v>
      </c>
      <c r="D71" s="278">
        <v>607.31666666666661</v>
      </c>
      <c r="E71" s="278">
        <v>595.08333333333326</v>
      </c>
      <c r="F71" s="278">
        <v>583.41666666666663</v>
      </c>
      <c r="G71" s="278">
        <v>571.18333333333328</v>
      </c>
      <c r="H71" s="278">
        <v>618.98333333333323</v>
      </c>
      <c r="I71" s="278">
        <v>631.21666666666658</v>
      </c>
      <c r="J71" s="278">
        <v>642.88333333333321</v>
      </c>
      <c r="K71" s="276">
        <v>619.54999999999995</v>
      </c>
      <c r="L71" s="276">
        <v>595.65</v>
      </c>
      <c r="M71" s="276">
        <v>1.5317400000000001</v>
      </c>
    </row>
    <row r="72" spans="1:13">
      <c r="A72" s="267">
        <v>62</v>
      </c>
      <c r="B72" s="276" t="s">
        <v>66</v>
      </c>
      <c r="C72" s="277">
        <v>637.9</v>
      </c>
      <c r="D72" s="278">
        <v>635.26666666666665</v>
      </c>
      <c r="E72" s="278">
        <v>631.08333333333326</v>
      </c>
      <c r="F72" s="278">
        <v>624.26666666666665</v>
      </c>
      <c r="G72" s="278">
        <v>620.08333333333326</v>
      </c>
      <c r="H72" s="278">
        <v>642.08333333333326</v>
      </c>
      <c r="I72" s="278">
        <v>646.26666666666665</v>
      </c>
      <c r="J72" s="278">
        <v>653.08333333333326</v>
      </c>
      <c r="K72" s="276">
        <v>639.45000000000005</v>
      </c>
      <c r="L72" s="276">
        <v>628.45000000000005</v>
      </c>
      <c r="M72" s="276">
        <v>14.762359999999999</v>
      </c>
    </row>
    <row r="73" spans="1:13">
      <c r="A73" s="267">
        <v>63</v>
      </c>
      <c r="B73" s="276" t="s">
        <v>67</v>
      </c>
      <c r="C73" s="277">
        <v>463.75</v>
      </c>
      <c r="D73" s="278">
        <v>464.16666666666669</v>
      </c>
      <c r="E73" s="278">
        <v>456.08333333333337</v>
      </c>
      <c r="F73" s="278">
        <v>448.41666666666669</v>
      </c>
      <c r="G73" s="278">
        <v>440.33333333333337</v>
      </c>
      <c r="H73" s="278">
        <v>471.83333333333337</v>
      </c>
      <c r="I73" s="278">
        <v>479.91666666666674</v>
      </c>
      <c r="J73" s="278">
        <v>487.58333333333337</v>
      </c>
      <c r="K73" s="276">
        <v>472.25</v>
      </c>
      <c r="L73" s="276">
        <v>456.5</v>
      </c>
      <c r="M73" s="276">
        <v>26.968419999999998</v>
      </c>
    </row>
    <row r="74" spans="1:13">
      <c r="A74" s="267">
        <v>64</v>
      </c>
      <c r="B74" s="276" t="s">
        <v>1045</v>
      </c>
      <c r="C74" s="277">
        <v>8596.35</v>
      </c>
      <c r="D74" s="278">
        <v>8589.15</v>
      </c>
      <c r="E74" s="278">
        <v>8517.2999999999993</v>
      </c>
      <c r="F74" s="278">
        <v>8438.25</v>
      </c>
      <c r="G74" s="278">
        <v>8366.4</v>
      </c>
      <c r="H74" s="278">
        <v>8668.1999999999989</v>
      </c>
      <c r="I74" s="278">
        <v>8740.0500000000011</v>
      </c>
      <c r="J74" s="278">
        <v>8819.0999999999985</v>
      </c>
      <c r="K74" s="276">
        <v>8661</v>
      </c>
      <c r="L74" s="276">
        <v>8510.1</v>
      </c>
      <c r="M74" s="276">
        <v>1.107E-2</v>
      </c>
    </row>
    <row r="75" spans="1:13">
      <c r="A75" s="267">
        <v>65</v>
      </c>
      <c r="B75" s="276" t="s">
        <v>69</v>
      </c>
      <c r="C75" s="277">
        <v>453.05</v>
      </c>
      <c r="D75" s="278">
        <v>451.91666666666669</v>
      </c>
      <c r="E75" s="278">
        <v>448.28333333333336</v>
      </c>
      <c r="F75" s="278">
        <v>443.51666666666665</v>
      </c>
      <c r="G75" s="278">
        <v>439.88333333333333</v>
      </c>
      <c r="H75" s="278">
        <v>456.68333333333339</v>
      </c>
      <c r="I75" s="278">
        <v>460.31666666666672</v>
      </c>
      <c r="J75" s="278">
        <v>465.08333333333343</v>
      </c>
      <c r="K75" s="276">
        <v>455.55</v>
      </c>
      <c r="L75" s="276">
        <v>447.15</v>
      </c>
      <c r="M75" s="276">
        <v>100.0368</v>
      </c>
    </row>
    <row r="76" spans="1:13" s="16" customFormat="1">
      <c r="A76" s="267">
        <v>66</v>
      </c>
      <c r="B76" s="276" t="s">
        <v>70</v>
      </c>
      <c r="C76" s="277">
        <v>27.2</v>
      </c>
      <c r="D76" s="278">
        <v>27.400000000000002</v>
      </c>
      <c r="E76" s="278">
        <v>26.750000000000004</v>
      </c>
      <c r="F76" s="278">
        <v>26.3</v>
      </c>
      <c r="G76" s="278">
        <v>25.650000000000002</v>
      </c>
      <c r="H76" s="278">
        <v>27.850000000000005</v>
      </c>
      <c r="I76" s="278">
        <v>28.500000000000004</v>
      </c>
      <c r="J76" s="278">
        <v>28.950000000000006</v>
      </c>
      <c r="K76" s="276">
        <v>28.05</v>
      </c>
      <c r="L76" s="276">
        <v>26.95</v>
      </c>
      <c r="M76" s="276">
        <v>294.25117</v>
      </c>
    </row>
    <row r="77" spans="1:13" s="16" customFormat="1">
      <c r="A77" s="267">
        <v>67</v>
      </c>
      <c r="B77" s="276" t="s">
        <v>71</v>
      </c>
      <c r="C77" s="277">
        <v>410.5</v>
      </c>
      <c r="D77" s="278">
        <v>408.25</v>
      </c>
      <c r="E77" s="278">
        <v>404.6</v>
      </c>
      <c r="F77" s="278">
        <v>398.70000000000005</v>
      </c>
      <c r="G77" s="278">
        <v>395.05000000000007</v>
      </c>
      <c r="H77" s="278">
        <v>414.15</v>
      </c>
      <c r="I77" s="278">
        <v>417.79999999999995</v>
      </c>
      <c r="J77" s="278">
        <v>423.69999999999993</v>
      </c>
      <c r="K77" s="276">
        <v>411.9</v>
      </c>
      <c r="L77" s="276">
        <v>402.35</v>
      </c>
      <c r="M77" s="276">
        <v>27.00433</v>
      </c>
    </row>
    <row r="78" spans="1:13" s="16" customFormat="1">
      <c r="A78" s="267">
        <v>68</v>
      </c>
      <c r="B78" s="276" t="s">
        <v>322</v>
      </c>
      <c r="C78" s="277">
        <v>639.75</v>
      </c>
      <c r="D78" s="278">
        <v>636.68333333333328</v>
      </c>
      <c r="E78" s="278">
        <v>625.36666666666656</v>
      </c>
      <c r="F78" s="278">
        <v>610.98333333333323</v>
      </c>
      <c r="G78" s="278">
        <v>599.66666666666652</v>
      </c>
      <c r="H78" s="278">
        <v>651.06666666666661</v>
      </c>
      <c r="I78" s="278">
        <v>662.38333333333344</v>
      </c>
      <c r="J78" s="278">
        <v>676.76666666666665</v>
      </c>
      <c r="K78" s="276">
        <v>648</v>
      </c>
      <c r="L78" s="276">
        <v>622.29999999999995</v>
      </c>
      <c r="M78" s="276">
        <v>1.32769</v>
      </c>
    </row>
    <row r="79" spans="1:13" s="16" customFormat="1">
      <c r="A79" s="267">
        <v>69</v>
      </c>
      <c r="B79" s="276" t="s">
        <v>324</v>
      </c>
      <c r="C79" s="277">
        <v>167.3</v>
      </c>
      <c r="D79" s="278">
        <v>167.58333333333334</v>
      </c>
      <c r="E79" s="278">
        <v>166.16666666666669</v>
      </c>
      <c r="F79" s="278">
        <v>165.03333333333333</v>
      </c>
      <c r="G79" s="278">
        <v>163.61666666666667</v>
      </c>
      <c r="H79" s="278">
        <v>168.7166666666667</v>
      </c>
      <c r="I79" s="278">
        <v>170.13333333333338</v>
      </c>
      <c r="J79" s="278">
        <v>171.26666666666671</v>
      </c>
      <c r="K79" s="276">
        <v>169</v>
      </c>
      <c r="L79" s="276">
        <v>166.45</v>
      </c>
      <c r="M79" s="276">
        <v>4.6661999999999999</v>
      </c>
    </row>
    <row r="80" spans="1:13" s="16" customFormat="1">
      <c r="A80" s="267">
        <v>70</v>
      </c>
      <c r="B80" s="276" t="s">
        <v>325</v>
      </c>
      <c r="C80" s="277">
        <v>3753.15</v>
      </c>
      <c r="D80" s="278">
        <v>3766.4499999999994</v>
      </c>
      <c r="E80" s="278">
        <v>3667.8999999999987</v>
      </c>
      <c r="F80" s="278">
        <v>3582.6499999999992</v>
      </c>
      <c r="G80" s="278">
        <v>3484.0999999999985</v>
      </c>
      <c r="H80" s="278">
        <v>3851.6999999999989</v>
      </c>
      <c r="I80" s="278">
        <v>3950.2499999999991</v>
      </c>
      <c r="J80" s="278">
        <v>4035.4999999999991</v>
      </c>
      <c r="K80" s="276">
        <v>3865</v>
      </c>
      <c r="L80" s="276">
        <v>3681.2</v>
      </c>
      <c r="M80" s="276">
        <v>0.57835999999999999</v>
      </c>
    </row>
    <row r="81" spans="1:13" s="16" customFormat="1">
      <c r="A81" s="267">
        <v>71</v>
      </c>
      <c r="B81" s="276" t="s">
        <v>326</v>
      </c>
      <c r="C81" s="277">
        <v>633.15</v>
      </c>
      <c r="D81" s="278">
        <v>634.98333333333335</v>
      </c>
      <c r="E81" s="278">
        <v>619.9666666666667</v>
      </c>
      <c r="F81" s="278">
        <v>606.7833333333333</v>
      </c>
      <c r="G81" s="278">
        <v>591.76666666666665</v>
      </c>
      <c r="H81" s="278">
        <v>648.16666666666674</v>
      </c>
      <c r="I81" s="278">
        <v>663.18333333333339</v>
      </c>
      <c r="J81" s="278">
        <v>676.36666666666679</v>
      </c>
      <c r="K81" s="276">
        <v>650</v>
      </c>
      <c r="L81" s="276">
        <v>621.79999999999995</v>
      </c>
      <c r="M81" s="276">
        <v>0.2225</v>
      </c>
    </row>
    <row r="82" spans="1:13" s="16" customFormat="1">
      <c r="A82" s="267">
        <v>72</v>
      </c>
      <c r="B82" s="276" t="s">
        <v>327</v>
      </c>
      <c r="C82" s="277">
        <v>61.4</v>
      </c>
      <c r="D82" s="278">
        <v>61.633333333333326</v>
      </c>
      <c r="E82" s="278">
        <v>60.966666666666654</v>
      </c>
      <c r="F82" s="278">
        <v>60.533333333333331</v>
      </c>
      <c r="G82" s="278">
        <v>59.86666666666666</v>
      </c>
      <c r="H82" s="278">
        <v>62.066666666666649</v>
      </c>
      <c r="I82" s="278">
        <v>62.73333333333332</v>
      </c>
      <c r="J82" s="278">
        <v>63.166666666666643</v>
      </c>
      <c r="K82" s="276">
        <v>62.3</v>
      </c>
      <c r="L82" s="276">
        <v>61.2</v>
      </c>
      <c r="M82" s="276">
        <v>6.5624700000000002</v>
      </c>
    </row>
    <row r="83" spans="1:13" s="16" customFormat="1">
      <c r="A83" s="267">
        <v>73</v>
      </c>
      <c r="B83" s="276" t="s">
        <v>72</v>
      </c>
      <c r="C83" s="277">
        <v>11802.95</v>
      </c>
      <c r="D83" s="278">
        <v>11835.266666666668</v>
      </c>
      <c r="E83" s="278">
        <v>11707.433333333336</v>
      </c>
      <c r="F83" s="278">
        <v>11611.916666666668</v>
      </c>
      <c r="G83" s="278">
        <v>11484.083333333336</v>
      </c>
      <c r="H83" s="278">
        <v>11930.783333333336</v>
      </c>
      <c r="I83" s="278">
        <v>12058.616666666669</v>
      </c>
      <c r="J83" s="278">
        <v>12154.133333333337</v>
      </c>
      <c r="K83" s="276">
        <v>11963.1</v>
      </c>
      <c r="L83" s="276">
        <v>11739.75</v>
      </c>
      <c r="M83" s="276">
        <v>0.31120999999999999</v>
      </c>
    </row>
    <row r="84" spans="1:13" s="16" customFormat="1">
      <c r="A84" s="267">
        <v>74</v>
      </c>
      <c r="B84" s="276" t="s">
        <v>74</v>
      </c>
      <c r="C84" s="277">
        <v>348.85</v>
      </c>
      <c r="D84" s="278">
        <v>348.66666666666669</v>
      </c>
      <c r="E84" s="278">
        <v>344.38333333333338</v>
      </c>
      <c r="F84" s="278">
        <v>339.91666666666669</v>
      </c>
      <c r="G84" s="278">
        <v>335.63333333333338</v>
      </c>
      <c r="H84" s="278">
        <v>353.13333333333338</v>
      </c>
      <c r="I84" s="278">
        <v>357.41666666666669</v>
      </c>
      <c r="J84" s="278">
        <v>361.88333333333338</v>
      </c>
      <c r="K84" s="276">
        <v>352.95</v>
      </c>
      <c r="L84" s="276">
        <v>344.2</v>
      </c>
      <c r="M84" s="276">
        <v>40.509770000000003</v>
      </c>
    </row>
    <row r="85" spans="1:13" s="16" customFormat="1">
      <c r="A85" s="267">
        <v>75</v>
      </c>
      <c r="B85" s="276" t="s">
        <v>328</v>
      </c>
      <c r="C85" s="277">
        <v>182.8</v>
      </c>
      <c r="D85" s="278">
        <v>181.81666666666669</v>
      </c>
      <c r="E85" s="278">
        <v>178.63333333333338</v>
      </c>
      <c r="F85" s="278">
        <v>174.4666666666667</v>
      </c>
      <c r="G85" s="278">
        <v>171.28333333333339</v>
      </c>
      <c r="H85" s="278">
        <v>185.98333333333338</v>
      </c>
      <c r="I85" s="278">
        <v>189.16666666666671</v>
      </c>
      <c r="J85" s="278">
        <v>193.33333333333337</v>
      </c>
      <c r="K85" s="276">
        <v>185</v>
      </c>
      <c r="L85" s="276">
        <v>177.65</v>
      </c>
      <c r="M85" s="276">
        <v>3.1921200000000001</v>
      </c>
    </row>
    <row r="86" spans="1:13" s="16" customFormat="1">
      <c r="A86" s="267">
        <v>76</v>
      </c>
      <c r="B86" s="276" t="s">
        <v>75</v>
      </c>
      <c r="C86" s="277">
        <v>3470.7</v>
      </c>
      <c r="D86" s="278">
        <v>3462.8666666666668</v>
      </c>
      <c r="E86" s="278">
        <v>3419.7333333333336</v>
      </c>
      <c r="F86" s="278">
        <v>3368.7666666666669</v>
      </c>
      <c r="G86" s="278">
        <v>3325.6333333333337</v>
      </c>
      <c r="H86" s="278">
        <v>3513.8333333333335</v>
      </c>
      <c r="I86" s="278">
        <v>3556.9666666666667</v>
      </c>
      <c r="J86" s="278">
        <v>3607.9333333333334</v>
      </c>
      <c r="K86" s="276">
        <v>3506</v>
      </c>
      <c r="L86" s="276">
        <v>3411.9</v>
      </c>
      <c r="M86" s="276">
        <v>7.1479999999999997</v>
      </c>
    </row>
    <row r="87" spans="1:13" s="16" customFormat="1">
      <c r="A87" s="267">
        <v>77</v>
      </c>
      <c r="B87" s="276" t="s">
        <v>314</v>
      </c>
      <c r="C87" s="277">
        <v>472.7</v>
      </c>
      <c r="D87" s="278">
        <v>476.90000000000003</v>
      </c>
      <c r="E87" s="278">
        <v>461.80000000000007</v>
      </c>
      <c r="F87" s="278">
        <v>450.90000000000003</v>
      </c>
      <c r="G87" s="278">
        <v>435.80000000000007</v>
      </c>
      <c r="H87" s="278">
        <v>487.80000000000007</v>
      </c>
      <c r="I87" s="278">
        <v>502.90000000000009</v>
      </c>
      <c r="J87" s="278">
        <v>513.80000000000007</v>
      </c>
      <c r="K87" s="276">
        <v>492</v>
      </c>
      <c r="L87" s="276">
        <v>466</v>
      </c>
      <c r="M87" s="276">
        <v>5.8479200000000002</v>
      </c>
    </row>
    <row r="88" spans="1:13" s="16" customFormat="1">
      <c r="A88" s="267">
        <v>78</v>
      </c>
      <c r="B88" s="276" t="s">
        <v>323</v>
      </c>
      <c r="C88" s="277">
        <v>181.75</v>
      </c>
      <c r="D88" s="278">
        <v>182.48333333333335</v>
      </c>
      <c r="E88" s="278">
        <v>178.26666666666671</v>
      </c>
      <c r="F88" s="278">
        <v>174.78333333333336</v>
      </c>
      <c r="G88" s="278">
        <v>170.56666666666672</v>
      </c>
      <c r="H88" s="278">
        <v>185.9666666666667</v>
      </c>
      <c r="I88" s="278">
        <v>190.18333333333334</v>
      </c>
      <c r="J88" s="278">
        <v>193.66666666666669</v>
      </c>
      <c r="K88" s="276">
        <v>186.7</v>
      </c>
      <c r="L88" s="276">
        <v>179</v>
      </c>
      <c r="M88" s="276">
        <v>8.2549299999999999</v>
      </c>
    </row>
    <row r="89" spans="1:13" s="16" customFormat="1">
      <c r="A89" s="267">
        <v>79</v>
      </c>
      <c r="B89" s="276" t="s">
        <v>76</v>
      </c>
      <c r="C89" s="277">
        <v>439.3</v>
      </c>
      <c r="D89" s="278">
        <v>438.76666666666671</v>
      </c>
      <c r="E89" s="278">
        <v>433.13333333333344</v>
      </c>
      <c r="F89" s="278">
        <v>426.96666666666675</v>
      </c>
      <c r="G89" s="278">
        <v>421.33333333333348</v>
      </c>
      <c r="H89" s="278">
        <v>444.93333333333339</v>
      </c>
      <c r="I89" s="278">
        <v>450.56666666666672</v>
      </c>
      <c r="J89" s="278">
        <v>456.73333333333335</v>
      </c>
      <c r="K89" s="276">
        <v>444.4</v>
      </c>
      <c r="L89" s="276">
        <v>432.6</v>
      </c>
      <c r="M89" s="276">
        <v>63.496929999999999</v>
      </c>
    </row>
    <row r="90" spans="1:13" s="16" customFormat="1">
      <c r="A90" s="267">
        <v>80</v>
      </c>
      <c r="B90" s="276" t="s">
        <v>77</v>
      </c>
      <c r="C90" s="277">
        <v>89.4</v>
      </c>
      <c r="D90" s="278">
        <v>88.733333333333334</v>
      </c>
      <c r="E90" s="278">
        <v>87.466666666666669</v>
      </c>
      <c r="F90" s="278">
        <v>85.533333333333331</v>
      </c>
      <c r="G90" s="278">
        <v>84.266666666666666</v>
      </c>
      <c r="H90" s="278">
        <v>90.666666666666671</v>
      </c>
      <c r="I90" s="278">
        <v>91.933333333333351</v>
      </c>
      <c r="J90" s="278">
        <v>93.866666666666674</v>
      </c>
      <c r="K90" s="276">
        <v>90</v>
      </c>
      <c r="L90" s="276">
        <v>86.8</v>
      </c>
      <c r="M90" s="276">
        <v>63.59478</v>
      </c>
    </row>
    <row r="91" spans="1:13" s="16" customFormat="1">
      <c r="A91" s="267">
        <v>81</v>
      </c>
      <c r="B91" s="276" t="s">
        <v>332</v>
      </c>
      <c r="C91" s="277">
        <v>454.8</v>
      </c>
      <c r="D91" s="278">
        <v>457.08333333333331</v>
      </c>
      <c r="E91" s="278">
        <v>446.21666666666664</v>
      </c>
      <c r="F91" s="278">
        <v>437.63333333333333</v>
      </c>
      <c r="G91" s="278">
        <v>426.76666666666665</v>
      </c>
      <c r="H91" s="278">
        <v>465.66666666666663</v>
      </c>
      <c r="I91" s="278">
        <v>476.5333333333333</v>
      </c>
      <c r="J91" s="278">
        <v>485.11666666666662</v>
      </c>
      <c r="K91" s="276">
        <v>467.95</v>
      </c>
      <c r="L91" s="276">
        <v>448.5</v>
      </c>
      <c r="M91" s="276">
        <v>2.2965100000000001</v>
      </c>
    </row>
    <row r="92" spans="1:13" s="16" customFormat="1">
      <c r="A92" s="267">
        <v>82</v>
      </c>
      <c r="B92" s="276" t="s">
        <v>333</v>
      </c>
      <c r="C92" s="277">
        <v>491.25</v>
      </c>
      <c r="D92" s="278">
        <v>493.15000000000003</v>
      </c>
      <c r="E92" s="278">
        <v>485.30000000000007</v>
      </c>
      <c r="F92" s="278">
        <v>479.35</v>
      </c>
      <c r="G92" s="278">
        <v>471.50000000000006</v>
      </c>
      <c r="H92" s="278">
        <v>499.10000000000008</v>
      </c>
      <c r="I92" s="278">
        <v>506.9500000000001</v>
      </c>
      <c r="J92" s="278">
        <v>512.90000000000009</v>
      </c>
      <c r="K92" s="276">
        <v>501</v>
      </c>
      <c r="L92" s="276">
        <v>487.2</v>
      </c>
      <c r="M92" s="276">
        <v>0.87688999999999995</v>
      </c>
    </row>
    <row r="93" spans="1:13" s="16" customFormat="1">
      <c r="A93" s="267">
        <v>83</v>
      </c>
      <c r="B93" s="276" t="s">
        <v>335</v>
      </c>
      <c r="C93" s="277">
        <v>301.14999999999998</v>
      </c>
      <c r="D93" s="278">
        <v>300.83333333333331</v>
      </c>
      <c r="E93" s="278">
        <v>296.86666666666662</v>
      </c>
      <c r="F93" s="278">
        <v>292.58333333333331</v>
      </c>
      <c r="G93" s="278">
        <v>288.61666666666662</v>
      </c>
      <c r="H93" s="278">
        <v>305.11666666666662</v>
      </c>
      <c r="I93" s="278">
        <v>309.08333333333331</v>
      </c>
      <c r="J93" s="278">
        <v>313.36666666666662</v>
      </c>
      <c r="K93" s="276">
        <v>304.8</v>
      </c>
      <c r="L93" s="276">
        <v>296.55</v>
      </c>
      <c r="M93" s="276">
        <v>6.7872899999999996</v>
      </c>
    </row>
    <row r="94" spans="1:13" s="16" customFormat="1">
      <c r="A94" s="267">
        <v>84</v>
      </c>
      <c r="B94" s="276" t="s">
        <v>329</v>
      </c>
      <c r="C94" s="277">
        <v>365.4</v>
      </c>
      <c r="D94" s="278">
        <v>354.2833333333333</v>
      </c>
      <c r="E94" s="278">
        <v>343.16666666666663</v>
      </c>
      <c r="F94" s="278">
        <v>320.93333333333334</v>
      </c>
      <c r="G94" s="278">
        <v>309.81666666666666</v>
      </c>
      <c r="H94" s="278">
        <v>376.51666666666659</v>
      </c>
      <c r="I94" s="278">
        <v>387.63333333333327</v>
      </c>
      <c r="J94" s="278">
        <v>409.86666666666656</v>
      </c>
      <c r="K94" s="276">
        <v>365.4</v>
      </c>
      <c r="L94" s="276">
        <v>332.05</v>
      </c>
      <c r="M94" s="276">
        <v>35.928289999999997</v>
      </c>
    </row>
    <row r="95" spans="1:13" s="16" customFormat="1">
      <c r="A95" s="267">
        <v>85</v>
      </c>
      <c r="B95" s="276" t="s">
        <v>78</v>
      </c>
      <c r="C95" s="277">
        <v>112.95</v>
      </c>
      <c r="D95" s="278">
        <v>113.36666666666667</v>
      </c>
      <c r="E95" s="278">
        <v>111.23333333333335</v>
      </c>
      <c r="F95" s="278">
        <v>109.51666666666668</v>
      </c>
      <c r="G95" s="278">
        <v>107.38333333333335</v>
      </c>
      <c r="H95" s="278">
        <v>115.08333333333334</v>
      </c>
      <c r="I95" s="278">
        <v>117.21666666666667</v>
      </c>
      <c r="J95" s="278">
        <v>118.93333333333334</v>
      </c>
      <c r="K95" s="276">
        <v>115.5</v>
      </c>
      <c r="L95" s="276">
        <v>111.65</v>
      </c>
      <c r="M95" s="276">
        <v>9.50244</v>
      </c>
    </row>
    <row r="96" spans="1:13" s="16" customFormat="1">
      <c r="A96" s="267">
        <v>86</v>
      </c>
      <c r="B96" s="276" t="s">
        <v>330</v>
      </c>
      <c r="C96" s="277">
        <v>241.75</v>
      </c>
      <c r="D96" s="278">
        <v>242.28333333333333</v>
      </c>
      <c r="E96" s="278">
        <v>239.21666666666667</v>
      </c>
      <c r="F96" s="278">
        <v>236.68333333333334</v>
      </c>
      <c r="G96" s="278">
        <v>233.61666666666667</v>
      </c>
      <c r="H96" s="278">
        <v>244.81666666666666</v>
      </c>
      <c r="I96" s="278">
        <v>247.88333333333333</v>
      </c>
      <c r="J96" s="278">
        <v>250.41666666666666</v>
      </c>
      <c r="K96" s="276">
        <v>245.35</v>
      </c>
      <c r="L96" s="276">
        <v>239.75</v>
      </c>
      <c r="M96" s="276">
        <v>0.68001999999999996</v>
      </c>
    </row>
    <row r="97" spans="1:13" s="16" customFormat="1">
      <c r="A97" s="267">
        <v>87</v>
      </c>
      <c r="B97" s="276" t="s">
        <v>338</v>
      </c>
      <c r="C97" s="277">
        <v>461.15</v>
      </c>
      <c r="D97" s="278">
        <v>463.7833333333333</v>
      </c>
      <c r="E97" s="278">
        <v>456.06666666666661</v>
      </c>
      <c r="F97" s="278">
        <v>450.98333333333329</v>
      </c>
      <c r="G97" s="278">
        <v>443.26666666666659</v>
      </c>
      <c r="H97" s="278">
        <v>468.86666666666662</v>
      </c>
      <c r="I97" s="278">
        <v>476.58333333333331</v>
      </c>
      <c r="J97" s="278">
        <v>481.66666666666663</v>
      </c>
      <c r="K97" s="276">
        <v>471.5</v>
      </c>
      <c r="L97" s="276">
        <v>458.7</v>
      </c>
      <c r="M97" s="276">
        <v>5.0359999999999996</v>
      </c>
    </row>
    <row r="98" spans="1:13" s="16" customFormat="1">
      <c r="A98" s="267">
        <v>88</v>
      </c>
      <c r="B98" s="276" t="s">
        <v>336</v>
      </c>
      <c r="C98" s="277">
        <v>1109.3499999999999</v>
      </c>
      <c r="D98" s="278">
        <v>1118.4833333333333</v>
      </c>
      <c r="E98" s="278">
        <v>1096.9666666666667</v>
      </c>
      <c r="F98" s="278">
        <v>1084.5833333333333</v>
      </c>
      <c r="G98" s="278">
        <v>1063.0666666666666</v>
      </c>
      <c r="H98" s="278">
        <v>1130.8666666666668</v>
      </c>
      <c r="I98" s="278">
        <v>1152.3833333333337</v>
      </c>
      <c r="J98" s="278">
        <v>1164.7666666666669</v>
      </c>
      <c r="K98" s="276">
        <v>1140</v>
      </c>
      <c r="L98" s="276">
        <v>1106.0999999999999</v>
      </c>
      <c r="M98" s="276">
        <v>1.2815000000000001</v>
      </c>
    </row>
    <row r="99" spans="1:13" s="16" customFormat="1">
      <c r="A99" s="267">
        <v>89</v>
      </c>
      <c r="B99" s="276" t="s">
        <v>337</v>
      </c>
      <c r="C99" s="277">
        <v>11</v>
      </c>
      <c r="D99" s="278">
        <v>11.016666666666666</v>
      </c>
      <c r="E99" s="278">
        <v>10.933333333333332</v>
      </c>
      <c r="F99" s="278">
        <v>10.866666666666665</v>
      </c>
      <c r="G99" s="278">
        <v>10.783333333333331</v>
      </c>
      <c r="H99" s="278">
        <v>11.083333333333332</v>
      </c>
      <c r="I99" s="278">
        <v>11.166666666666668</v>
      </c>
      <c r="J99" s="278">
        <v>11.233333333333333</v>
      </c>
      <c r="K99" s="276">
        <v>11.1</v>
      </c>
      <c r="L99" s="276">
        <v>10.95</v>
      </c>
      <c r="M99" s="276">
        <v>15.91372</v>
      </c>
    </row>
    <row r="100" spans="1:13" s="16" customFormat="1">
      <c r="A100" s="267">
        <v>90</v>
      </c>
      <c r="B100" s="276" t="s">
        <v>339</v>
      </c>
      <c r="C100" s="277">
        <v>180.6</v>
      </c>
      <c r="D100" s="278">
        <v>180.11666666666667</v>
      </c>
      <c r="E100" s="278">
        <v>178.23333333333335</v>
      </c>
      <c r="F100" s="278">
        <v>175.86666666666667</v>
      </c>
      <c r="G100" s="278">
        <v>173.98333333333335</v>
      </c>
      <c r="H100" s="278">
        <v>182.48333333333335</v>
      </c>
      <c r="I100" s="278">
        <v>184.36666666666667</v>
      </c>
      <c r="J100" s="278">
        <v>186.73333333333335</v>
      </c>
      <c r="K100" s="276">
        <v>182</v>
      </c>
      <c r="L100" s="276">
        <v>177.75</v>
      </c>
      <c r="M100" s="276">
        <v>0.44046000000000002</v>
      </c>
    </row>
    <row r="101" spans="1:13">
      <c r="A101" s="267">
        <v>91</v>
      </c>
      <c r="B101" s="276" t="s">
        <v>80</v>
      </c>
      <c r="C101" s="277">
        <v>308.05</v>
      </c>
      <c r="D101" s="278">
        <v>308.23333333333335</v>
      </c>
      <c r="E101" s="278">
        <v>303.06666666666672</v>
      </c>
      <c r="F101" s="278">
        <v>298.08333333333337</v>
      </c>
      <c r="G101" s="278">
        <v>292.91666666666674</v>
      </c>
      <c r="H101" s="278">
        <v>313.2166666666667</v>
      </c>
      <c r="I101" s="278">
        <v>318.38333333333333</v>
      </c>
      <c r="J101" s="278">
        <v>323.36666666666667</v>
      </c>
      <c r="K101" s="276">
        <v>313.39999999999998</v>
      </c>
      <c r="L101" s="276">
        <v>303.25</v>
      </c>
      <c r="M101" s="276">
        <v>4.7837100000000001</v>
      </c>
    </row>
    <row r="102" spans="1:13">
      <c r="A102" s="267">
        <v>92</v>
      </c>
      <c r="B102" s="276" t="s">
        <v>340</v>
      </c>
      <c r="C102" s="277">
        <v>2781.15</v>
      </c>
      <c r="D102" s="278">
        <v>2748.0666666666671</v>
      </c>
      <c r="E102" s="278">
        <v>2697.1333333333341</v>
      </c>
      <c r="F102" s="278">
        <v>2613.1166666666672</v>
      </c>
      <c r="G102" s="278">
        <v>2562.1833333333343</v>
      </c>
      <c r="H102" s="278">
        <v>2832.0833333333339</v>
      </c>
      <c r="I102" s="278">
        <v>2883.0166666666673</v>
      </c>
      <c r="J102" s="278">
        <v>2967.0333333333338</v>
      </c>
      <c r="K102" s="276">
        <v>2799</v>
      </c>
      <c r="L102" s="276">
        <v>2664.05</v>
      </c>
      <c r="M102" s="276">
        <v>7.4819999999999998E-2</v>
      </c>
    </row>
    <row r="103" spans="1:13">
      <c r="A103" s="267">
        <v>93</v>
      </c>
      <c r="B103" s="276" t="s">
        <v>81</v>
      </c>
      <c r="C103" s="277">
        <v>574.1</v>
      </c>
      <c r="D103" s="278">
        <v>572.33333333333337</v>
      </c>
      <c r="E103" s="278">
        <v>566.91666666666674</v>
      </c>
      <c r="F103" s="278">
        <v>559.73333333333335</v>
      </c>
      <c r="G103" s="278">
        <v>554.31666666666672</v>
      </c>
      <c r="H103" s="278">
        <v>579.51666666666677</v>
      </c>
      <c r="I103" s="278">
        <v>584.93333333333351</v>
      </c>
      <c r="J103" s="278">
        <v>592.11666666666679</v>
      </c>
      <c r="K103" s="276">
        <v>577.75</v>
      </c>
      <c r="L103" s="276">
        <v>565.15</v>
      </c>
      <c r="M103" s="276">
        <v>1.0096099999999999</v>
      </c>
    </row>
    <row r="104" spans="1:13">
      <c r="A104" s="267">
        <v>94</v>
      </c>
      <c r="B104" s="276" t="s">
        <v>334</v>
      </c>
      <c r="C104" s="277">
        <v>244.85</v>
      </c>
      <c r="D104" s="278">
        <v>247.6</v>
      </c>
      <c r="E104" s="278">
        <v>241.25</v>
      </c>
      <c r="F104" s="278">
        <v>237.65</v>
      </c>
      <c r="G104" s="278">
        <v>231.3</v>
      </c>
      <c r="H104" s="278">
        <v>251.2</v>
      </c>
      <c r="I104" s="278">
        <v>257.54999999999995</v>
      </c>
      <c r="J104" s="278">
        <v>261.14999999999998</v>
      </c>
      <c r="K104" s="276">
        <v>253.95</v>
      </c>
      <c r="L104" s="276">
        <v>244</v>
      </c>
      <c r="M104" s="276">
        <v>2.48881</v>
      </c>
    </row>
    <row r="105" spans="1:13">
      <c r="A105" s="267">
        <v>95</v>
      </c>
      <c r="B105" s="276" t="s">
        <v>342</v>
      </c>
      <c r="C105" s="277">
        <v>161.69999999999999</v>
      </c>
      <c r="D105" s="278">
        <v>161.11666666666667</v>
      </c>
      <c r="E105" s="278">
        <v>159.83333333333334</v>
      </c>
      <c r="F105" s="278">
        <v>157.96666666666667</v>
      </c>
      <c r="G105" s="278">
        <v>156.68333333333334</v>
      </c>
      <c r="H105" s="278">
        <v>162.98333333333335</v>
      </c>
      <c r="I105" s="278">
        <v>164.26666666666665</v>
      </c>
      <c r="J105" s="278">
        <v>166.13333333333335</v>
      </c>
      <c r="K105" s="276">
        <v>162.4</v>
      </c>
      <c r="L105" s="276">
        <v>159.25</v>
      </c>
      <c r="M105" s="276">
        <v>2.38673</v>
      </c>
    </row>
    <row r="106" spans="1:13">
      <c r="A106" s="267">
        <v>96</v>
      </c>
      <c r="B106" s="276" t="s">
        <v>343</v>
      </c>
      <c r="C106" s="277">
        <v>73.45</v>
      </c>
      <c r="D106" s="278">
        <v>73.800000000000011</v>
      </c>
      <c r="E106" s="278">
        <v>72.700000000000017</v>
      </c>
      <c r="F106" s="278">
        <v>71.95</v>
      </c>
      <c r="G106" s="278">
        <v>70.850000000000009</v>
      </c>
      <c r="H106" s="278">
        <v>74.550000000000026</v>
      </c>
      <c r="I106" s="278">
        <v>75.65000000000002</v>
      </c>
      <c r="J106" s="278">
        <v>76.400000000000034</v>
      </c>
      <c r="K106" s="276">
        <v>74.900000000000006</v>
      </c>
      <c r="L106" s="276">
        <v>73.05</v>
      </c>
      <c r="M106" s="276">
        <v>3.6410100000000001</v>
      </c>
    </row>
    <row r="107" spans="1:13">
      <c r="A107" s="267">
        <v>97</v>
      </c>
      <c r="B107" s="276" t="s">
        <v>82</v>
      </c>
      <c r="C107" s="277">
        <v>293.64999999999998</v>
      </c>
      <c r="D107" s="278">
        <v>295.25</v>
      </c>
      <c r="E107" s="278">
        <v>288.5</v>
      </c>
      <c r="F107" s="278">
        <v>283.35000000000002</v>
      </c>
      <c r="G107" s="278">
        <v>276.60000000000002</v>
      </c>
      <c r="H107" s="278">
        <v>300.39999999999998</v>
      </c>
      <c r="I107" s="278">
        <v>307.14999999999998</v>
      </c>
      <c r="J107" s="278">
        <v>312.29999999999995</v>
      </c>
      <c r="K107" s="276">
        <v>302</v>
      </c>
      <c r="L107" s="276">
        <v>290.10000000000002</v>
      </c>
      <c r="M107" s="276">
        <v>65.603449999999995</v>
      </c>
    </row>
    <row r="108" spans="1:13">
      <c r="A108" s="267">
        <v>98</v>
      </c>
      <c r="B108" s="284" t="s">
        <v>344</v>
      </c>
      <c r="C108" s="277">
        <v>402.65</v>
      </c>
      <c r="D108" s="278">
        <v>404.9666666666667</v>
      </c>
      <c r="E108" s="278">
        <v>392.68333333333339</v>
      </c>
      <c r="F108" s="278">
        <v>382.7166666666667</v>
      </c>
      <c r="G108" s="278">
        <v>370.43333333333339</v>
      </c>
      <c r="H108" s="278">
        <v>414.93333333333339</v>
      </c>
      <c r="I108" s="278">
        <v>427.2166666666667</v>
      </c>
      <c r="J108" s="278">
        <v>437.18333333333339</v>
      </c>
      <c r="K108" s="276">
        <v>417.25</v>
      </c>
      <c r="L108" s="276">
        <v>395</v>
      </c>
      <c r="M108" s="276">
        <v>0.96</v>
      </c>
    </row>
    <row r="109" spans="1:13">
      <c r="A109" s="267">
        <v>99</v>
      </c>
      <c r="B109" s="276" t="s">
        <v>83</v>
      </c>
      <c r="C109" s="277">
        <v>781.15</v>
      </c>
      <c r="D109" s="278">
        <v>774.04999999999984</v>
      </c>
      <c r="E109" s="278">
        <v>764.29999999999973</v>
      </c>
      <c r="F109" s="278">
        <v>747.44999999999993</v>
      </c>
      <c r="G109" s="278">
        <v>737.69999999999982</v>
      </c>
      <c r="H109" s="278">
        <v>790.89999999999964</v>
      </c>
      <c r="I109" s="278">
        <v>800.64999999999986</v>
      </c>
      <c r="J109" s="278">
        <v>817.49999999999955</v>
      </c>
      <c r="K109" s="276">
        <v>783.8</v>
      </c>
      <c r="L109" s="276">
        <v>757.2</v>
      </c>
      <c r="M109" s="276">
        <v>90.354510000000005</v>
      </c>
    </row>
    <row r="110" spans="1:13">
      <c r="A110" s="267">
        <v>100</v>
      </c>
      <c r="B110" s="276" t="s">
        <v>84</v>
      </c>
      <c r="C110" s="277">
        <v>114.8</v>
      </c>
      <c r="D110" s="278">
        <v>115</v>
      </c>
      <c r="E110" s="278">
        <v>113.5</v>
      </c>
      <c r="F110" s="278">
        <v>112.2</v>
      </c>
      <c r="G110" s="278">
        <v>110.7</v>
      </c>
      <c r="H110" s="278">
        <v>116.3</v>
      </c>
      <c r="I110" s="278">
        <v>117.8</v>
      </c>
      <c r="J110" s="278">
        <v>119.1</v>
      </c>
      <c r="K110" s="276">
        <v>116.5</v>
      </c>
      <c r="L110" s="276">
        <v>113.7</v>
      </c>
      <c r="M110" s="276">
        <v>73.82741</v>
      </c>
    </row>
    <row r="111" spans="1:13">
      <c r="A111" s="267">
        <v>101</v>
      </c>
      <c r="B111" s="276" t="s">
        <v>345</v>
      </c>
      <c r="C111" s="277">
        <v>334.25</v>
      </c>
      <c r="D111" s="278">
        <v>335.6</v>
      </c>
      <c r="E111" s="278">
        <v>332.25000000000006</v>
      </c>
      <c r="F111" s="278">
        <v>330.25000000000006</v>
      </c>
      <c r="G111" s="278">
        <v>326.90000000000009</v>
      </c>
      <c r="H111" s="278">
        <v>337.6</v>
      </c>
      <c r="I111" s="278">
        <v>340.94999999999993</v>
      </c>
      <c r="J111" s="278">
        <v>342.95</v>
      </c>
      <c r="K111" s="276">
        <v>338.95</v>
      </c>
      <c r="L111" s="276">
        <v>333.6</v>
      </c>
      <c r="M111" s="276">
        <v>1.0506200000000001</v>
      </c>
    </row>
    <row r="112" spans="1:13">
      <c r="A112" s="267">
        <v>102</v>
      </c>
      <c r="B112" s="276" t="s">
        <v>3634</v>
      </c>
      <c r="C112" s="277">
        <v>2183.75</v>
      </c>
      <c r="D112" s="278">
        <v>2185.0666666666666</v>
      </c>
      <c r="E112" s="278">
        <v>2140.7333333333331</v>
      </c>
      <c r="F112" s="278">
        <v>2097.7166666666667</v>
      </c>
      <c r="G112" s="278">
        <v>2053.3833333333332</v>
      </c>
      <c r="H112" s="278">
        <v>2228.083333333333</v>
      </c>
      <c r="I112" s="278">
        <v>2272.416666666667</v>
      </c>
      <c r="J112" s="278">
        <v>2315.4333333333329</v>
      </c>
      <c r="K112" s="276">
        <v>2229.4</v>
      </c>
      <c r="L112" s="276">
        <v>2142.0500000000002</v>
      </c>
      <c r="M112" s="276">
        <v>8.3257499999999993</v>
      </c>
    </row>
    <row r="113" spans="1:13">
      <c r="A113" s="267">
        <v>103</v>
      </c>
      <c r="B113" s="276" t="s">
        <v>85</v>
      </c>
      <c r="C113" s="277">
        <v>1474.9</v>
      </c>
      <c r="D113" s="278">
        <v>1482.9166666666667</v>
      </c>
      <c r="E113" s="278">
        <v>1454.0333333333335</v>
      </c>
      <c r="F113" s="278">
        <v>1433.1666666666667</v>
      </c>
      <c r="G113" s="278">
        <v>1404.2833333333335</v>
      </c>
      <c r="H113" s="278">
        <v>1503.7833333333335</v>
      </c>
      <c r="I113" s="278">
        <v>1532.6666666666667</v>
      </c>
      <c r="J113" s="278">
        <v>1553.5333333333335</v>
      </c>
      <c r="K113" s="276">
        <v>1511.8</v>
      </c>
      <c r="L113" s="276">
        <v>1462.05</v>
      </c>
      <c r="M113" s="276">
        <v>10.435560000000001</v>
      </c>
    </row>
    <row r="114" spans="1:13">
      <c r="A114" s="267">
        <v>104</v>
      </c>
      <c r="B114" s="276" t="s">
        <v>86</v>
      </c>
      <c r="C114" s="277">
        <v>397.95</v>
      </c>
      <c r="D114" s="278">
        <v>398.31666666666666</v>
      </c>
      <c r="E114" s="278">
        <v>394.93333333333334</v>
      </c>
      <c r="F114" s="278">
        <v>391.91666666666669</v>
      </c>
      <c r="G114" s="278">
        <v>388.53333333333336</v>
      </c>
      <c r="H114" s="278">
        <v>401.33333333333331</v>
      </c>
      <c r="I114" s="278">
        <v>404.71666666666664</v>
      </c>
      <c r="J114" s="278">
        <v>407.73333333333329</v>
      </c>
      <c r="K114" s="276">
        <v>401.7</v>
      </c>
      <c r="L114" s="276">
        <v>395.3</v>
      </c>
      <c r="M114" s="276">
        <v>13.93413</v>
      </c>
    </row>
    <row r="115" spans="1:13">
      <c r="A115" s="267">
        <v>105</v>
      </c>
      <c r="B115" s="276" t="s">
        <v>236</v>
      </c>
      <c r="C115" s="277">
        <v>744.45</v>
      </c>
      <c r="D115" s="278">
        <v>740.48333333333323</v>
      </c>
      <c r="E115" s="278">
        <v>730.96666666666647</v>
      </c>
      <c r="F115" s="278">
        <v>717.48333333333323</v>
      </c>
      <c r="G115" s="278">
        <v>707.96666666666647</v>
      </c>
      <c r="H115" s="278">
        <v>753.96666666666647</v>
      </c>
      <c r="I115" s="278">
        <v>763.48333333333312</v>
      </c>
      <c r="J115" s="278">
        <v>776.96666666666647</v>
      </c>
      <c r="K115" s="276">
        <v>750</v>
      </c>
      <c r="L115" s="276">
        <v>727</v>
      </c>
      <c r="M115" s="276">
        <v>4.6587699999999996</v>
      </c>
    </row>
    <row r="116" spans="1:13">
      <c r="A116" s="267">
        <v>106</v>
      </c>
      <c r="B116" s="276" t="s">
        <v>346</v>
      </c>
      <c r="C116" s="277">
        <v>624.29999999999995</v>
      </c>
      <c r="D116" s="278">
        <v>626.83333333333326</v>
      </c>
      <c r="E116" s="278">
        <v>613.76666666666654</v>
      </c>
      <c r="F116" s="278">
        <v>603.23333333333323</v>
      </c>
      <c r="G116" s="278">
        <v>590.16666666666652</v>
      </c>
      <c r="H116" s="278">
        <v>637.36666666666656</v>
      </c>
      <c r="I116" s="278">
        <v>650.43333333333317</v>
      </c>
      <c r="J116" s="278">
        <v>660.96666666666658</v>
      </c>
      <c r="K116" s="276">
        <v>639.9</v>
      </c>
      <c r="L116" s="276">
        <v>616.29999999999995</v>
      </c>
      <c r="M116" s="276">
        <v>0.93638999999999994</v>
      </c>
    </row>
    <row r="117" spans="1:13">
      <c r="A117" s="267">
        <v>107</v>
      </c>
      <c r="B117" s="276" t="s">
        <v>331</v>
      </c>
      <c r="C117" s="277">
        <v>1954.75</v>
      </c>
      <c r="D117" s="278">
        <v>1979.7333333333333</v>
      </c>
      <c r="E117" s="278">
        <v>1920.0166666666667</v>
      </c>
      <c r="F117" s="278">
        <v>1885.2833333333333</v>
      </c>
      <c r="G117" s="278">
        <v>1825.5666666666666</v>
      </c>
      <c r="H117" s="278">
        <v>2014.4666666666667</v>
      </c>
      <c r="I117" s="278">
        <v>2074.1833333333334</v>
      </c>
      <c r="J117" s="278">
        <v>2108.916666666667</v>
      </c>
      <c r="K117" s="276">
        <v>2039.45</v>
      </c>
      <c r="L117" s="276">
        <v>1945</v>
      </c>
      <c r="M117" s="276">
        <v>0.30364999999999998</v>
      </c>
    </row>
    <row r="118" spans="1:13">
      <c r="A118" s="267">
        <v>108</v>
      </c>
      <c r="B118" s="276" t="s">
        <v>237</v>
      </c>
      <c r="C118" s="277">
        <v>307.8</v>
      </c>
      <c r="D118" s="278">
        <v>304.26666666666665</v>
      </c>
      <c r="E118" s="278">
        <v>298.5333333333333</v>
      </c>
      <c r="F118" s="278">
        <v>289.26666666666665</v>
      </c>
      <c r="G118" s="278">
        <v>283.5333333333333</v>
      </c>
      <c r="H118" s="278">
        <v>313.5333333333333</v>
      </c>
      <c r="I118" s="278">
        <v>319.26666666666665</v>
      </c>
      <c r="J118" s="278">
        <v>328.5333333333333</v>
      </c>
      <c r="K118" s="276">
        <v>310</v>
      </c>
      <c r="L118" s="276">
        <v>295</v>
      </c>
      <c r="M118" s="276">
        <v>11.2601</v>
      </c>
    </row>
    <row r="119" spans="1:13">
      <c r="A119" s="267">
        <v>109</v>
      </c>
      <c r="B119" s="276" t="s">
        <v>2995</v>
      </c>
      <c r="C119" s="277">
        <v>236.75</v>
      </c>
      <c r="D119" s="278">
        <v>235.51666666666665</v>
      </c>
      <c r="E119" s="278">
        <v>233.2833333333333</v>
      </c>
      <c r="F119" s="278">
        <v>229.81666666666666</v>
      </c>
      <c r="G119" s="278">
        <v>227.58333333333331</v>
      </c>
      <c r="H119" s="278">
        <v>238.98333333333329</v>
      </c>
      <c r="I119" s="278">
        <v>241.21666666666664</v>
      </c>
      <c r="J119" s="278">
        <v>244.68333333333328</v>
      </c>
      <c r="K119" s="276">
        <v>237.75</v>
      </c>
      <c r="L119" s="276">
        <v>232.05</v>
      </c>
      <c r="M119" s="276">
        <v>0.67176000000000002</v>
      </c>
    </row>
    <row r="120" spans="1:13">
      <c r="A120" s="267">
        <v>110</v>
      </c>
      <c r="B120" s="276" t="s">
        <v>235</v>
      </c>
      <c r="C120" s="277">
        <v>158.5</v>
      </c>
      <c r="D120" s="278">
        <v>158.61666666666667</v>
      </c>
      <c r="E120" s="278">
        <v>155.98333333333335</v>
      </c>
      <c r="F120" s="278">
        <v>153.46666666666667</v>
      </c>
      <c r="G120" s="278">
        <v>150.83333333333334</v>
      </c>
      <c r="H120" s="278">
        <v>161.13333333333335</v>
      </c>
      <c r="I120" s="278">
        <v>163.76666666666668</v>
      </c>
      <c r="J120" s="278">
        <v>166.28333333333336</v>
      </c>
      <c r="K120" s="276">
        <v>161.25</v>
      </c>
      <c r="L120" s="276">
        <v>156.1</v>
      </c>
      <c r="M120" s="276">
        <v>11.095840000000001</v>
      </c>
    </row>
    <row r="121" spans="1:13">
      <c r="A121" s="267">
        <v>111</v>
      </c>
      <c r="B121" s="276" t="s">
        <v>87</v>
      </c>
      <c r="C121" s="277">
        <v>440.15</v>
      </c>
      <c r="D121" s="278">
        <v>442.59999999999997</v>
      </c>
      <c r="E121" s="278">
        <v>435.54999999999995</v>
      </c>
      <c r="F121" s="278">
        <v>430.95</v>
      </c>
      <c r="G121" s="278">
        <v>423.9</v>
      </c>
      <c r="H121" s="278">
        <v>447.19999999999993</v>
      </c>
      <c r="I121" s="278">
        <v>454.25</v>
      </c>
      <c r="J121" s="278">
        <v>458.84999999999991</v>
      </c>
      <c r="K121" s="276">
        <v>449.65</v>
      </c>
      <c r="L121" s="276">
        <v>438</v>
      </c>
      <c r="M121" s="276">
        <v>5.1154599999999997</v>
      </c>
    </row>
    <row r="122" spans="1:13">
      <c r="A122" s="267">
        <v>112</v>
      </c>
      <c r="B122" s="276" t="s">
        <v>347</v>
      </c>
      <c r="C122" s="277">
        <v>408.1</v>
      </c>
      <c r="D122" s="278">
        <v>409.84999999999997</v>
      </c>
      <c r="E122" s="278">
        <v>400.24999999999994</v>
      </c>
      <c r="F122" s="278">
        <v>392.4</v>
      </c>
      <c r="G122" s="278">
        <v>382.79999999999995</v>
      </c>
      <c r="H122" s="278">
        <v>417.69999999999993</v>
      </c>
      <c r="I122" s="278">
        <v>427.29999999999995</v>
      </c>
      <c r="J122" s="278">
        <v>435.14999999999992</v>
      </c>
      <c r="K122" s="276">
        <v>419.45</v>
      </c>
      <c r="L122" s="276">
        <v>402</v>
      </c>
      <c r="M122" s="276">
        <v>2.2408899999999998</v>
      </c>
    </row>
    <row r="123" spans="1:13">
      <c r="A123" s="267">
        <v>113</v>
      </c>
      <c r="B123" s="276" t="s">
        <v>88</v>
      </c>
      <c r="C123" s="277">
        <v>518.45000000000005</v>
      </c>
      <c r="D123" s="278">
        <v>521.93333333333339</v>
      </c>
      <c r="E123" s="278">
        <v>513.86666666666679</v>
      </c>
      <c r="F123" s="278">
        <v>509.28333333333342</v>
      </c>
      <c r="G123" s="278">
        <v>501.21666666666681</v>
      </c>
      <c r="H123" s="278">
        <v>526.51666666666677</v>
      </c>
      <c r="I123" s="278">
        <v>534.58333333333337</v>
      </c>
      <c r="J123" s="278">
        <v>539.16666666666674</v>
      </c>
      <c r="K123" s="276">
        <v>530</v>
      </c>
      <c r="L123" s="276">
        <v>517.35</v>
      </c>
      <c r="M123" s="276">
        <v>70.74924</v>
      </c>
    </row>
    <row r="124" spans="1:13">
      <c r="A124" s="267">
        <v>114</v>
      </c>
      <c r="B124" s="276" t="s">
        <v>238</v>
      </c>
      <c r="C124" s="277">
        <v>831.4</v>
      </c>
      <c r="D124" s="278">
        <v>836.15</v>
      </c>
      <c r="E124" s="278">
        <v>822.09999999999991</v>
      </c>
      <c r="F124" s="278">
        <v>812.8</v>
      </c>
      <c r="G124" s="278">
        <v>798.74999999999989</v>
      </c>
      <c r="H124" s="278">
        <v>845.44999999999993</v>
      </c>
      <c r="I124" s="278">
        <v>859.49999999999989</v>
      </c>
      <c r="J124" s="278">
        <v>868.8</v>
      </c>
      <c r="K124" s="276">
        <v>850.2</v>
      </c>
      <c r="L124" s="276">
        <v>826.85</v>
      </c>
      <c r="M124" s="276">
        <v>0.90468999999999999</v>
      </c>
    </row>
    <row r="125" spans="1:13">
      <c r="A125" s="267">
        <v>115</v>
      </c>
      <c r="B125" s="276" t="s">
        <v>348</v>
      </c>
      <c r="C125" s="277">
        <v>73.599999999999994</v>
      </c>
      <c r="D125" s="278">
        <v>73.783333333333331</v>
      </c>
      <c r="E125" s="278">
        <v>72.716666666666669</v>
      </c>
      <c r="F125" s="278">
        <v>71.833333333333343</v>
      </c>
      <c r="G125" s="278">
        <v>70.76666666666668</v>
      </c>
      <c r="H125" s="278">
        <v>74.666666666666657</v>
      </c>
      <c r="I125" s="278">
        <v>75.73333333333332</v>
      </c>
      <c r="J125" s="278">
        <v>76.616666666666646</v>
      </c>
      <c r="K125" s="276">
        <v>74.849999999999994</v>
      </c>
      <c r="L125" s="276">
        <v>72.900000000000006</v>
      </c>
      <c r="M125" s="276">
        <v>0.39457999999999999</v>
      </c>
    </row>
    <row r="126" spans="1:13">
      <c r="A126" s="267">
        <v>116</v>
      </c>
      <c r="B126" s="276" t="s">
        <v>355</v>
      </c>
      <c r="C126" s="277">
        <v>329.25</v>
      </c>
      <c r="D126" s="278">
        <v>330.25</v>
      </c>
      <c r="E126" s="278">
        <v>326</v>
      </c>
      <c r="F126" s="278">
        <v>322.75</v>
      </c>
      <c r="G126" s="278">
        <v>318.5</v>
      </c>
      <c r="H126" s="278">
        <v>333.5</v>
      </c>
      <c r="I126" s="278">
        <v>337.75</v>
      </c>
      <c r="J126" s="278">
        <v>341</v>
      </c>
      <c r="K126" s="276">
        <v>334.5</v>
      </c>
      <c r="L126" s="276">
        <v>327</v>
      </c>
      <c r="M126" s="276">
        <v>0.42649999999999999</v>
      </c>
    </row>
    <row r="127" spans="1:13">
      <c r="A127" s="267">
        <v>117</v>
      </c>
      <c r="B127" s="276" t="s">
        <v>356</v>
      </c>
      <c r="C127" s="277">
        <v>141.94999999999999</v>
      </c>
      <c r="D127" s="278">
        <v>142.28333333333333</v>
      </c>
      <c r="E127" s="278">
        <v>140.16666666666666</v>
      </c>
      <c r="F127" s="278">
        <v>138.38333333333333</v>
      </c>
      <c r="G127" s="278">
        <v>136.26666666666665</v>
      </c>
      <c r="H127" s="278">
        <v>144.06666666666666</v>
      </c>
      <c r="I127" s="278">
        <v>146.18333333333334</v>
      </c>
      <c r="J127" s="278">
        <v>147.96666666666667</v>
      </c>
      <c r="K127" s="276">
        <v>144.4</v>
      </c>
      <c r="L127" s="276">
        <v>140.5</v>
      </c>
      <c r="M127" s="276">
        <v>1.50661</v>
      </c>
    </row>
    <row r="128" spans="1:13">
      <c r="A128" s="267">
        <v>118</v>
      </c>
      <c r="B128" s="276" t="s">
        <v>349</v>
      </c>
      <c r="C128" s="277">
        <v>79.95</v>
      </c>
      <c r="D128" s="278">
        <v>80.099999999999994</v>
      </c>
      <c r="E128" s="278">
        <v>79.199999999999989</v>
      </c>
      <c r="F128" s="278">
        <v>78.449999999999989</v>
      </c>
      <c r="G128" s="278">
        <v>77.549999999999983</v>
      </c>
      <c r="H128" s="278">
        <v>80.849999999999994</v>
      </c>
      <c r="I128" s="278">
        <v>81.75</v>
      </c>
      <c r="J128" s="278">
        <v>82.5</v>
      </c>
      <c r="K128" s="276">
        <v>81</v>
      </c>
      <c r="L128" s="276">
        <v>79.349999999999994</v>
      </c>
      <c r="M128" s="276">
        <v>6.5648999999999997</v>
      </c>
    </row>
    <row r="129" spans="1:13">
      <c r="A129" s="267">
        <v>119</v>
      </c>
      <c r="B129" s="276" t="s">
        <v>350</v>
      </c>
      <c r="C129" s="277">
        <v>321.7</v>
      </c>
      <c r="D129" s="278">
        <v>321.86666666666662</v>
      </c>
      <c r="E129" s="278">
        <v>317.08333333333326</v>
      </c>
      <c r="F129" s="278">
        <v>312.46666666666664</v>
      </c>
      <c r="G129" s="278">
        <v>307.68333333333328</v>
      </c>
      <c r="H129" s="278">
        <v>326.48333333333323</v>
      </c>
      <c r="I129" s="278">
        <v>331.26666666666665</v>
      </c>
      <c r="J129" s="278">
        <v>335.88333333333321</v>
      </c>
      <c r="K129" s="276">
        <v>326.64999999999998</v>
      </c>
      <c r="L129" s="276">
        <v>317.25</v>
      </c>
      <c r="M129" s="276">
        <v>0.86316000000000004</v>
      </c>
    </row>
    <row r="130" spans="1:13">
      <c r="A130" s="267">
        <v>120</v>
      </c>
      <c r="B130" s="276" t="s">
        <v>351</v>
      </c>
      <c r="C130" s="277">
        <v>711.55</v>
      </c>
      <c r="D130" s="278">
        <v>713.69999999999993</v>
      </c>
      <c r="E130" s="278">
        <v>703.49999999999989</v>
      </c>
      <c r="F130" s="278">
        <v>695.44999999999993</v>
      </c>
      <c r="G130" s="278">
        <v>685.24999999999989</v>
      </c>
      <c r="H130" s="278">
        <v>721.74999999999989</v>
      </c>
      <c r="I130" s="278">
        <v>731.94999999999993</v>
      </c>
      <c r="J130" s="278">
        <v>739.99999999999989</v>
      </c>
      <c r="K130" s="276">
        <v>723.9</v>
      </c>
      <c r="L130" s="276">
        <v>705.65</v>
      </c>
      <c r="M130" s="276">
        <v>5.2201199999999996</v>
      </c>
    </row>
    <row r="131" spans="1:13">
      <c r="A131" s="267">
        <v>121</v>
      </c>
      <c r="B131" s="276" t="s">
        <v>352</v>
      </c>
      <c r="C131" s="277">
        <v>111.7</v>
      </c>
      <c r="D131" s="278">
        <v>112.11666666666667</v>
      </c>
      <c r="E131" s="278">
        <v>110.18333333333335</v>
      </c>
      <c r="F131" s="278">
        <v>108.66666666666667</v>
      </c>
      <c r="G131" s="278">
        <v>106.73333333333335</v>
      </c>
      <c r="H131" s="278">
        <v>113.63333333333335</v>
      </c>
      <c r="I131" s="278">
        <v>115.56666666666669</v>
      </c>
      <c r="J131" s="278">
        <v>117.08333333333336</v>
      </c>
      <c r="K131" s="276">
        <v>114.05</v>
      </c>
      <c r="L131" s="276">
        <v>110.6</v>
      </c>
      <c r="M131" s="276">
        <v>9.0973000000000006</v>
      </c>
    </row>
    <row r="132" spans="1:13">
      <c r="A132" s="267">
        <v>122</v>
      </c>
      <c r="B132" s="276" t="s">
        <v>1220</v>
      </c>
      <c r="C132" s="277">
        <v>720.9</v>
      </c>
      <c r="D132" s="278">
        <v>723.30000000000007</v>
      </c>
      <c r="E132" s="278">
        <v>713.60000000000014</v>
      </c>
      <c r="F132" s="278">
        <v>706.30000000000007</v>
      </c>
      <c r="G132" s="278">
        <v>696.60000000000014</v>
      </c>
      <c r="H132" s="278">
        <v>730.60000000000014</v>
      </c>
      <c r="I132" s="278">
        <v>740.30000000000018</v>
      </c>
      <c r="J132" s="278">
        <v>747.60000000000014</v>
      </c>
      <c r="K132" s="276">
        <v>733</v>
      </c>
      <c r="L132" s="276">
        <v>716</v>
      </c>
      <c r="M132" s="276">
        <v>0.23261000000000001</v>
      </c>
    </row>
    <row r="133" spans="1:13">
      <c r="A133" s="267">
        <v>123</v>
      </c>
      <c r="B133" s="276" t="s">
        <v>90</v>
      </c>
      <c r="C133" s="277">
        <v>11.7</v>
      </c>
      <c r="D133" s="278">
        <v>11.816666666666665</v>
      </c>
      <c r="E133" s="278">
        <v>11.53333333333333</v>
      </c>
      <c r="F133" s="278">
        <v>11.366666666666665</v>
      </c>
      <c r="G133" s="278">
        <v>11.08333333333333</v>
      </c>
      <c r="H133" s="278">
        <v>11.983333333333329</v>
      </c>
      <c r="I133" s="278">
        <v>12.266666666666664</v>
      </c>
      <c r="J133" s="278">
        <v>12.433333333333328</v>
      </c>
      <c r="K133" s="276">
        <v>12.1</v>
      </c>
      <c r="L133" s="276">
        <v>11.65</v>
      </c>
      <c r="M133" s="276">
        <v>26.1145</v>
      </c>
    </row>
    <row r="134" spans="1:13">
      <c r="A134" s="267">
        <v>124</v>
      </c>
      <c r="B134" s="276" t="s">
        <v>91</v>
      </c>
      <c r="C134" s="277">
        <v>3196.2</v>
      </c>
      <c r="D134" s="278">
        <v>3170.4833333333331</v>
      </c>
      <c r="E134" s="278">
        <v>3130.8666666666663</v>
      </c>
      <c r="F134" s="278">
        <v>3065.5333333333333</v>
      </c>
      <c r="G134" s="278">
        <v>3025.9166666666665</v>
      </c>
      <c r="H134" s="278">
        <v>3235.8166666666662</v>
      </c>
      <c r="I134" s="278">
        <v>3275.4333333333329</v>
      </c>
      <c r="J134" s="278">
        <v>3340.766666666666</v>
      </c>
      <c r="K134" s="276">
        <v>3210.1</v>
      </c>
      <c r="L134" s="276">
        <v>3105.15</v>
      </c>
      <c r="M134" s="276">
        <v>14.7951</v>
      </c>
    </row>
    <row r="135" spans="1:13">
      <c r="A135" s="267">
        <v>125</v>
      </c>
      <c r="B135" s="276" t="s">
        <v>357</v>
      </c>
      <c r="C135" s="277">
        <v>9556.5499999999993</v>
      </c>
      <c r="D135" s="278">
        <v>9550.5166666666664</v>
      </c>
      <c r="E135" s="278">
        <v>9506.0333333333328</v>
      </c>
      <c r="F135" s="278">
        <v>9455.5166666666664</v>
      </c>
      <c r="G135" s="278">
        <v>9411.0333333333328</v>
      </c>
      <c r="H135" s="278">
        <v>9601.0333333333328</v>
      </c>
      <c r="I135" s="278">
        <v>9645.5166666666664</v>
      </c>
      <c r="J135" s="278">
        <v>9696.0333333333328</v>
      </c>
      <c r="K135" s="276">
        <v>9595</v>
      </c>
      <c r="L135" s="276">
        <v>9500</v>
      </c>
      <c r="M135" s="276">
        <v>0.12817000000000001</v>
      </c>
    </row>
    <row r="136" spans="1:13">
      <c r="A136" s="267">
        <v>126</v>
      </c>
      <c r="B136" s="276" t="s">
        <v>93</v>
      </c>
      <c r="C136" s="277">
        <v>162.80000000000001</v>
      </c>
      <c r="D136" s="278">
        <v>162.50000000000003</v>
      </c>
      <c r="E136" s="278">
        <v>160.35000000000005</v>
      </c>
      <c r="F136" s="278">
        <v>157.90000000000003</v>
      </c>
      <c r="G136" s="278">
        <v>155.75000000000006</v>
      </c>
      <c r="H136" s="278">
        <v>164.95000000000005</v>
      </c>
      <c r="I136" s="278">
        <v>167.10000000000002</v>
      </c>
      <c r="J136" s="278">
        <v>169.55000000000004</v>
      </c>
      <c r="K136" s="276">
        <v>164.65</v>
      </c>
      <c r="L136" s="276">
        <v>160.05000000000001</v>
      </c>
      <c r="M136" s="276">
        <v>86.639629999999997</v>
      </c>
    </row>
    <row r="137" spans="1:13">
      <c r="A137" s="267">
        <v>127</v>
      </c>
      <c r="B137" s="276" t="s">
        <v>231</v>
      </c>
      <c r="C137" s="277">
        <v>2290.8000000000002</v>
      </c>
      <c r="D137" s="278">
        <v>2266.9500000000003</v>
      </c>
      <c r="E137" s="278">
        <v>2233.9000000000005</v>
      </c>
      <c r="F137" s="278">
        <v>2177.0000000000005</v>
      </c>
      <c r="G137" s="278">
        <v>2143.9500000000007</v>
      </c>
      <c r="H137" s="278">
        <v>2323.8500000000004</v>
      </c>
      <c r="I137" s="278">
        <v>2356.9000000000005</v>
      </c>
      <c r="J137" s="278">
        <v>2413.8000000000002</v>
      </c>
      <c r="K137" s="276">
        <v>2300</v>
      </c>
      <c r="L137" s="276">
        <v>2210.0500000000002</v>
      </c>
      <c r="M137" s="276">
        <v>6.9883300000000004</v>
      </c>
    </row>
    <row r="138" spans="1:13">
      <c r="A138" s="267">
        <v>128</v>
      </c>
      <c r="B138" s="276" t="s">
        <v>94</v>
      </c>
      <c r="C138" s="277">
        <v>4935.6000000000004</v>
      </c>
      <c r="D138" s="278">
        <v>4925.9333333333334</v>
      </c>
      <c r="E138" s="278">
        <v>4887.0666666666666</v>
      </c>
      <c r="F138" s="278">
        <v>4838.5333333333328</v>
      </c>
      <c r="G138" s="278">
        <v>4799.6666666666661</v>
      </c>
      <c r="H138" s="278">
        <v>4974.4666666666672</v>
      </c>
      <c r="I138" s="278">
        <v>5013.3333333333339</v>
      </c>
      <c r="J138" s="278">
        <v>5061.8666666666677</v>
      </c>
      <c r="K138" s="276">
        <v>4964.8</v>
      </c>
      <c r="L138" s="276">
        <v>4877.3999999999996</v>
      </c>
      <c r="M138" s="276">
        <v>15.2148</v>
      </c>
    </row>
    <row r="139" spans="1:13">
      <c r="A139" s="267">
        <v>129</v>
      </c>
      <c r="B139" s="276" t="s">
        <v>1263</v>
      </c>
      <c r="C139" s="277">
        <v>675.4</v>
      </c>
      <c r="D139" s="278">
        <v>676.44999999999993</v>
      </c>
      <c r="E139" s="278">
        <v>669.59999999999991</v>
      </c>
      <c r="F139" s="278">
        <v>663.8</v>
      </c>
      <c r="G139" s="278">
        <v>656.94999999999993</v>
      </c>
      <c r="H139" s="278">
        <v>682.24999999999989</v>
      </c>
      <c r="I139" s="278">
        <v>689.1</v>
      </c>
      <c r="J139" s="278">
        <v>694.89999999999986</v>
      </c>
      <c r="K139" s="276">
        <v>683.3</v>
      </c>
      <c r="L139" s="276">
        <v>670.65</v>
      </c>
      <c r="M139" s="276">
        <v>0.15937999999999999</v>
      </c>
    </row>
    <row r="140" spans="1:13">
      <c r="A140" s="267">
        <v>130</v>
      </c>
      <c r="B140" s="276" t="s">
        <v>239</v>
      </c>
      <c r="C140" s="277">
        <v>53</v>
      </c>
      <c r="D140" s="278">
        <v>51.983333333333327</v>
      </c>
      <c r="E140" s="278">
        <v>50.966666666666654</v>
      </c>
      <c r="F140" s="278">
        <v>48.93333333333333</v>
      </c>
      <c r="G140" s="278">
        <v>47.916666666666657</v>
      </c>
      <c r="H140" s="278">
        <v>54.016666666666652</v>
      </c>
      <c r="I140" s="278">
        <v>55.033333333333317</v>
      </c>
      <c r="J140" s="278">
        <v>57.066666666666649</v>
      </c>
      <c r="K140" s="276">
        <v>53</v>
      </c>
      <c r="L140" s="276">
        <v>49.95</v>
      </c>
      <c r="M140" s="276">
        <v>51.7164</v>
      </c>
    </row>
    <row r="141" spans="1:13">
      <c r="A141" s="267">
        <v>131</v>
      </c>
      <c r="B141" s="276" t="s">
        <v>95</v>
      </c>
      <c r="C141" s="277">
        <v>2097.4</v>
      </c>
      <c r="D141" s="278">
        <v>2097.4500000000003</v>
      </c>
      <c r="E141" s="278">
        <v>2069.9500000000007</v>
      </c>
      <c r="F141" s="278">
        <v>2042.5000000000005</v>
      </c>
      <c r="G141" s="278">
        <v>2015.0000000000009</v>
      </c>
      <c r="H141" s="278">
        <v>2124.9000000000005</v>
      </c>
      <c r="I141" s="278">
        <v>2152.3999999999996</v>
      </c>
      <c r="J141" s="278">
        <v>2179.8500000000004</v>
      </c>
      <c r="K141" s="276">
        <v>2124.9499999999998</v>
      </c>
      <c r="L141" s="276">
        <v>2070</v>
      </c>
      <c r="M141" s="276">
        <v>11.149039999999999</v>
      </c>
    </row>
    <row r="142" spans="1:13">
      <c r="A142" s="267">
        <v>132</v>
      </c>
      <c r="B142" s="276" t="s">
        <v>359</v>
      </c>
      <c r="C142" s="277">
        <v>274.45</v>
      </c>
      <c r="D142" s="278">
        <v>274.88333333333327</v>
      </c>
      <c r="E142" s="278">
        <v>271.61666666666656</v>
      </c>
      <c r="F142" s="278">
        <v>268.7833333333333</v>
      </c>
      <c r="G142" s="278">
        <v>265.51666666666659</v>
      </c>
      <c r="H142" s="278">
        <v>277.71666666666653</v>
      </c>
      <c r="I142" s="278">
        <v>280.98333333333329</v>
      </c>
      <c r="J142" s="278">
        <v>283.81666666666649</v>
      </c>
      <c r="K142" s="276">
        <v>278.14999999999998</v>
      </c>
      <c r="L142" s="276">
        <v>272.05</v>
      </c>
      <c r="M142" s="276">
        <v>0.78964999999999996</v>
      </c>
    </row>
    <row r="143" spans="1:13">
      <c r="A143" s="267">
        <v>133</v>
      </c>
      <c r="B143" s="276" t="s">
        <v>360</v>
      </c>
      <c r="C143" s="277">
        <v>74.099999999999994</v>
      </c>
      <c r="D143" s="278">
        <v>74.350000000000009</v>
      </c>
      <c r="E143" s="278">
        <v>73.450000000000017</v>
      </c>
      <c r="F143" s="278">
        <v>72.800000000000011</v>
      </c>
      <c r="G143" s="278">
        <v>71.90000000000002</v>
      </c>
      <c r="H143" s="278">
        <v>75.000000000000014</v>
      </c>
      <c r="I143" s="278">
        <v>75.90000000000002</v>
      </c>
      <c r="J143" s="278">
        <v>76.550000000000011</v>
      </c>
      <c r="K143" s="276">
        <v>75.25</v>
      </c>
      <c r="L143" s="276">
        <v>73.7</v>
      </c>
      <c r="M143" s="276">
        <v>1.21123</v>
      </c>
    </row>
    <row r="144" spans="1:13">
      <c r="A144" s="267">
        <v>134</v>
      </c>
      <c r="B144" s="276" t="s">
        <v>361</v>
      </c>
      <c r="C144" s="277">
        <v>108</v>
      </c>
      <c r="D144" s="278">
        <v>107.71666666666665</v>
      </c>
      <c r="E144" s="278">
        <v>106.93333333333331</v>
      </c>
      <c r="F144" s="278">
        <v>105.86666666666666</v>
      </c>
      <c r="G144" s="278">
        <v>105.08333333333331</v>
      </c>
      <c r="H144" s="278">
        <v>108.7833333333333</v>
      </c>
      <c r="I144" s="278">
        <v>109.56666666666663</v>
      </c>
      <c r="J144" s="278">
        <v>110.6333333333333</v>
      </c>
      <c r="K144" s="276">
        <v>108.5</v>
      </c>
      <c r="L144" s="276">
        <v>106.65</v>
      </c>
      <c r="M144" s="276">
        <v>0.10532999999999999</v>
      </c>
    </row>
    <row r="145" spans="1:13">
      <c r="A145" s="267">
        <v>135</v>
      </c>
      <c r="B145" s="276" t="s">
        <v>240</v>
      </c>
      <c r="C145" s="277">
        <v>371.3</v>
      </c>
      <c r="D145" s="278">
        <v>371.66666666666669</v>
      </c>
      <c r="E145" s="278">
        <v>364.98333333333335</v>
      </c>
      <c r="F145" s="278">
        <v>358.66666666666669</v>
      </c>
      <c r="G145" s="278">
        <v>351.98333333333335</v>
      </c>
      <c r="H145" s="278">
        <v>377.98333333333335</v>
      </c>
      <c r="I145" s="278">
        <v>384.66666666666663</v>
      </c>
      <c r="J145" s="278">
        <v>390.98333333333335</v>
      </c>
      <c r="K145" s="276">
        <v>378.35</v>
      </c>
      <c r="L145" s="276">
        <v>365.35</v>
      </c>
      <c r="M145" s="276">
        <v>3.9713699999999998</v>
      </c>
    </row>
    <row r="146" spans="1:13">
      <c r="A146" s="267">
        <v>136</v>
      </c>
      <c r="B146" s="276" t="s">
        <v>241</v>
      </c>
      <c r="C146" s="277">
        <v>1049.8</v>
      </c>
      <c r="D146" s="278">
        <v>1052.95</v>
      </c>
      <c r="E146" s="278">
        <v>1037</v>
      </c>
      <c r="F146" s="278">
        <v>1024.2</v>
      </c>
      <c r="G146" s="278">
        <v>1008.25</v>
      </c>
      <c r="H146" s="278">
        <v>1065.75</v>
      </c>
      <c r="I146" s="278">
        <v>1081.7000000000003</v>
      </c>
      <c r="J146" s="278">
        <v>1094.5</v>
      </c>
      <c r="K146" s="276">
        <v>1068.9000000000001</v>
      </c>
      <c r="L146" s="276">
        <v>1040.1500000000001</v>
      </c>
      <c r="M146" s="276">
        <v>0.40075</v>
      </c>
    </row>
    <row r="147" spans="1:13">
      <c r="A147" s="267">
        <v>137</v>
      </c>
      <c r="B147" s="276" t="s">
        <v>242</v>
      </c>
      <c r="C147" s="277">
        <v>64.25</v>
      </c>
      <c r="D147" s="278">
        <v>64.216666666666654</v>
      </c>
      <c r="E147" s="278">
        <v>63.833333333333314</v>
      </c>
      <c r="F147" s="278">
        <v>63.416666666666657</v>
      </c>
      <c r="G147" s="278">
        <v>63.033333333333317</v>
      </c>
      <c r="H147" s="278">
        <v>64.633333333333312</v>
      </c>
      <c r="I147" s="278">
        <v>65.016666666666666</v>
      </c>
      <c r="J147" s="278">
        <v>65.433333333333309</v>
      </c>
      <c r="K147" s="276">
        <v>64.599999999999994</v>
      </c>
      <c r="L147" s="276">
        <v>63.8</v>
      </c>
      <c r="M147" s="276">
        <v>3.51864</v>
      </c>
    </row>
    <row r="148" spans="1:13">
      <c r="A148" s="267">
        <v>138</v>
      </c>
      <c r="B148" s="276" t="s">
        <v>96</v>
      </c>
      <c r="C148" s="277">
        <v>41.5</v>
      </c>
      <c r="D148" s="278">
        <v>42.2</v>
      </c>
      <c r="E148" s="278">
        <v>39.500000000000007</v>
      </c>
      <c r="F148" s="278">
        <v>37.500000000000007</v>
      </c>
      <c r="G148" s="278">
        <v>34.800000000000011</v>
      </c>
      <c r="H148" s="278">
        <v>44.2</v>
      </c>
      <c r="I148" s="278">
        <v>46.899999999999991</v>
      </c>
      <c r="J148" s="278">
        <v>48.9</v>
      </c>
      <c r="K148" s="276">
        <v>44.9</v>
      </c>
      <c r="L148" s="276">
        <v>40.200000000000003</v>
      </c>
      <c r="M148" s="276">
        <v>96.05086</v>
      </c>
    </row>
    <row r="149" spans="1:13">
      <c r="A149" s="267">
        <v>139</v>
      </c>
      <c r="B149" s="276" t="s">
        <v>362</v>
      </c>
      <c r="C149" s="277">
        <v>507.75</v>
      </c>
      <c r="D149" s="278">
        <v>509.06666666666666</v>
      </c>
      <c r="E149" s="278">
        <v>497.48333333333335</v>
      </c>
      <c r="F149" s="278">
        <v>487.2166666666667</v>
      </c>
      <c r="G149" s="278">
        <v>475.63333333333338</v>
      </c>
      <c r="H149" s="278">
        <v>519.33333333333326</v>
      </c>
      <c r="I149" s="278">
        <v>530.91666666666674</v>
      </c>
      <c r="J149" s="278">
        <v>541.18333333333328</v>
      </c>
      <c r="K149" s="276">
        <v>520.65</v>
      </c>
      <c r="L149" s="276">
        <v>498.8</v>
      </c>
      <c r="M149" s="276">
        <v>0.82055999999999996</v>
      </c>
    </row>
    <row r="150" spans="1:13">
      <c r="A150" s="267">
        <v>140</v>
      </c>
      <c r="B150" s="276" t="s">
        <v>1297</v>
      </c>
      <c r="C150" s="277">
        <v>1334.65</v>
      </c>
      <c r="D150" s="278">
        <v>1330.8833333333334</v>
      </c>
      <c r="E150" s="278">
        <v>1319.8166666666668</v>
      </c>
      <c r="F150" s="278">
        <v>1304.9833333333333</v>
      </c>
      <c r="G150" s="278">
        <v>1293.9166666666667</v>
      </c>
      <c r="H150" s="278">
        <v>1345.7166666666669</v>
      </c>
      <c r="I150" s="278">
        <v>1356.7833333333335</v>
      </c>
      <c r="J150" s="278">
        <v>1371.616666666667</v>
      </c>
      <c r="K150" s="276">
        <v>1341.95</v>
      </c>
      <c r="L150" s="276">
        <v>1316.05</v>
      </c>
      <c r="M150" s="276">
        <v>1.6549999999999999E-2</v>
      </c>
    </row>
    <row r="151" spans="1:13">
      <c r="A151" s="267">
        <v>141</v>
      </c>
      <c r="B151" s="276" t="s">
        <v>97</v>
      </c>
      <c r="C151" s="277">
        <v>1232.3499999999999</v>
      </c>
      <c r="D151" s="278">
        <v>1231.55</v>
      </c>
      <c r="E151" s="278">
        <v>1219.1999999999998</v>
      </c>
      <c r="F151" s="278">
        <v>1206.05</v>
      </c>
      <c r="G151" s="278">
        <v>1193.6999999999998</v>
      </c>
      <c r="H151" s="278">
        <v>1244.6999999999998</v>
      </c>
      <c r="I151" s="278">
        <v>1257.0499999999997</v>
      </c>
      <c r="J151" s="278">
        <v>1270.1999999999998</v>
      </c>
      <c r="K151" s="276">
        <v>1243.9000000000001</v>
      </c>
      <c r="L151" s="276">
        <v>1218.4000000000001</v>
      </c>
      <c r="M151" s="276">
        <v>12.85385</v>
      </c>
    </row>
    <row r="152" spans="1:13">
      <c r="A152" s="267">
        <v>142</v>
      </c>
      <c r="B152" s="276" t="s">
        <v>363</v>
      </c>
      <c r="C152" s="277" t="e">
        <v>#N/A</v>
      </c>
      <c r="D152" s="278" t="e">
        <v>#N/A</v>
      </c>
      <c r="E152" s="278" t="e">
        <v>#N/A</v>
      </c>
      <c r="F152" s="278" t="e">
        <v>#N/A</v>
      </c>
      <c r="G152" s="278" t="e">
        <v>#N/A</v>
      </c>
      <c r="H152" s="278" t="e">
        <v>#N/A</v>
      </c>
      <c r="I152" s="278" t="e">
        <v>#N/A</v>
      </c>
      <c r="J152" s="278" t="e">
        <v>#N/A</v>
      </c>
      <c r="K152" s="276" t="e">
        <v>#N/A</v>
      </c>
      <c r="L152" s="276" t="e">
        <v>#N/A</v>
      </c>
      <c r="M152" s="276" t="e">
        <v>#N/A</v>
      </c>
    </row>
    <row r="153" spans="1:13">
      <c r="A153" s="267">
        <v>143</v>
      </c>
      <c r="B153" s="276" t="s">
        <v>98</v>
      </c>
      <c r="C153" s="277">
        <v>163</v>
      </c>
      <c r="D153" s="278">
        <v>161.88333333333333</v>
      </c>
      <c r="E153" s="278">
        <v>160.26666666666665</v>
      </c>
      <c r="F153" s="278">
        <v>157.53333333333333</v>
      </c>
      <c r="G153" s="278">
        <v>155.91666666666666</v>
      </c>
      <c r="H153" s="278">
        <v>164.61666666666665</v>
      </c>
      <c r="I153" s="278">
        <v>166.23333333333332</v>
      </c>
      <c r="J153" s="278">
        <v>168.96666666666664</v>
      </c>
      <c r="K153" s="276">
        <v>163.5</v>
      </c>
      <c r="L153" s="276">
        <v>159.15</v>
      </c>
      <c r="M153" s="276">
        <v>22.22795</v>
      </c>
    </row>
    <row r="154" spans="1:13">
      <c r="A154" s="267">
        <v>144</v>
      </c>
      <c r="B154" s="276" t="s">
        <v>243</v>
      </c>
      <c r="C154" s="277">
        <v>7</v>
      </c>
      <c r="D154" s="278">
        <v>7</v>
      </c>
      <c r="E154" s="278">
        <v>6.8</v>
      </c>
      <c r="F154" s="278">
        <v>6.6</v>
      </c>
      <c r="G154" s="278">
        <v>6.3999999999999995</v>
      </c>
      <c r="H154" s="278">
        <v>7.2</v>
      </c>
      <c r="I154" s="278">
        <v>7.3999999999999995</v>
      </c>
      <c r="J154" s="278">
        <v>7.6000000000000005</v>
      </c>
      <c r="K154" s="276">
        <v>7.2</v>
      </c>
      <c r="L154" s="276">
        <v>6.8</v>
      </c>
      <c r="M154" s="276">
        <v>49.762320000000003</v>
      </c>
    </row>
    <row r="155" spans="1:13">
      <c r="A155" s="267">
        <v>145</v>
      </c>
      <c r="B155" s="276" t="s">
        <v>364</v>
      </c>
      <c r="C155" s="277">
        <v>323.8</v>
      </c>
      <c r="D155" s="278">
        <v>327.05</v>
      </c>
      <c r="E155" s="278">
        <v>314.65000000000003</v>
      </c>
      <c r="F155" s="278">
        <v>305.5</v>
      </c>
      <c r="G155" s="278">
        <v>293.10000000000002</v>
      </c>
      <c r="H155" s="278">
        <v>336.20000000000005</v>
      </c>
      <c r="I155" s="278">
        <v>348.6</v>
      </c>
      <c r="J155" s="278">
        <v>357.75000000000006</v>
      </c>
      <c r="K155" s="276">
        <v>339.45</v>
      </c>
      <c r="L155" s="276">
        <v>317.89999999999998</v>
      </c>
      <c r="M155" s="276">
        <v>2.0709599999999999</v>
      </c>
    </row>
    <row r="156" spans="1:13">
      <c r="A156" s="267">
        <v>146</v>
      </c>
      <c r="B156" s="276" t="s">
        <v>99</v>
      </c>
      <c r="C156" s="277">
        <v>52.7</v>
      </c>
      <c r="D156" s="278">
        <v>52.449999999999996</v>
      </c>
      <c r="E156" s="278">
        <v>51.499999999999993</v>
      </c>
      <c r="F156" s="278">
        <v>50.3</v>
      </c>
      <c r="G156" s="278">
        <v>49.349999999999994</v>
      </c>
      <c r="H156" s="278">
        <v>53.649999999999991</v>
      </c>
      <c r="I156" s="278">
        <v>54.599999999999994</v>
      </c>
      <c r="J156" s="278">
        <v>55.79999999999999</v>
      </c>
      <c r="K156" s="276">
        <v>53.4</v>
      </c>
      <c r="L156" s="276">
        <v>51.25</v>
      </c>
      <c r="M156" s="276">
        <v>413.97509000000002</v>
      </c>
    </row>
    <row r="157" spans="1:13">
      <c r="A157" s="267">
        <v>147</v>
      </c>
      <c r="B157" s="276" t="s">
        <v>367</v>
      </c>
      <c r="C157" s="277">
        <v>273.85000000000002</v>
      </c>
      <c r="D157" s="278">
        <v>274.25</v>
      </c>
      <c r="E157" s="278">
        <v>272.5</v>
      </c>
      <c r="F157" s="278">
        <v>271.14999999999998</v>
      </c>
      <c r="G157" s="278">
        <v>269.39999999999998</v>
      </c>
      <c r="H157" s="278">
        <v>275.60000000000002</v>
      </c>
      <c r="I157" s="278">
        <v>277.35000000000002</v>
      </c>
      <c r="J157" s="278">
        <v>278.70000000000005</v>
      </c>
      <c r="K157" s="276">
        <v>276</v>
      </c>
      <c r="L157" s="276">
        <v>272.89999999999998</v>
      </c>
      <c r="M157" s="276">
        <v>0.39681</v>
      </c>
    </row>
    <row r="158" spans="1:13">
      <c r="A158" s="267">
        <v>148</v>
      </c>
      <c r="B158" s="276" t="s">
        <v>366</v>
      </c>
      <c r="C158" s="277">
        <v>2478.9</v>
      </c>
      <c r="D158" s="278">
        <v>2497.6333333333332</v>
      </c>
      <c r="E158" s="278">
        <v>2445.2666666666664</v>
      </c>
      <c r="F158" s="278">
        <v>2411.6333333333332</v>
      </c>
      <c r="G158" s="278">
        <v>2359.2666666666664</v>
      </c>
      <c r="H158" s="278">
        <v>2531.2666666666664</v>
      </c>
      <c r="I158" s="278">
        <v>2583.6333333333332</v>
      </c>
      <c r="J158" s="278">
        <v>2617.2666666666664</v>
      </c>
      <c r="K158" s="276">
        <v>2550</v>
      </c>
      <c r="L158" s="276">
        <v>2464</v>
      </c>
      <c r="M158" s="276">
        <v>0.29472999999999999</v>
      </c>
    </row>
    <row r="159" spans="1:13">
      <c r="A159" s="267">
        <v>149</v>
      </c>
      <c r="B159" s="276" t="s">
        <v>368</v>
      </c>
      <c r="C159" s="277">
        <v>548.85</v>
      </c>
      <c r="D159" s="278">
        <v>550.33333333333337</v>
      </c>
      <c r="E159" s="278">
        <v>544.51666666666677</v>
      </c>
      <c r="F159" s="278">
        <v>540.18333333333339</v>
      </c>
      <c r="G159" s="278">
        <v>534.36666666666679</v>
      </c>
      <c r="H159" s="278">
        <v>554.66666666666674</v>
      </c>
      <c r="I159" s="278">
        <v>560.48333333333335</v>
      </c>
      <c r="J159" s="278">
        <v>564.81666666666672</v>
      </c>
      <c r="K159" s="276">
        <v>556.15</v>
      </c>
      <c r="L159" s="276">
        <v>546</v>
      </c>
      <c r="M159" s="276">
        <v>0.1762</v>
      </c>
    </row>
    <row r="160" spans="1:13">
      <c r="A160" s="267">
        <v>150</v>
      </c>
      <c r="B160" s="276" t="s">
        <v>2940</v>
      </c>
      <c r="C160" s="277">
        <v>473.55</v>
      </c>
      <c r="D160" s="278">
        <v>471.2</v>
      </c>
      <c r="E160" s="278">
        <v>464.4</v>
      </c>
      <c r="F160" s="278">
        <v>455.25</v>
      </c>
      <c r="G160" s="278">
        <v>448.45</v>
      </c>
      <c r="H160" s="278">
        <v>480.34999999999997</v>
      </c>
      <c r="I160" s="278">
        <v>487.15000000000003</v>
      </c>
      <c r="J160" s="278">
        <v>496.29999999999995</v>
      </c>
      <c r="K160" s="276">
        <v>478</v>
      </c>
      <c r="L160" s="276">
        <v>462.05</v>
      </c>
      <c r="M160" s="276">
        <v>5.2130000000000003E-2</v>
      </c>
    </row>
    <row r="161" spans="1:13">
      <c r="A161" s="267">
        <v>151</v>
      </c>
      <c r="B161" s="276" t="s">
        <v>370</v>
      </c>
      <c r="C161" s="277">
        <v>127.6</v>
      </c>
      <c r="D161" s="278">
        <v>128.46666666666667</v>
      </c>
      <c r="E161" s="278">
        <v>126.13333333333333</v>
      </c>
      <c r="F161" s="278">
        <v>124.66666666666666</v>
      </c>
      <c r="G161" s="278">
        <v>122.33333333333331</v>
      </c>
      <c r="H161" s="278">
        <v>129.93333333333334</v>
      </c>
      <c r="I161" s="278">
        <v>132.26666666666665</v>
      </c>
      <c r="J161" s="278">
        <v>133.73333333333335</v>
      </c>
      <c r="K161" s="276">
        <v>130.80000000000001</v>
      </c>
      <c r="L161" s="276">
        <v>127</v>
      </c>
      <c r="M161" s="276">
        <v>6.5043199999999999</v>
      </c>
    </row>
    <row r="162" spans="1:13">
      <c r="A162" s="267">
        <v>152</v>
      </c>
      <c r="B162" s="276" t="s">
        <v>244</v>
      </c>
      <c r="C162" s="277">
        <v>70.05</v>
      </c>
      <c r="D162" s="278">
        <v>70.199999999999989</v>
      </c>
      <c r="E162" s="278">
        <v>69.049999999999983</v>
      </c>
      <c r="F162" s="278">
        <v>68.05</v>
      </c>
      <c r="G162" s="278">
        <v>66.899999999999991</v>
      </c>
      <c r="H162" s="278">
        <v>71.199999999999974</v>
      </c>
      <c r="I162" s="278">
        <v>72.34999999999998</v>
      </c>
      <c r="J162" s="278">
        <v>73.349999999999966</v>
      </c>
      <c r="K162" s="276">
        <v>71.349999999999994</v>
      </c>
      <c r="L162" s="276">
        <v>69.2</v>
      </c>
      <c r="M162" s="276">
        <v>14.7582</v>
      </c>
    </row>
    <row r="163" spans="1:13">
      <c r="A163" s="267">
        <v>153</v>
      </c>
      <c r="B163" s="276" t="s">
        <v>369</v>
      </c>
      <c r="C163" s="277">
        <v>70.45</v>
      </c>
      <c r="D163" s="278">
        <v>69.966666666666654</v>
      </c>
      <c r="E163" s="278">
        <v>69.183333333333309</v>
      </c>
      <c r="F163" s="278">
        <v>67.916666666666657</v>
      </c>
      <c r="G163" s="278">
        <v>67.133333333333312</v>
      </c>
      <c r="H163" s="278">
        <v>71.233333333333306</v>
      </c>
      <c r="I163" s="278">
        <v>72.016666666666637</v>
      </c>
      <c r="J163" s="278">
        <v>73.283333333333303</v>
      </c>
      <c r="K163" s="276">
        <v>70.75</v>
      </c>
      <c r="L163" s="276">
        <v>68.7</v>
      </c>
      <c r="M163" s="276">
        <v>26.292840000000002</v>
      </c>
    </row>
    <row r="164" spans="1:13">
      <c r="A164" s="267">
        <v>154</v>
      </c>
      <c r="B164" s="276" t="s">
        <v>100</v>
      </c>
      <c r="C164" s="277">
        <v>83.35</v>
      </c>
      <c r="D164" s="278">
        <v>83.683333333333337</v>
      </c>
      <c r="E164" s="278">
        <v>82.716666666666669</v>
      </c>
      <c r="F164" s="278">
        <v>82.083333333333329</v>
      </c>
      <c r="G164" s="278">
        <v>81.11666666666666</v>
      </c>
      <c r="H164" s="278">
        <v>84.316666666666677</v>
      </c>
      <c r="I164" s="278">
        <v>85.283333333333346</v>
      </c>
      <c r="J164" s="278">
        <v>85.916666666666686</v>
      </c>
      <c r="K164" s="276">
        <v>84.65</v>
      </c>
      <c r="L164" s="276">
        <v>83.05</v>
      </c>
      <c r="M164" s="276">
        <v>99.537180000000006</v>
      </c>
    </row>
    <row r="165" spans="1:13">
      <c r="A165" s="267">
        <v>155</v>
      </c>
      <c r="B165" s="276" t="s">
        <v>375</v>
      </c>
      <c r="C165" s="277">
        <v>1695.45</v>
      </c>
      <c r="D165" s="278">
        <v>1675.1333333333332</v>
      </c>
      <c r="E165" s="278">
        <v>1651.2666666666664</v>
      </c>
      <c r="F165" s="278">
        <v>1607.0833333333333</v>
      </c>
      <c r="G165" s="278">
        <v>1583.2166666666665</v>
      </c>
      <c r="H165" s="278">
        <v>1719.3166666666664</v>
      </c>
      <c r="I165" s="278">
        <v>1743.1833333333332</v>
      </c>
      <c r="J165" s="278">
        <v>1787.3666666666663</v>
      </c>
      <c r="K165" s="276">
        <v>1699</v>
      </c>
      <c r="L165" s="276">
        <v>1630.95</v>
      </c>
      <c r="M165" s="276">
        <v>0.13056999999999999</v>
      </c>
    </row>
    <row r="166" spans="1:13">
      <c r="A166" s="267">
        <v>156</v>
      </c>
      <c r="B166" s="276" t="s">
        <v>376</v>
      </c>
      <c r="C166" s="277">
        <v>1965.65</v>
      </c>
      <c r="D166" s="278">
        <v>1955.75</v>
      </c>
      <c r="E166" s="278">
        <v>1912.5</v>
      </c>
      <c r="F166" s="278">
        <v>1859.35</v>
      </c>
      <c r="G166" s="278">
        <v>1816.1</v>
      </c>
      <c r="H166" s="278">
        <v>2008.9</v>
      </c>
      <c r="I166" s="278">
        <v>2052.15</v>
      </c>
      <c r="J166" s="278">
        <v>2105.3000000000002</v>
      </c>
      <c r="K166" s="276">
        <v>1999</v>
      </c>
      <c r="L166" s="276">
        <v>1902.6</v>
      </c>
      <c r="M166" s="276">
        <v>0.19414999999999999</v>
      </c>
    </row>
    <row r="167" spans="1:13">
      <c r="A167" s="267">
        <v>157</v>
      </c>
      <c r="B167" s="276" t="s">
        <v>372</v>
      </c>
      <c r="C167" s="277">
        <v>194.25</v>
      </c>
      <c r="D167" s="278">
        <v>188.76666666666665</v>
      </c>
      <c r="E167" s="278">
        <v>182.58333333333331</v>
      </c>
      <c r="F167" s="278">
        <v>170.91666666666666</v>
      </c>
      <c r="G167" s="278">
        <v>164.73333333333332</v>
      </c>
      <c r="H167" s="278">
        <v>200.43333333333331</v>
      </c>
      <c r="I167" s="278">
        <v>206.61666666666665</v>
      </c>
      <c r="J167" s="278">
        <v>218.2833333333333</v>
      </c>
      <c r="K167" s="276">
        <v>194.95</v>
      </c>
      <c r="L167" s="276">
        <v>177.1</v>
      </c>
      <c r="M167" s="276">
        <v>14.049020000000001</v>
      </c>
    </row>
    <row r="168" spans="1:13">
      <c r="A168" s="267">
        <v>158</v>
      </c>
      <c r="B168" s="276" t="s">
        <v>382</v>
      </c>
      <c r="C168" s="277">
        <v>220.1</v>
      </c>
      <c r="D168" s="278">
        <v>219.23333333333335</v>
      </c>
      <c r="E168" s="278">
        <v>216.4666666666667</v>
      </c>
      <c r="F168" s="278">
        <v>212.83333333333334</v>
      </c>
      <c r="G168" s="278">
        <v>210.06666666666669</v>
      </c>
      <c r="H168" s="278">
        <v>222.8666666666667</v>
      </c>
      <c r="I168" s="278">
        <v>225.63333333333335</v>
      </c>
      <c r="J168" s="278">
        <v>229.26666666666671</v>
      </c>
      <c r="K168" s="276">
        <v>222</v>
      </c>
      <c r="L168" s="276">
        <v>215.6</v>
      </c>
      <c r="M168" s="276">
        <v>1.05969</v>
      </c>
    </row>
    <row r="169" spans="1:13">
      <c r="A169" s="267">
        <v>159</v>
      </c>
      <c r="B169" s="276" t="s">
        <v>373</v>
      </c>
      <c r="C169" s="277">
        <v>80.599999999999994</v>
      </c>
      <c r="D169" s="278">
        <v>81.36666666666666</v>
      </c>
      <c r="E169" s="278">
        <v>79.23333333333332</v>
      </c>
      <c r="F169" s="278">
        <v>77.86666666666666</v>
      </c>
      <c r="G169" s="278">
        <v>75.73333333333332</v>
      </c>
      <c r="H169" s="278">
        <v>82.73333333333332</v>
      </c>
      <c r="I169" s="278">
        <v>84.866666666666674</v>
      </c>
      <c r="J169" s="278">
        <v>86.23333333333332</v>
      </c>
      <c r="K169" s="276">
        <v>83.5</v>
      </c>
      <c r="L169" s="276">
        <v>80</v>
      </c>
      <c r="M169" s="276">
        <v>0.38322000000000001</v>
      </c>
    </row>
    <row r="170" spans="1:13">
      <c r="A170" s="267">
        <v>160</v>
      </c>
      <c r="B170" s="276" t="s">
        <v>374</v>
      </c>
      <c r="C170" s="277">
        <v>148.75</v>
      </c>
      <c r="D170" s="278">
        <v>149.51666666666668</v>
      </c>
      <c r="E170" s="278">
        <v>147.28333333333336</v>
      </c>
      <c r="F170" s="278">
        <v>145.81666666666669</v>
      </c>
      <c r="G170" s="278">
        <v>143.58333333333337</v>
      </c>
      <c r="H170" s="278">
        <v>150.98333333333335</v>
      </c>
      <c r="I170" s="278">
        <v>153.21666666666664</v>
      </c>
      <c r="J170" s="278">
        <v>154.68333333333334</v>
      </c>
      <c r="K170" s="276">
        <v>151.75</v>
      </c>
      <c r="L170" s="276">
        <v>148.05000000000001</v>
      </c>
      <c r="M170" s="276">
        <v>0.92122000000000004</v>
      </c>
    </row>
    <row r="171" spans="1:13">
      <c r="A171" s="267">
        <v>161</v>
      </c>
      <c r="B171" s="276" t="s">
        <v>245</v>
      </c>
      <c r="C171" s="277">
        <v>121.95</v>
      </c>
      <c r="D171" s="278">
        <v>122.03333333333335</v>
      </c>
      <c r="E171" s="278">
        <v>120.06666666666669</v>
      </c>
      <c r="F171" s="278">
        <v>118.18333333333335</v>
      </c>
      <c r="G171" s="278">
        <v>116.2166666666667</v>
      </c>
      <c r="H171" s="278">
        <v>123.91666666666669</v>
      </c>
      <c r="I171" s="278">
        <v>125.88333333333335</v>
      </c>
      <c r="J171" s="278">
        <v>127.76666666666668</v>
      </c>
      <c r="K171" s="276">
        <v>124</v>
      </c>
      <c r="L171" s="276">
        <v>120.15</v>
      </c>
      <c r="M171" s="276">
        <v>1.0563</v>
      </c>
    </row>
    <row r="172" spans="1:13">
      <c r="A172" s="267">
        <v>162</v>
      </c>
      <c r="B172" s="276" t="s">
        <v>378</v>
      </c>
      <c r="C172" s="277">
        <v>5361.05</v>
      </c>
      <c r="D172" s="278">
        <v>5343.2166666666672</v>
      </c>
      <c r="E172" s="278">
        <v>5306.3833333333341</v>
      </c>
      <c r="F172" s="278">
        <v>5251.7166666666672</v>
      </c>
      <c r="G172" s="278">
        <v>5214.8833333333341</v>
      </c>
      <c r="H172" s="278">
        <v>5397.8833333333341</v>
      </c>
      <c r="I172" s="278">
        <v>5434.7166666666662</v>
      </c>
      <c r="J172" s="278">
        <v>5489.3833333333341</v>
      </c>
      <c r="K172" s="276">
        <v>5380.05</v>
      </c>
      <c r="L172" s="276">
        <v>5288.55</v>
      </c>
      <c r="M172" s="276">
        <v>3.3140000000000003E-2</v>
      </c>
    </row>
    <row r="173" spans="1:13">
      <c r="A173" s="267">
        <v>163</v>
      </c>
      <c r="B173" s="276" t="s">
        <v>379</v>
      </c>
      <c r="C173" s="277">
        <v>1395.4</v>
      </c>
      <c r="D173" s="278">
        <v>1404.3</v>
      </c>
      <c r="E173" s="278">
        <v>1382.1</v>
      </c>
      <c r="F173" s="278">
        <v>1368.8</v>
      </c>
      <c r="G173" s="278">
        <v>1346.6</v>
      </c>
      <c r="H173" s="278">
        <v>1417.6</v>
      </c>
      <c r="I173" s="278">
        <v>1439.8000000000002</v>
      </c>
      <c r="J173" s="278">
        <v>1453.1</v>
      </c>
      <c r="K173" s="276">
        <v>1426.5</v>
      </c>
      <c r="L173" s="276">
        <v>1391</v>
      </c>
      <c r="M173" s="276">
        <v>0.42381000000000002</v>
      </c>
    </row>
    <row r="174" spans="1:13">
      <c r="A174" s="267">
        <v>164</v>
      </c>
      <c r="B174" s="276" t="s">
        <v>101</v>
      </c>
      <c r="C174" s="277">
        <v>497.7</v>
      </c>
      <c r="D174" s="278">
        <v>494.06666666666661</v>
      </c>
      <c r="E174" s="278">
        <v>485.48333333333323</v>
      </c>
      <c r="F174" s="278">
        <v>473.26666666666665</v>
      </c>
      <c r="G174" s="278">
        <v>464.68333333333328</v>
      </c>
      <c r="H174" s="278">
        <v>506.28333333333319</v>
      </c>
      <c r="I174" s="278">
        <v>514.86666666666656</v>
      </c>
      <c r="J174" s="278">
        <v>527.08333333333314</v>
      </c>
      <c r="K174" s="276">
        <v>502.65</v>
      </c>
      <c r="L174" s="276">
        <v>481.85</v>
      </c>
      <c r="M174" s="276">
        <v>51.183750000000003</v>
      </c>
    </row>
    <row r="175" spans="1:13">
      <c r="A175" s="267">
        <v>165</v>
      </c>
      <c r="B175" s="276" t="s">
        <v>387</v>
      </c>
      <c r="C175" s="277">
        <v>42.25</v>
      </c>
      <c r="D175" s="278">
        <v>42.283333333333331</v>
      </c>
      <c r="E175" s="278">
        <v>41.966666666666661</v>
      </c>
      <c r="F175" s="278">
        <v>41.68333333333333</v>
      </c>
      <c r="G175" s="278">
        <v>41.36666666666666</v>
      </c>
      <c r="H175" s="278">
        <v>42.566666666666663</v>
      </c>
      <c r="I175" s="278">
        <v>42.883333333333326</v>
      </c>
      <c r="J175" s="278">
        <v>43.166666666666664</v>
      </c>
      <c r="K175" s="276">
        <v>42.6</v>
      </c>
      <c r="L175" s="276">
        <v>42</v>
      </c>
      <c r="M175" s="276">
        <v>2.0251999999999999</v>
      </c>
    </row>
    <row r="176" spans="1:13">
      <c r="A176" s="267">
        <v>166</v>
      </c>
      <c r="B176" s="276" t="s">
        <v>1396</v>
      </c>
      <c r="C176" s="277">
        <v>3489.55</v>
      </c>
      <c r="D176" s="278">
        <v>3503.1833333333329</v>
      </c>
      <c r="E176" s="278">
        <v>3466.3666666666659</v>
      </c>
      <c r="F176" s="278">
        <v>3443.1833333333329</v>
      </c>
      <c r="G176" s="278">
        <v>3406.3666666666659</v>
      </c>
      <c r="H176" s="278">
        <v>3526.3666666666659</v>
      </c>
      <c r="I176" s="278">
        <v>3563.1833333333325</v>
      </c>
      <c r="J176" s="278">
        <v>3586.3666666666659</v>
      </c>
      <c r="K176" s="276">
        <v>3540</v>
      </c>
      <c r="L176" s="276">
        <v>3480</v>
      </c>
      <c r="M176" s="276">
        <v>0.27718999999999999</v>
      </c>
    </row>
    <row r="177" spans="1:13">
      <c r="A177" s="267">
        <v>167</v>
      </c>
      <c r="B177" s="276" t="s">
        <v>103</v>
      </c>
      <c r="C177" s="277">
        <v>23.05</v>
      </c>
      <c r="D177" s="278">
        <v>23.183333333333334</v>
      </c>
      <c r="E177" s="278">
        <v>22.816666666666666</v>
      </c>
      <c r="F177" s="278">
        <v>22.583333333333332</v>
      </c>
      <c r="G177" s="278">
        <v>22.216666666666665</v>
      </c>
      <c r="H177" s="278">
        <v>23.416666666666668</v>
      </c>
      <c r="I177" s="278">
        <v>23.783333333333335</v>
      </c>
      <c r="J177" s="278">
        <v>24.016666666666669</v>
      </c>
      <c r="K177" s="276">
        <v>23.55</v>
      </c>
      <c r="L177" s="276">
        <v>22.95</v>
      </c>
      <c r="M177" s="276">
        <v>110.13667</v>
      </c>
    </row>
    <row r="178" spans="1:13">
      <c r="A178" s="267">
        <v>168</v>
      </c>
      <c r="B178" s="276" t="s">
        <v>388</v>
      </c>
      <c r="C178" s="277">
        <v>202</v>
      </c>
      <c r="D178" s="278">
        <v>202.68333333333331</v>
      </c>
      <c r="E178" s="278">
        <v>199.36666666666662</v>
      </c>
      <c r="F178" s="278">
        <v>196.73333333333332</v>
      </c>
      <c r="G178" s="278">
        <v>193.41666666666663</v>
      </c>
      <c r="H178" s="278">
        <v>205.31666666666661</v>
      </c>
      <c r="I178" s="278">
        <v>208.63333333333327</v>
      </c>
      <c r="J178" s="278">
        <v>211.26666666666659</v>
      </c>
      <c r="K178" s="276">
        <v>206</v>
      </c>
      <c r="L178" s="276">
        <v>200.05</v>
      </c>
      <c r="M178" s="276">
        <v>2.60995</v>
      </c>
    </row>
    <row r="179" spans="1:13">
      <c r="A179" s="267">
        <v>169</v>
      </c>
      <c r="B179" s="276" t="s">
        <v>380</v>
      </c>
      <c r="C179" s="277">
        <v>864.3</v>
      </c>
      <c r="D179" s="278">
        <v>868.04999999999984</v>
      </c>
      <c r="E179" s="278">
        <v>857.29999999999973</v>
      </c>
      <c r="F179" s="278">
        <v>850.29999999999984</v>
      </c>
      <c r="G179" s="278">
        <v>839.54999999999973</v>
      </c>
      <c r="H179" s="278">
        <v>875.04999999999973</v>
      </c>
      <c r="I179" s="278">
        <v>885.8</v>
      </c>
      <c r="J179" s="278">
        <v>892.79999999999973</v>
      </c>
      <c r="K179" s="276">
        <v>878.8</v>
      </c>
      <c r="L179" s="276">
        <v>861.05</v>
      </c>
      <c r="M179" s="276">
        <v>0.19914000000000001</v>
      </c>
    </row>
    <row r="180" spans="1:13">
      <c r="A180" s="267">
        <v>170</v>
      </c>
      <c r="B180" s="276" t="s">
        <v>246</v>
      </c>
      <c r="C180" s="277">
        <v>524.6</v>
      </c>
      <c r="D180" s="278">
        <v>526.51666666666665</v>
      </c>
      <c r="E180" s="278">
        <v>518.0333333333333</v>
      </c>
      <c r="F180" s="278">
        <v>511.4666666666667</v>
      </c>
      <c r="G180" s="278">
        <v>502.98333333333335</v>
      </c>
      <c r="H180" s="278">
        <v>533.08333333333326</v>
      </c>
      <c r="I180" s="278">
        <v>541.56666666666661</v>
      </c>
      <c r="J180" s="278">
        <v>548.13333333333321</v>
      </c>
      <c r="K180" s="276">
        <v>535</v>
      </c>
      <c r="L180" s="276">
        <v>519.95000000000005</v>
      </c>
      <c r="M180" s="276">
        <v>0.62677000000000005</v>
      </c>
    </row>
    <row r="181" spans="1:13">
      <c r="A181" s="267">
        <v>171</v>
      </c>
      <c r="B181" s="276" t="s">
        <v>104</v>
      </c>
      <c r="C181" s="277">
        <v>676.05</v>
      </c>
      <c r="D181" s="278">
        <v>673.65</v>
      </c>
      <c r="E181" s="278">
        <v>667.75</v>
      </c>
      <c r="F181" s="278">
        <v>659.45</v>
      </c>
      <c r="G181" s="278">
        <v>653.55000000000007</v>
      </c>
      <c r="H181" s="278">
        <v>681.94999999999993</v>
      </c>
      <c r="I181" s="278">
        <v>687.8499999999998</v>
      </c>
      <c r="J181" s="278">
        <v>696.14999999999986</v>
      </c>
      <c r="K181" s="276">
        <v>679.55</v>
      </c>
      <c r="L181" s="276">
        <v>665.35</v>
      </c>
      <c r="M181" s="276">
        <v>7.55755</v>
      </c>
    </row>
    <row r="182" spans="1:13">
      <c r="A182" s="267">
        <v>172</v>
      </c>
      <c r="B182" s="276" t="s">
        <v>247</v>
      </c>
      <c r="C182" s="277">
        <v>361.05</v>
      </c>
      <c r="D182" s="278">
        <v>358.68333333333334</v>
      </c>
      <c r="E182" s="278">
        <v>354.36666666666667</v>
      </c>
      <c r="F182" s="278">
        <v>347.68333333333334</v>
      </c>
      <c r="G182" s="278">
        <v>343.36666666666667</v>
      </c>
      <c r="H182" s="278">
        <v>365.36666666666667</v>
      </c>
      <c r="I182" s="278">
        <v>369.68333333333339</v>
      </c>
      <c r="J182" s="278">
        <v>376.36666666666667</v>
      </c>
      <c r="K182" s="276">
        <v>363</v>
      </c>
      <c r="L182" s="276">
        <v>352</v>
      </c>
      <c r="M182" s="276">
        <v>0.64119000000000004</v>
      </c>
    </row>
    <row r="183" spans="1:13">
      <c r="A183" s="267">
        <v>173</v>
      </c>
      <c r="B183" s="276" t="s">
        <v>248</v>
      </c>
      <c r="C183" s="277">
        <v>978.35</v>
      </c>
      <c r="D183" s="278">
        <v>990.6</v>
      </c>
      <c r="E183" s="278">
        <v>955.5</v>
      </c>
      <c r="F183" s="278">
        <v>932.65</v>
      </c>
      <c r="G183" s="278">
        <v>897.55</v>
      </c>
      <c r="H183" s="278">
        <v>1013.45</v>
      </c>
      <c r="I183" s="278">
        <v>1048.5500000000002</v>
      </c>
      <c r="J183" s="278">
        <v>1071.4000000000001</v>
      </c>
      <c r="K183" s="276">
        <v>1025.7</v>
      </c>
      <c r="L183" s="276">
        <v>967.75</v>
      </c>
      <c r="M183" s="276">
        <v>29.045940000000002</v>
      </c>
    </row>
    <row r="184" spans="1:13">
      <c r="A184" s="267">
        <v>174</v>
      </c>
      <c r="B184" s="276" t="s">
        <v>389</v>
      </c>
      <c r="C184" s="277">
        <v>87.75</v>
      </c>
      <c r="D184" s="278">
        <v>88.133333333333326</v>
      </c>
      <c r="E184" s="278">
        <v>87.066666666666649</v>
      </c>
      <c r="F184" s="278">
        <v>86.383333333333326</v>
      </c>
      <c r="G184" s="278">
        <v>85.316666666666649</v>
      </c>
      <c r="H184" s="278">
        <v>88.816666666666649</v>
      </c>
      <c r="I184" s="278">
        <v>89.883333333333312</v>
      </c>
      <c r="J184" s="278">
        <v>90.566666666666649</v>
      </c>
      <c r="K184" s="276">
        <v>89.2</v>
      </c>
      <c r="L184" s="276">
        <v>87.45</v>
      </c>
      <c r="M184" s="276">
        <v>1.1191800000000001</v>
      </c>
    </row>
    <row r="185" spans="1:13">
      <c r="A185" s="267">
        <v>175</v>
      </c>
      <c r="B185" s="276" t="s">
        <v>381</v>
      </c>
      <c r="C185" s="277">
        <v>376.05</v>
      </c>
      <c r="D185" s="278">
        <v>374.68333333333334</v>
      </c>
      <c r="E185" s="278">
        <v>371.36666666666667</v>
      </c>
      <c r="F185" s="278">
        <v>366.68333333333334</v>
      </c>
      <c r="G185" s="278">
        <v>363.36666666666667</v>
      </c>
      <c r="H185" s="278">
        <v>379.36666666666667</v>
      </c>
      <c r="I185" s="278">
        <v>382.68333333333339</v>
      </c>
      <c r="J185" s="278">
        <v>387.36666666666667</v>
      </c>
      <c r="K185" s="276">
        <v>378</v>
      </c>
      <c r="L185" s="276">
        <v>370</v>
      </c>
      <c r="M185" s="276">
        <v>5.6017999999999999</v>
      </c>
    </row>
    <row r="186" spans="1:13">
      <c r="A186" s="267">
        <v>176</v>
      </c>
      <c r="B186" s="276" t="s">
        <v>249</v>
      </c>
      <c r="C186" s="277">
        <v>175.95</v>
      </c>
      <c r="D186" s="278">
        <v>176.61666666666667</v>
      </c>
      <c r="E186" s="278">
        <v>174.33333333333334</v>
      </c>
      <c r="F186" s="278">
        <v>172.71666666666667</v>
      </c>
      <c r="G186" s="278">
        <v>170.43333333333334</v>
      </c>
      <c r="H186" s="278">
        <v>178.23333333333335</v>
      </c>
      <c r="I186" s="278">
        <v>180.51666666666665</v>
      </c>
      <c r="J186" s="278">
        <v>182.13333333333335</v>
      </c>
      <c r="K186" s="276">
        <v>178.9</v>
      </c>
      <c r="L186" s="276">
        <v>175</v>
      </c>
      <c r="M186" s="276">
        <v>2.80491</v>
      </c>
    </row>
    <row r="187" spans="1:13">
      <c r="A187" s="267">
        <v>177</v>
      </c>
      <c r="B187" s="276" t="s">
        <v>105</v>
      </c>
      <c r="C187" s="277">
        <v>783.1</v>
      </c>
      <c r="D187" s="278">
        <v>785.6</v>
      </c>
      <c r="E187" s="278">
        <v>776.2</v>
      </c>
      <c r="F187" s="278">
        <v>769.30000000000007</v>
      </c>
      <c r="G187" s="278">
        <v>759.90000000000009</v>
      </c>
      <c r="H187" s="278">
        <v>792.5</v>
      </c>
      <c r="I187" s="278">
        <v>801.89999999999986</v>
      </c>
      <c r="J187" s="278">
        <v>808.8</v>
      </c>
      <c r="K187" s="276">
        <v>795</v>
      </c>
      <c r="L187" s="276">
        <v>778.7</v>
      </c>
      <c r="M187" s="276">
        <v>14.99152</v>
      </c>
    </row>
    <row r="188" spans="1:13">
      <c r="A188" s="267">
        <v>178</v>
      </c>
      <c r="B188" s="276" t="s">
        <v>383</v>
      </c>
      <c r="C188" s="277">
        <v>66.849999999999994</v>
      </c>
      <c r="D188" s="278">
        <v>67.266666666666666</v>
      </c>
      <c r="E188" s="278">
        <v>65.983333333333334</v>
      </c>
      <c r="F188" s="278">
        <v>65.116666666666674</v>
      </c>
      <c r="G188" s="278">
        <v>63.833333333333343</v>
      </c>
      <c r="H188" s="278">
        <v>68.133333333333326</v>
      </c>
      <c r="I188" s="278">
        <v>69.416666666666657</v>
      </c>
      <c r="J188" s="278">
        <v>70.283333333333317</v>
      </c>
      <c r="K188" s="276">
        <v>68.55</v>
      </c>
      <c r="L188" s="276">
        <v>66.400000000000006</v>
      </c>
      <c r="M188" s="276">
        <v>5.1546000000000003</v>
      </c>
    </row>
    <row r="189" spans="1:13">
      <c r="A189" s="267">
        <v>179</v>
      </c>
      <c r="B189" s="276" t="s">
        <v>384</v>
      </c>
      <c r="C189" s="277">
        <v>546.6</v>
      </c>
      <c r="D189" s="278">
        <v>553.5</v>
      </c>
      <c r="E189" s="278">
        <v>537</v>
      </c>
      <c r="F189" s="278">
        <v>527.4</v>
      </c>
      <c r="G189" s="278">
        <v>510.9</v>
      </c>
      <c r="H189" s="278">
        <v>563.1</v>
      </c>
      <c r="I189" s="278">
        <v>579.6</v>
      </c>
      <c r="J189" s="278">
        <v>589.20000000000005</v>
      </c>
      <c r="K189" s="276">
        <v>570</v>
      </c>
      <c r="L189" s="276">
        <v>543.9</v>
      </c>
      <c r="M189" s="276">
        <v>0.13308</v>
      </c>
    </row>
    <row r="190" spans="1:13">
      <c r="A190" s="267">
        <v>180</v>
      </c>
      <c r="B190" s="276" t="s">
        <v>1439</v>
      </c>
      <c r="C190" s="277">
        <v>189.35</v>
      </c>
      <c r="D190" s="278">
        <v>190.41666666666666</v>
      </c>
      <c r="E190" s="278">
        <v>187.93333333333331</v>
      </c>
      <c r="F190" s="278">
        <v>186.51666666666665</v>
      </c>
      <c r="G190" s="278">
        <v>184.0333333333333</v>
      </c>
      <c r="H190" s="278">
        <v>191.83333333333331</v>
      </c>
      <c r="I190" s="278">
        <v>194.31666666666666</v>
      </c>
      <c r="J190" s="278">
        <v>195.73333333333332</v>
      </c>
      <c r="K190" s="276">
        <v>192.9</v>
      </c>
      <c r="L190" s="276">
        <v>189</v>
      </c>
      <c r="M190" s="276">
        <v>0.25298999999999999</v>
      </c>
    </row>
    <row r="191" spans="1:13">
      <c r="A191" s="267">
        <v>181</v>
      </c>
      <c r="B191" s="276" t="s">
        <v>390</v>
      </c>
      <c r="C191" s="277">
        <v>66.3</v>
      </c>
      <c r="D191" s="278">
        <v>66.183333333333323</v>
      </c>
      <c r="E191" s="278">
        <v>65.21666666666664</v>
      </c>
      <c r="F191" s="278">
        <v>64.133333333333312</v>
      </c>
      <c r="G191" s="278">
        <v>63.166666666666629</v>
      </c>
      <c r="H191" s="278">
        <v>67.266666666666652</v>
      </c>
      <c r="I191" s="278">
        <v>68.23333333333332</v>
      </c>
      <c r="J191" s="278">
        <v>69.316666666666663</v>
      </c>
      <c r="K191" s="276">
        <v>67.150000000000006</v>
      </c>
      <c r="L191" s="276">
        <v>65.099999999999994</v>
      </c>
      <c r="M191" s="276">
        <v>18.806270000000001</v>
      </c>
    </row>
    <row r="192" spans="1:13">
      <c r="A192" s="267">
        <v>182</v>
      </c>
      <c r="B192" s="276" t="s">
        <v>250</v>
      </c>
      <c r="C192" s="277">
        <v>187.05</v>
      </c>
      <c r="D192" s="278">
        <v>186.53333333333333</v>
      </c>
      <c r="E192" s="278">
        <v>185.16666666666666</v>
      </c>
      <c r="F192" s="278">
        <v>183.28333333333333</v>
      </c>
      <c r="G192" s="278">
        <v>181.91666666666666</v>
      </c>
      <c r="H192" s="278">
        <v>188.41666666666666</v>
      </c>
      <c r="I192" s="278">
        <v>189.78333333333333</v>
      </c>
      <c r="J192" s="278">
        <v>191.66666666666666</v>
      </c>
      <c r="K192" s="276">
        <v>187.9</v>
      </c>
      <c r="L192" s="276">
        <v>184.65</v>
      </c>
      <c r="M192" s="276">
        <v>2.5074900000000002</v>
      </c>
    </row>
    <row r="193" spans="1:13">
      <c r="A193" s="267">
        <v>183</v>
      </c>
      <c r="B193" s="276" t="s">
        <v>385</v>
      </c>
      <c r="C193" s="277">
        <v>315.8</v>
      </c>
      <c r="D193" s="278">
        <v>315.8</v>
      </c>
      <c r="E193" s="278">
        <v>313.8</v>
      </c>
      <c r="F193" s="278">
        <v>311.8</v>
      </c>
      <c r="G193" s="278">
        <v>309.8</v>
      </c>
      <c r="H193" s="278">
        <v>317.8</v>
      </c>
      <c r="I193" s="278">
        <v>319.8</v>
      </c>
      <c r="J193" s="278">
        <v>321.8</v>
      </c>
      <c r="K193" s="276">
        <v>317.8</v>
      </c>
      <c r="L193" s="276">
        <v>313.8</v>
      </c>
      <c r="M193" s="276">
        <v>0.27033000000000001</v>
      </c>
    </row>
    <row r="194" spans="1:13">
      <c r="A194" s="267">
        <v>184</v>
      </c>
      <c r="B194" s="276" t="s">
        <v>386</v>
      </c>
      <c r="C194" s="277">
        <v>296.55</v>
      </c>
      <c r="D194" s="278">
        <v>296.23333333333335</v>
      </c>
      <c r="E194" s="278">
        <v>293.81666666666672</v>
      </c>
      <c r="F194" s="278">
        <v>291.08333333333337</v>
      </c>
      <c r="G194" s="278">
        <v>288.66666666666674</v>
      </c>
      <c r="H194" s="278">
        <v>298.9666666666667</v>
      </c>
      <c r="I194" s="278">
        <v>301.38333333333333</v>
      </c>
      <c r="J194" s="278">
        <v>304.11666666666667</v>
      </c>
      <c r="K194" s="276">
        <v>298.64999999999998</v>
      </c>
      <c r="L194" s="276">
        <v>293.5</v>
      </c>
      <c r="M194" s="276">
        <v>1.4921500000000001</v>
      </c>
    </row>
    <row r="195" spans="1:13">
      <c r="A195" s="267">
        <v>185</v>
      </c>
      <c r="B195" s="276" t="s">
        <v>391</v>
      </c>
      <c r="C195" s="277">
        <v>670.7</v>
      </c>
      <c r="D195" s="278">
        <v>668.73333333333335</v>
      </c>
      <c r="E195" s="278">
        <v>662.4666666666667</v>
      </c>
      <c r="F195" s="278">
        <v>654.23333333333335</v>
      </c>
      <c r="G195" s="278">
        <v>647.9666666666667</v>
      </c>
      <c r="H195" s="278">
        <v>676.9666666666667</v>
      </c>
      <c r="I195" s="278">
        <v>683.23333333333335</v>
      </c>
      <c r="J195" s="278">
        <v>691.4666666666667</v>
      </c>
      <c r="K195" s="276">
        <v>675</v>
      </c>
      <c r="L195" s="276">
        <v>660.5</v>
      </c>
      <c r="M195" s="276">
        <v>0.12007</v>
      </c>
    </row>
    <row r="196" spans="1:13">
      <c r="A196" s="267">
        <v>186</v>
      </c>
      <c r="B196" s="276" t="s">
        <v>399</v>
      </c>
      <c r="C196" s="277">
        <v>660.9</v>
      </c>
      <c r="D196" s="278">
        <v>664.63333333333333</v>
      </c>
      <c r="E196" s="278">
        <v>654.26666666666665</v>
      </c>
      <c r="F196" s="278">
        <v>647.63333333333333</v>
      </c>
      <c r="G196" s="278">
        <v>637.26666666666665</v>
      </c>
      <c r="H196" s="278">
        <v>671.26666666666665</v>
      </c>
      <c r="I196" s="278">
        <v>681.63333333333321</v>
      </c>
      <c r="J196" s="278">
        <v>688.26666666666665</v>
      </c>
      <c r="K196" s="276">
        <v>675</v>
      </c>
      <c r="L196" s="276">
        <v>658</v>
      </c>
      <c r="M196" s="276">
        <v>2.5347900000000001</v>
      </c>
    </row>
    <row r="197" spans="1:13">
      <c r="A197" s="267">
        <v>187</v>
      </c>
      <c r="B197" s="276" t="s">
        <v>392</v>
      </c>
      <c r="C197" s="277">
        <v>27.4</v>
      </c>
      <c r="D197" s="278">
        <v>27.55</v>
      </c>
      <c r="E197" s="278">
        <v>27.05</v>
      </c>
      <c r="F197" s="278">
        <v>26.7</v>
      </c>
      <c r="G197" s="278">
        <v>26.2</v>
      </c>
      <c r="H197" s="278">
        <v>27.900000000000002</v>
      </c>
      <c r="I197" s="278">
        <v>28.400000000000002</v>
      </c>
      <c r="J197" s="278">
        <v>28.750000000000004</v>
      </c>
      <c r="K197" s="276">
        <v>28.05</v>
      </c>
      <c r="L197" s="276">
        <v>27.2</v>
      </c>
      <c r="M197" s="276">
        <v>1.16795</v>
      </c>
    </row>
    <row r="198" spans="1:13">
      <c r="A198" s="267">
        <v>188</v>
      </c>
      <c r="B198" s="276" t="s">
        <v>393</v>
      </c>
      <c r="C198" s="277">
        <v>810.2</v>
      </c>
      <c r="D198" s="278">
        <v>810.15</v>
      </c>
      <c r="E198" s="278">
        <v>802.25</v>
      </c>
      <c r="F198" s="278">
        <v>794.30000000000007</v>
      </c>
      <c r="G198" s="278">
        <v>786.40000000000009</v>
      </c>
      <c r="H198" s="278">
        <v>818.09999999999991</v>
      </c>
      <c r="I198" s="278">
        <v>825.99999999999977</v>
      </c>
      <c r="J198" s="278">
        <v>833.94999999999982</v>
      </c>
      <c r="K198" s="276">
        <v>818.05</v>
      </c>
      <c r="L198" s="276">
        <v>802.2</v>
      </c>
      <c r="M198" s="276">
        <v>8.7569999999999995E-2</v>
      </c>
    </row>
    <row r="199" spans="1:13">
      <c r="A199" s="267">
        <v>189</v>
      </c>
      <c r="B199" s="276" t="s">
        <v>106</v>
      </c>
      <c r="C199" s="277">
        <v>808.05</v>
      </c>
      <c r="D199" s="278">
        <v>798.41666666666663</v>
      </c>
      <c r="E199" s="278">
        <v>781.93333333333328</v>
      </c>
      <c r="F199" s="278">
        <v>755.81666666666661</v>
      </c>
      <c r="G199" s="278">
        <v>739.33333333333326</v>
      </c>
      <c r="H199" s="278">
        <v>824.5333333333333</v>
      </c>
      <c r="I199" s="278">
        <v>841.01666666666665</v>
      </c>
      <c r="J199" s="278">
        <v>867.13333333333333</v>
      </c>
      <c r="K199" s="276">
        <v>814.9</v>
      </c>
      <c r="L199" s="276">
        <v>772.3</v>
      </c>
      <c r="M199" s="276">
        <v>48.457769999999996</v>
      </c>
    </row>
    <row r="200" spans="1:13">
      <c r="A200" s="267">
        <v>190</v>
      </c>
      <c r="B200" s="276" t="s">
        <v>108</v>
      </c>
      <c r="C200" s="277">
        <v>815.15</v>
      </c>
      <c r="D200" s="278">
        <v>822.5</v>
      </c>
      <c r="E200" s="278">
        <v>803.25</v>
      </c>
      <c r="F200" s="278">
        <v>791.35</v>
      </c>
      <c r="G200" s="278">
        <v>772.1</v>
      </c>
      <c r="H200" s="278">
        <v>834.4</v>
      </c>
      <c r="I200" s="278">
        <v>853.65</v>
      </c>
      <c r="J200" s="278">
        <v>865.55</v>
      </c>
      <c r="K200" s="276">
        <v>841.75</v>
      </c>
      <c r="L200" s="276">
        <v>810.6</v>
      </c>
      <c r="M200" s="276">
        <v>100.77502</v>
      </c>
    </row>
    <row r="201" spans="1:13">
      <c r="A201" s="267">
        <v>191</v>
      </c>
      <c r="B201" s="276" t="s">
        <v>109</v>
      </c>
      <c r="C201" s="277">
        <v>2088.1999999999998</v>
      </c>
      <c r="D201" s="278">
        <v>2093.1833333333329</v>
      </c>
      <c r="E201" s="278">
        <v>2051.4166666666661</v>
      </c>
      <c r="F201" s="278">
        <v>2014.6333333333332</v>
      </c>
      <c r="G201" s="278">
        <v>1972.8666666666663</v>
      </c>
      <c r="H201" s="278">
        <v>2129.9666666666658</v>
      </c>
      <c r="I201" s="278">
        <v>2171.7333333333331</v>
      </c>
      <c r="J201" s="278">
        <v>2208.5166666666655</v>
      </c>
      <c r="K201" s="276">
        <v>2134.9499999999998</v>
      </c>
      <c r="L201" s="276">
        <v>2056.4</v>
      </c>
      <c r="M201" s="276">
        <v>52.142380000000003</v>
      </c>
    </row>
    <row r="202" spans="1:13">
      <c r="A202" s="267">
        <v>192</v>
      </c>
      <c r="B202" s="276" t="s">
        <v>252</v>
      </c>
      <c r="C202" s="277">
        <v>2264.3000000000002</v>
      </c>
      <c r="D202" s="278">
        <v>2260.2999999999997</v>
      </c>
      <c r="E202" s="278">
        <v>2240.5999999999995</v>
      </c>
      <c r="F202" s="278">
        <v>2216.8999999999996</v>
      </c>
      <c r="G202" s="278">
        <v>2197.1999999999994</v>
      </c>
      <c r="H202" s="278">
        <v>2283.9999999999995</v>
      </c>
      <c r="I202" s="278">
        <v>2303.6999999999994</v>
      </c>
      <c r="J202" s="278">
        <v>2327.3999999999996</v>
      </c>
      <c r="K202" s="276">
        <v>2280</v>
      </c>
      <c r="L202" s="276">
        <v>2236.6</v>
      </c>
      <c r="M202" s="276">
        <v>1.3710199999999999</v>
      </c>
    </row>
    <row r="203" spans="1:13">
      <c r="A203" s="267">
        <v>193</v>
      </c>
      <c r="B203" s="276" t="s">
        <v>110</v>
      </c>
      <c r="C203" s="277">
        <v>1257.4000000000001</v>
      </c>
      <c r="D203" s="278">
        <v>1250.7333333333333</v>
      </c>
      <c r="E203" s="278">
        <v>1236.6666666666667</v>
      </c>
      <c r="F203" s="278">
        <v>1215.9333333333334</v>
      </c>
      <c r="G203" s="278">
        <v>1201.8666666666668</v>
      </c>
      <c r="H203" s="278">
        <v>1271.4666666666667</v>
      </c>
      <c r="I203" s="278">
        <v>1285.5333333333333</v>
      </c>
      <c r="J203" s="278">
        <v>1306.2666666666667</v>
      </c>
      <c r="K203" s="276">
        <v>1264.8</v>
      </c>
      <c r="L203" s="276">
        <v>1230</v>
      </c>
      <c r="M203" s="276">
        <v>117.02410999999999</v>
      </c>
    </row>
    <row r="204" spans="1:13">
      <c r="A204" s="267">
        <v>194</v>
      </c>
      <c r="B204" s="276" t="s">
        <v>253</v>
      </c>
      <c r="C204" s="277">
        <v>594.25</v>
      </c>
      <c r="D204" s="278">
        <v>596.41666666666663</v>
      </c>
      <c r="E204" s="278">
        <v>588.93333333333328</v>
      </c>
      <c r="F204" s="278">
        <v>583.61666666666667</v>
      </c>
      <c r="G204" s="278">
        <v>576.13333333333333</v>
      </c>
      <c r="H204" s="278">
        <v>601.73333333333323</v>
      </c>
      <c r="I204" s="278">
        <v>609.21666666666658</v>
      </c>
      <c r="J204" s="278">
        <v>614.53333333333319</v>
      </c>
      <c r="K204" s="276">
        <v>603.9</v>
      </c>
      <c r="L204" s="276">
        <v>591.1</v>
      </c>
      <c r="M204" s="276">
        <v>19.19838</v>
      </c>
    </row>
    <row r="205" spans="1:13">
      <c r="A205" s="267">
        <v>195</v>
      </c>
      <c r="B205" s="276" t="s">
        <v>251</v>
      </c>
      <c r="C205" s="277">
        <v>688.05</v>
      </c>
      <c r="D205" s="278">
        <v>688.35</v>
      </c>
      <c r="E205" s="278">
        <v>680.7</v>
      </c>
      <c r="F205" s="278">
        <v>673.35</v>
      </c>
      <c r="G205" s="278">
        <v>665.7</v>
      </c>
      <c r="H205" s="278">
        <v>695.7</v>
      </c>
      <c r="I205" s="278">
        <v>703.34999999999991</v>
      </c>
      <c r="J205" s="278">
        <v>710.7</v>
      </c>
      <c r="K205" s="276">
        <v>696</v>
      </c>
      <c r="L205" s="276">
        <v>681</v>
      </c>
      <c r="M205" s="276">
        <v>1.0951500000000001</v>
      </c>
    </row>
    <row r="206" spans="1:13">
      <c r="A206" s="267">
        <v>196</v>
      </c>
      <c r="B206" s="276" t="s">
        <v>394</v>
      </c>
      <c r="C206" s="277">
        <v>188.1</v>
      </c>
      <c r="D206" s="278">
        <v>186.86666666666667</v>
      </c>
      <c r="E206" s="278">
        <v>185.23333333333335</v>
      </c>
      <c r="F206" s="278">
        <v>182.36666666666667</v>
      </c>
      <c r="G206" s="278">
        <v>180.73333333333335</v>
      </c>
      <c r="H206" s="278">
        <v>189.73333333333335</v>
      </c>
      <c r="I206" s="278">
        <v>191.36666666666667</v>
      </c>
      <c r="J206" s="278">
        <v>194.23333333333335</v>
      </c>
      <c r="K206" s="276">
        <v>188.5</v>
      </c>
      <c r="L206" s="276">
        <v>184</v>
      </c>
      <c r="M206" s="276">
        <v>1.6292500000000001</v>
      </c>
    </row>
    <row r="207" spans="1:13">
      <c r="A207" s="267">
        <v>197</v>
      </c>
      <c r="B207" s="276" t="s">
        <v>395</v>
      </c>
      <c r="C207" s="277">
        <v>293.45</v>
      </c>
      <c r="D207" s="278">
        <v>294.90000000000003</v>
      </c>
      <c r="E207" s="278">
        <v>290.80000000000007</v>
      </c>
      <c r="F207" s="278">
        <v>288.15000000000003</v>
      </c>
      <c r="G207" s="278">
        <v>284.05000000000007</v>
      </c>
      <c r="H207" s="278">
        <v>297.55000000000007</v>
      </c>
      <c r="I207" s="278">
        <v>301.65000000000009</v>
      </c>
      <c r="J207" s="278">
        <v>304.30000000000007</v>
      </c>
      <c r="K207" s="276">
        <v>299</v>
      </c>
      <c r="L207" s="276">
        <v>292.25</v>
      </c>
      <c r="M207" s="276">
        <v>0.17913999999999999</v>
      </c>
    </row>
    <row r="208" spans="1:13">
      <c r="A208" s="267">
        <v>198</v>
      </c>
      <c r="B208" s="276" t="s">
        <v>111</v>
      </c>
      <c r="C208" s="277">
        <v>2968</v>
      </c>
      <c r="D208" s="278">
        <v>2952.0333333333333</v>
      </c>
      <c r="E208" s="278">
        <v>2926.0666666666666</v>
      </c>
      <c r="F208" s="278">
        <v>2884.1333333333332</v>
      </c>
      <c r="G208" s="278">
        <v>2858.1666666666665</v>
      </c>
      <c r="H208" s="278">
        <v>2993.9666666666667</v>
      </c>
      <c r="I208" s="278">
        <v>3019.9333333333329</v>
      </c>
      <c r="J208" s="278">
        <v>3061.8666666666668</v>
      </c>
      <c r="K208" s="276">
        <v>2978</v>
      </c>
      <c r="L208" s="276">
        <v>2910.1</v>
      </c>
      <c r="M208" s="276">
        <v>18.68196</v>
      </c>
    </row>
    <row r="209" spans="1:13">
      <c r="A209" s="267">
        <v>199</v>
      </c>
      <c r="B209" s="276" t="s">
        <v>112</v>
      </c>
      <c r="C209" s="277" t="e">
        <v>#N/A</v>
      </c>
      <c r="D209" s="278" t="e">
        <v>#N/A</v>
      </c>
      <c r="E209" s="278" t="e">
        <v>#N/A</v>
      </c>
      <c r="F209" s="278" t="e">
        <v>#N/A</v>
      </c>
      <c r="G209" s="278" t="e">
        <v>#N/A</v>
      </c>
      <c r="H209" s="278" t="e">
        <v>#N/A</v>
      </c>
      <c r="I209" s="278" t="e">
        <v>#N/A</v>
      </c>
      <c r="J209" s="278" t="e">
        <v>#N/A</v>
      </c>
      <c r="K209" s="276" t="e">
        <v>#N/A</v>
      </c>
      <c r="L209" s="276" t="e">
        <v>#N/A</v>
      </c>
      <c r="M209" s="276" t="e">
        <v>#N/A</v>
      </c>
    </row>
    <row r="210" spans="1:13">
      <c r="A210" s="267">
        <v>200</v>
      </c>
      <c r="B210" s="276" t="s">
        <v>396</v>
      </c>
      <c r="C210" s="277">
        <v>16.850000000000001</v>
      </c>
      <c r="D210" s="278">
        <v>16.933333333333334</v>
      </c>
      <c r="E210" s="278">
        <v>16.666666666666668</v>
      </c>
      <c r="F210" s="278">
        <v>16.483333333333334</v>
      </c>
      <c r="G210" s="278">
        <v>16.216666666666669</v>
      </c>
      <c r="H210" s="278">
        <v>17.116666666666667</v>
      </c>
      <c r="I210" s="278">
        <v>17.383333333333333</v>
      </c>
      <c r="J210" s="278">
        <v>17.566666666666666</v>
      </c>
      <c r="K210" s="276">
        <v>17.2</v>
      </c>
      <c r="L210" s="276">
        <v>16.75</v>
      </c>
      <c r="M210" s="276">
        <v>32.509540000000001</v>
      </c>
    </row>
    <row r="211" spans="1:13">
      <c r="A211" s="267">
        <v>201</v>
      </c>
      <c r="B211" s="276" t="s">
        <v>398</v>
      </c>
      <c r="C211" s="277">
        <v>121.1</v>
      </c>
      <c r="D211" s="278">
        <v>121.53333333333335</v>
      </c>
      <c r="E211" s="278">
        <v>119.56666666666669</v>
      </c>
      <c r="F211" s="278">
        <v>118.03333333333335</v>
      </c>
      <c r="G211" s="278">
        <v>116.06666666666669</v>
      </c>
      <c r="H211" s="278">
        <v>123.06666666666669</v>
      </c>
      <c r="I211" s="278">
        <v>125.03333333333336</v>
      </c>
      <c r="J211" s="278">
        <v>126.56666666666669</v>
      </c>
      <c r="K211" s="276">
        <v>123.5</v>
      </c>
      <c r="L211" s="276">
        <v>120</v>
      </c>
      <c r="M211" s="276">
        <v>1.0392300000000001</v>
      </c>
    </row>
    <row r="212" spans="1:13">
      <c r="A212" s="267">
        <v>202</v>
      </c>
      <c r="B212" s="276" t="s">
        <v>114</v>
      </c>
      <c r="C212" s="277">
        <v>176.5</v>
      </c>
      <c r="D212" s="278">
        <v>177.26666666666665</v>
      </c>
      <c r="E212" s="278">
        <v>173.33333333333331</v>
      </c>
      <c r="F212" s="278">
        <v>170.16666666666666</v>
      </c>
      <c r="G212" s="278">
        <v>166.23333333333332</v>
      </c>
      <c r="H212" s="278">
        <v>180.43333333333331</v>
      </c>
      <c r="I212" s="278">
        <v>184.36666666666665</v>
      </c>
      <c r="J212" s="278">
        <v>187.5333333333333</v>
      </c>
      <c r="K212" s="276">
        <v>181.2</v>
      </c>
      <c r="L212" s="276">
        <v>174.1</v>
      </c>
      <c r="M212" s="276">
        <v>116.18409</v>
      </c>
    </row>
    <row r="213" spans="1:13">
      <c r="A213" s="267">
        <v>203</v>
      </c>
      <c r="B213" s="276" t="s">
        <v>400</v>
      </c>
      <c r="C213" s="277">
        <v>33.049999999999997</v>
      </c>
      <c r="D213" s="278">
        <v>33.15</v>
      </c>
      <c r="E213" s="278">
        <v>32.799999999999997</v>
      </c>
      <c r="F213" s="278">
        <v>32.549999999999997</v>
      </c>
      <c r="G213" s="278">
        <v>32.199999999999996</v>
      </c>
      <c r="H213" s="278">
        <v>33.4</v>
      </c>
      <c r="I213" s="278">
        <v>33.750000000000007</v>
      </c>
      <c r="J213" s="278">
        <v>34</v>
      </c>
      <c r="K213" s="276">
        <v>33.5</v>
      </c>
      <c r="L213" s="276">
        <v>32.9</v>
      </c>
      <c r="M213" s="276">
        <v>1.9108000000000001</v>
      </c>
    </row>
    <row r="214" spans="1:13">
      <c r="A214" s="267">
        <v>204</v>
      </c>
      <c r="B214" s="276" t="s">
        <v>115</v>
      </c>
      <c r="C214" s="277">
        <v>186.75</v>
      </c>
      <c r="D214" s="278">
        <v>185.33333333333334</v>
      </c>
      <c r="E214" s="278">
        <v>182.56666666666669</v>
      </c>
      <c r="F214" s="278">
        <v>178.38333333333335</v>
      </c>
      <c r="G214" s="278">
        <v>175.6166666666667</v>
      </c>
      <c r="H214" s="278">
        <v>189.51666666666668</v>
      </c>
      <c r="I214" s="278">
        <v>192.28333333333333</v>
      </c>
      <c r="J214" s="278">
        <v>196.46666666666667</v>
      </c>
      <c r="K214" s="276">
        <v>188.1</v>
      </c>
      <c r="L214" s="276">
        <v>181.15</v>
      </c>
      <c r="M214" s="276">
        <v>66.207589999999996</v>
      </c>
    </row>
    <row r="215" spans="1:13">
      <c r="A215" s="267">
        <v>205</v>
      </c>
      <c r="B215" s="276" t="s">
        <v>116</v>
      </c>
      <c r="C215" s="277">
        <v>2060.0500000000002</v>
      </c>
      <c r="D215" s="278">
        <v>2065</v>
      </c>
      <c r="E215" s="278">
        <v>2045</v>
      </c>
      <c r="F215" s="278">
        <v>2029.9499999999998</v>
      </c>
      <c r="G215" s="278">
        <v>2009.9499999999998</v>
      </c>
      <c r="H215" s="278">
        <v>2080.0500000000002</v>
      </c>
      <c r="I215" s="278">
        <v>2100.0500000000002</v>
      </c>
      <c r="J215" s="278">
        <v>2115.1000000000004</v>
      </c>
      <c r="K215" s="276">
        <v>2085</v>
      </c>
      <c r="L215" s="276">
        <v>2049.9499999999998</v>
      </c>
      <c r="M215" s="276">
        <v>14.798780000000001</v>
      </c>
    </row>
    <row r="216" spans="1:13">
      <c r="A216" s="267">
        <v>206</v>
      </c>
      <c r="B216" s="276" t="s">
        <v>254</v>
      </c>
      <c r="C216" s="277">
        <v>213.95</v>
      </c>
      <c r="D216" s="278">
        <v>213.46666666666667</v>
      </c>
      <c r="E216" s="278">
        <v>211.13333333333333</v>
      </c>
      <c r="F216" s="278">
        <v>208.31666666666666</v>
      </c>
      <c r="G216" s="278">
        <v>205.98333333333332</v>
      </c>
      <c r="H216" s="278">
        <v>216.28333333333333</v>
      </c>
      <c r="I216" s="278">
        <v>218.61666666666665</v>
      </c>
      <c r="J216" s="278">
        <v>221.43333333333334</v>
      </c>
      <c r="K216" s="276">
        <v>215.8</v>
      </c>
      <c r="L216" s="276">
        <v>210.65</v>
      </c>
      <c r="M216" s="276">
        <v>10.354240000000001</v>
      </c>
    </row>
    <row r="217" spans="1:13">
      <c r="A217" s="267">
        <v>207</v>
      </c>
      <c r="B217" s="276" t="s">
        <v>401</v>
      </c>
      <c r="C217" s="277">
        <v>29707.45</v>
      </c>
      <c r="D217" s="278">
        <v>29507.95</v>
      </c>
      <c r="E217" s="278">
        <v>28544.45</v>
      </c>
      <c r="F217" s="278">
        <v>27381.45</v>
      </c>
      <c r="G217" s="278">
        <v>26417.95</v>
      </c>
      <c r="H217" s="278">
        <v>30670.95</v>
      </c>
      <c r="I217" s="278">
        <v>31634.45</v>
      </c>
      <c r="J217" s="278">
        <v>32797.449999999997</v>
      </c>
      <c r="K217" s="276">
        <v>30471.45</v>
      </c>
      <c r="L217" s="276">
        <v>28344.95</v>
      </c>
      <c r="M217" s="276">
        <v>0.13217000000000001</v>
      </c>
    </row>
    <row r="218" spans="1:13">
      <c r="A218" s="267">
        <v>208</v>
      </c>
      <c r="B218" s="276" t="s">
        <v>397</v>
      </c>
      <c r="C218" s="277">
        <v>45.45</v>
      </c>
      <c r="D218" s="278">
        <v>45.6</v>
      </c>
      <c r="E218" s="278">
        <v>44.95</v>
      </c>
      <c r="F218" s="278">
        <v>44.45</v>
      </c>
      <c r="G218" s="278">
        <v>43.800000000000004</v>
      </c>
      <c r="H218" s="278">
        <v>46.1</v>
      </c>
      <c r="I218" s="278">
        <v>46.749999999999993</v>
      </c>
      <c r="J218" s="278">
        <v>47.25</v>
      </c>
      <c r="K218" s="276">
        <v>46.25</v>
      </c>
      <c r="L218" s="276">
        <v>45.1</v>
      </c>
      <c r="M218" s="276">
        <v>4.52773</v>
      </c>
    </row>
    <row r="219" spans="1:13">
      <c r="A219" s="267">
        <v>209</v>
      </c>
      <c r="B219" s="276" t="s">
        <v>255</v>
      </c>
      <c r="C219" s="277">
        <v>30.8</v>
      </c>
      <c r="D219" s="278">
        <v>30.900000000000002</v>
      </c>
      <c r="E219" s="278">
        <v>30.400000000000006</v>
      </c>
      <c r="F219" s="278">
        <v>30.000000000000004</v>
      </c>
      <c r="G219" s="278">
        <v>29.500000000000007</v>
      </c>
      <c r="H219" s="278">
        <v>31.300000000000004</v>
      </c>
      <c r="I219" s="278">
        <v>31.799999999999997</v>
      </c>
      <c r="J219" s="278">
        <v>32.200000000000003</v>
      </c>
      <c r="K219" s="276">
        <v>31.4</v>
      </c>
      <c r="L219" s="276">
        <v>30.5</v>
      </c>
      <c r="M219" s="276">
        <v>5.9287299999999998</v>
      </c>
    </row>
    <row r="220" spans="1:13">
      <c r="A220" s="267">
        <v>210</v>
      </c>
      <c r="B220" s="276" t="s">
        <v>415</v>
      </c>
      <c r="C220" s="277">
        <v>47.2</v>
      </c>
      <c r="D220" s="278">
        <v>47.133333333333326</v>
      </c>
      <c r="E220" s="278">
        <v>46.366666666666653</v>
      </c>
      <c r="F220" s="278">
        <v>45.533333333333324</v>
      </c>
      <c r="G220" s="278">
        <v>44.766666666666652</v>
      </c>
      <c r="H220" s="278">
        <v>47.966666666666654</v>
      </c>
      <c r="I220" s="278">
        <v>48.733333333333334</v>
      </c>
      <c r="J220" s="278">
        <v>49.566666666666656</v>
      </c>
      <c r="K220" s="276">
        <v>47.9</v>
      </c>
      <c r="L220" s="276">
        <v>46.3</v>
      </c>
      <c r="M220" s="276">
        <v>11.426399999999999</v>
      </c>
    </row>
    <row r="221" spans="1:13">
      <c r="A221" s="267">
        <v>211</v>
      </c>
      <c r="B221" s="276" t="s">
        <v>117</v>
      </c>
      <c r="C221" s="277">
        <v>141.65</v>
      </c>
      <c r="D221" s="278">
        <v>141.86666666666667</v>
      </c>
      <c r="E221" s="278">
        <v>138.88333333333335</v>
      </c>
      <c r="F221" s="278">
        <v>136.11666666666667</v>
      </c>
      <c r="G221" s="278">
        <v>133.13333333333335</v>
      </c>
      <c r="H221" s="278">
        <v>144.63333333333335</v>
      </c>
      <c r="I221" s="278">
        <v>147.6166666666667</v>
      </c>
      <c r="J221" s="278">
        <v>150.38333333333335</v>
      </c>
      <c r="K221" s="276">
        <v>144.85</v>
      </c>
      <c r="L221" s="276">
        <v>139.1</v>
      </c>
      <c r="M221" s="276">
        <v>93.005889999999994</v>
      </c>
    </row>
    <row r="222" spans="1:13">
      <c r="A222" s="267">
        <v>212</v>
      </c>
      <c r="B222" s="276" t="s">
        <v>258</v>
      </c>
      <c r="C222" s="277" t="e">
        <v>#N/A</v>
      </c>
      <c r="D222" s="278" t="e">
        <v>#N/A</v>
      </c>
      <c r="E222" s="278" t="e">
        <v>#N/A</v>
      </c>
      <c r="F222" s="278" t="e">
        <v>#N/A</v>
      </c>
      <c r="G222" s="278" t="e">
        <v>#N/A</v>
      </c>
      <c r="H222" s="278" t="e">
        <v>#N/A</v>
      </c>
      <c r="I222" s="278" t="e">
        <v>#N/A</v>
      </c>
      <c r="J222" s="278" t="e">
        <v>#N/A</v>
      </c>
      <c r="K222" s="276" t="e">
        <v>#N/A</v>
      </c>
      <c r="L222" s="276" t="e">
        <v>#N/A</v>
      </c>
      <c r="M222" s="276" t="e">
        <v>#N/A</v>
      </c>
    </row>
    <row r="223" spans="1:13">
      <c r="A223" s="267">
        <v>213</v>
      </c>
      <c r="B223" s="276" t="s">
        <v>118</v>
      </c>
      <c r="C223" s="277">
        <v>437.05</v>
      </c>
      <c r="D223" s="278">
        <v>434.7833333333333</v>
      </c>
      <c r="E223" s="278">
        <v>427.56666666666661</v>
      </c>
      <c r="F223" s="278">
        <v>418.08333333333331</v>
      </c>
      <c r="G223" s="278">
        <v>410.86666666666662</v>
      </c>
      <c r="H223" s="278">
        <v>444.26666666666659</v>
      </c>
      <c r="I223" s="278">
        <v>451.48333333333329</v>
      </c>
      <c r="J223" s="278">
        <v>460.96666666666658</v>
      </c>
      <c r="K223" s="276">
        <v>442</v>
      </c>
      <c r="L223" s="276">
        <v>425.3</v>
      </c>
      <c r="M223" s="276">
        <v>434.26661999999999</v>
      </c>
    </row>
    <row r="224" spans="1:13">
      <c r="A224" s="267">
        <v>214</v>
      </c>
      <c r="B224" s="276" t="s">
        <v>256</v>
      </c>
      <c r="C224" s="277">
        <v>1231.3</v>
      </c>
      <c r="D224" s="278">
        <v>1229.9499999999998</v>
      </c>
      <c r="E224" s="278">
        <v>1221.5499999999997</v>
      </c>
      <c r="F224" s="278">
        <v>1211.8</v>
      </c>
      <c r="G224" s="278">
        <v>1203.3999999999999</v>
      </c>
      <c r="H224" s="278">
        <v>1239.6999999999996</v>
      </c>
      <c r="I224" s="278">
        <v>1248.0999999999997</v>
      </c>
      <c r="J224" s="278">
        <v>1257.8499999999995</v>
      </c>
      <c r="K224" s="276">
        <v>1238.3499999999999</v>
      </c>
      <c r="L224" s="276">
        <v>1220.2</v>
      </c>
      <c r="M224" s="276">
        <v>2.75034</v>
      </c>
    </row>
    <row r="225" spans="1:13">
      <c r="A225" s="267">
        <v>215</v>
      </c>
      <c r="B225" s="276" t="s">
        <v>119</v>
      </c>
      <c r="C225" s="277">
        <v>409.7</v>
      </c>
      <c r="D225" s="278">
        <v>407.9666666666667</v>
      </c>
      <c r="E225" s="278">
        <v>405.93333333333339</v>
      </c>
      <c r="F225" s="278">
        <v>402.16666666666669</v>
      </c>
      <c r="G225" s="278">
        <v>400.13333333333338</v>
      </c>
      <c r="H225" s="278">
        <v>411.73333333333341</v>
      </c>
      <c r="I225" s="278">
        <v>413.76666666666671</v>
      </c>
      <c r="J225" s="278">
        <v>417.53333333333342</v>
      </c>
      <c r="K225" s="276">
        <v>410</v>
      </c>
      <c r="L225" s="276">
        <v>404.2</v>
      </c>
      <c r="M225" s="276">
        <v>14.706670000000001</v>
      </c>
    </row>
    <row r="226" spans="1:13">
      <c r="A226" s="267">
        <v>216</v>
      </c>
      <c r="B226" s="276" t="s">
        <v>403</v>
      </c>
      <c r="C226" s="277">
        <v>2734.15</v>
      </c>
      <c r="D226" s="278">
        <v>2752.1000000000004</v>
      </c>
      <c r="E226" s="278">
        <v>2704.1500000000005</v>
      </c>
      <c r="F226" s="278">
        <v>2674.15</v>
      </c>
      <c r="G226" s="278">
        <v>2626.2000000000003</v>
      </c>
      <c r="H226" s="278">
        <v>2782.1000000000008</v>
      </c>
      <c r="I226" s="278">
        <v>2830.0500000000006</v>
      </c>
      <c r="J226" s="278">
        <v>2860.0500000000011</v>
      </c>
      <c r="K226" s="276">
        <v>2800.05</v>
      </c>
      <c r="L226" s="276">
        <v>2722.1</v>
      </c>
      <c r="M226" s="276">
        <v>8.3199999999999993E-3</v>
      </c>
    </row>
    <row r="227" spans="1:13">
      <c r="A227" s="267">
        <v>217</v>
      </c>
      <c r="B227" s="276" t="s">
        <v>257</v>
      </c>
      <c r="C227" s="277">
        <v>35.85</v>
      </c>
      <c r="D227" s="278">
        <v>36.116666666666667</v>
      </c>
      <c r="E227" s="278">
        <v>35.333333333333336</v>
      </c>
      <c r="F227" s="278">
        <v>34.81666666666667</v>
      </c>
      <c r="G227" s="278">
        <v>34.033333333333339</v>
      </c>
      <c r="H227" s="278">
        <v>36.633333333333333</v>
      </c>
      <c r="I227" s="278">
        <v>37.416666666666664</v>
      </c>
      <c r="J227" s="278">
        <v>37.93333333333333</v>
      </c>
      <c r="K227" s="276">
        <v>36.9</v>
      </c>
      <c r="L227" s="276">
        <v>35.6</v>
      </c>
      <c r="M227" s="276">
        <v>14.81643</v>
      </c>
    </row>
    <row r="228" spans="1:13">
      <c r="A228" s="267">
        <v>218</v>
      </c>
      <c r="B228" s="276" t="s">
        <v>120</v>
      </c>
      <c r="C228" s="277">
        <v>8.4</v>
      </c>
      <c r="D228" s="278">
        <v>8.4500000000000011</v>
      </c>
      <c r="E228" s="278">
        <v>8.3000000000000025</v>
      </c>
      <c r="F228" s="278">
        <v>8.2000000000000011</v>
      </c>
      <c r="G228" s="278">
        <v>8.0500000000000025</v>
      </c>
      <c r="H228" s="278">
        <v>8.5500000000000025</v>
      </c>
      <c r="I228" s="278">
        <v>8.7000000000000011</v>
      </c>
      <c r="J228" s="278">
        <v>8.8000000000000025</v>
      </c>
      <c r="K228" s="276">
        <v>8.6</v>
      </c>
      <c r="L228" s="276">
        <v>8.35</v>
      </c>
      <c r="M228" s="276">
        <v>731.65683000000001</v>
      </c>
    </row>
    <row r="229" spans="1:13">
      <c r="A229" s="267">
        <v>219</v>
      </c>
      <c r="B229" s="276" t="s">
        <v>404</v>
      </c>
      <c r="C229" s="277">
        <v>29.7</v>
      </c>
      <c r="D229" s="278">
        <v>29.716666666666669</v>
      </c>
      <c r="E229" s="278">
        <v>29.233333333333338</v>
      </c>
      <c r="F229" s="278">
        <v>28.766666666666669</v>
      </c>
      <c r="G229" s="278">
        <v>28.283333333333339</v>
      </c>
      <c r="H229" s="278">
        <v>30.183333333333337</v>
      </c>
      <c r="I229" s="278">
        <v>30.666666666666671</v>
      </c>
      <c r="J229" s="278">
        <v>31.133333333333336</v>
      </c>
      <c r="K229" s="276">
        <v>30.2</v>
      </c>
      <c r="L229" s="276">
        <v>29.25</v>
      </c>
      <c r="M229" s="276">
        <v>33.338039999999999</v>
      </c>
    </row>
    <row r="230" spans="1:13">
      <c r="A230" s="267">
        <v>220</v>
      </c>
      <c r="B230" s="276" t="s">
        <v>121</v>
      </c>
      <c r="C230" s="277">
        <v>30.6</v>
      </c>
      <c r="D230" s="278">
        <v>30.45</v>
      </c>
      <c r="E230" s="278">
        <v>30.15</v>
      </c>
      <c r="F230" s="278">
        <v>29.7</v>
      </c>
      <c r="G230" s="278">
        <v>29.4</v>
      </c>
      <c r="H230" s="278">
        <v>30.9</v>
      </c>
      <c r="I230" s="278">
        <v>31.200000000000003</v>
      </c>
      <c r="J230" s="278">
        <v>31.65</v>
      </c>
      <c r="K230" s="276">
        <v>30.75</v>
      </c>
      <c r="L230" s="276">
        <v>30</v>
      </c>
      <c r="M230" s="276">
        <v>230.09639999999999</v>
      </c>
    </row>
    <row r="231" spans="1:13">
      <c r="A231" s="267">
        <v>221</v>
      </c>
      <c r="B231" s="276" t="s">
        <v>416</v>
      </c>
      <c r="C231" s="277">
        <v>181.25</v>
      </c>
      <c r="D231" s="278">
        <v>183.29999999999998</v>
      </c>
      <c r="E231" s="278">
        <v>178.94999999999996</v>
      </c>
      <c r="F231" s="278">
        <v>176.64999999999998</v>
      </c>
      <c r="G231" s="278">
        <v>172.29999999999995</v>
      </c>
      <c r="H231" s="278">
        <v>185.59999999999997</v>
      </c>
      <c r="I231" s="278">
        <v>189.95</v>
      </c>
      <c r="J231" s="278">
        <v>192.24999999999997</v>
      </c>
      <c r="K231" s="276">
        <v>187.65</v>
      </c>
      <c r="L231" s="276">
        <v>181</v>
      </c>
      <c r="M231" s="276">
        <v>8.2353199999999998</v>
      </c>
    </row>
    <row r="232" spans="1:13">
      <c r="A232" s="267">
        <v>222</v>
      </c>
      <c r="B232" s="276" t="s">
        <v>405</v>
      </c>
      <c r="C232" s="277">
        <v>704.3</v>
      </c>
      <c r="D232" s="278">
        <v>707.11666666666667</v>
      </c>
      <c r="E232" s="278">
        <v>696.18333333333339</v>
      </c>
      <c r="F232" s="278">
        <v>688.06666666666672</v>
      </c>
      <c r="G232" s="278">
        <v>677.13333333333344</v>
      </c>
      <c r="H232" s="278">
        <v>715.23333333333335</v>
      </c>
      <c r="I232" s="278">
        <v>726.16666666666652</v>
      </c>
      <c r="J232" s="278">
        <v>734.2833333333333</v>
      </c>
      <c r="K232" s="276">
        <v>718.05</v>
      </c>
      <c r="L232" s="276">
        <v>699</v>
      </c>
      <c r="M232" s="276">
        <v>0.22425999999999999</v>
      </c>
    </row>
    <row r="233" spans="1:13">
      <c r="A233" s="267">
        <v>223</v>
      </c>
      <c r="B233" s="276" t="s">
        <v>406</v>
      </c>
      <c r="C233" s="277">
        <v>5.75</v>
      </c>
      <c r="D233" s="278">
        <v>5.7833333333333341</v>
      </c>
      <c r="E233" s="278">
        <v>5.7166666666666686</v>
      </c>
      <c r="F233" s="278">
        <v>5.6833333333333345</v>
      </c>
      <c r="G233" s="278">
        <v>5.6166666666666689</v>
      </c>
      <c r="H233" s="278">
        <v>5.8166666666666682</v>
      </c>
      <c r="I233" s="278">
        <v>5.8833333333333329</v>
      </c>
      <c r="J233" s="278">
        <v>5.9166666666666679</v>
      </c>
      <c r="K233" s="276">
        <v>5.85</v>
      </c>
      <c r="L233" s="276">
        <v>5.75</v>
      </c>
      <c r="M233" s="276">
        <v>6.6840799999999998</v>
      </c>
    </row>
    <row r="234" spans="1:13">
      <c r="A234" s="267">
        <v>224</v>
      </c>
      <c r="B234" s="276" t="s">
        <v>122</v>
      </c>
      <c r="C234" s="277">
        <v>406.7</v>
      </c>
      <c r="D234" s="278">
        <v>408.4666666666667</v>
      </c>
      <c r="E234" s="278">
        <v>403.38333333333338</v>
      </c>
      <c r="F234" s="278">
        <v>400.06666666666666</v>
      </c>
      <c r="G234" s="278">
        <v>394.98333333333335</v>
      </c>
      <c r="H234" s="278">
        <v>411.78333333333342</v>
      </c>
      <c r="I234" s="278">
        <v>416.86666666666667</v>
      </c>
      <c r="J234" s="278">
        <v>420.18333333333345</v>
      </c>
      <c r="K234" s="276">
        <v>413.55</v>
      </c>
      <c r="L234" s="276">
        <v>405.15</v>
      </c>
      <c r="M234" s="276">
        <v>13.86082</v>
      </c>
    </row>
    <row r="235" spans="1:13">
      <c r="A235" s="267">
        <v>225</v>
      </c>
      <c r="B235" s="276" t="s">
        <v>407</v>
      </c>
      <c r="C235" s="277">
        <v>83.2</v>
      </c>
      <c r="D235" s="278">
        <v>82.95</v>
      </c>
      <c r="E235" s="278">
        <v>80.400000000000006</v>
      </c>
      <c r="F235" s="278">
        <v>77.600000000000009</v>
      </c>
      <c r="G235" s="278">
        <v>75.050000000000011</v>
      </c>
      <c r="H235" s="278">
        <v>85.75</v>
      </c>
      <c r="I235" s="278">
        <v>88.299999999999983</v>
      </c>
      <c r="J235" s="278">
        <v>91.1</v>
      </c>
      <c r="K235" s="276">
        <v>85.5</v>
      </c>
      <c r="L235" s="276">
        <v>80.150000000000006</v>
      </c>
      <c r="M235" s="276">
        <v>18.813079999999999</v>
      </c>
    </row>
    <row r="236" spans="1:13">
      <c r="A236" s="267">
        <v>226</v>
      </c>
      <c r="B236" s="276" t="s">
        <v>1603</v>
      </c>
      <c r="C236" s="277">
        <v>897.65</v>
      </c>
      <c r="D236" s="278">
        <v>900</v>
      </c>
      <c r="E236" s="278">
        <v>892.65</v>
      </c>
      <c r="F236" s="278">
        <v>887.65</v>
      </c>
      <c r="G236" s="278">
        <v>880.3</v>
      </c>
      <c r="H236" s="278">
        <v>905</v>
      </c>
      <c r="I236" s="278">
        <v>912.34999999999991</v>
      </c>
      <c r="J236" s="278">
        <v>917.35</v>
      </c>
      <c r="K236" s="276">
        <v>907.35</v>
      </c>
      <c r="L236" s="276">
        <v>895</v>
      </c>
      <c r="M236" s="276">
        <v>1.13791</v>
      </c>
    </row>
    <row r="237" spans="1:13">
      <c r="A237" s="267">
        <v>227</v>
      </c>
      <c r="B237" s="276" t="s">
        <v>260</v>
      </c>
      <c r="C237" s="277">
        <v>96.6</v>
      </c>
      <c r="D237" s="278">
        <v>96.433333333333323</v>
      </c>
      <c r="E237" s="278">
        <v>95.266666666666652</v>
      </c>
      <c r="F237" s="278">
        <v>93.933333333333323</v>
      </c>
      <c r="G237" s="278">
        <v>92.766666666666652</v>
      </c>
      <c r="H237" s="278">
        <v>97.766666666666652</v>
      </c>
      <c r="I237" s="278">
        <v>98.933333333333309</v>
      </c>
      <c r="J237" s="278">
        <v>100.26666666666665</v>
      </c>
      <c r="K237" s="276">
        <v>97.6</v>
      </c>
      <c r="L237" s="276">
        <v>95.1</v>
      </c>
      <c r="M237" s="276">
        <v>6.8603500000000004</v>
      </c>
    </row>
    <row r="238" spans="1:13">
      <c r="A238" s="267">
        <v>228</v>
      </c>
      <c r="B238" s="276" t="s">
        <v>412</v>
      </c>
      <c r="C238" s="277">
        <v>118.9</v>
      </c>
      <c r="D238" s="278">
        <v>118.36666666666667</v>
      </c>
      <c r="E238" s="278">
        <v>117.03333333333335</v>
      </c>
      <c r="F238" s="278">
        <v>115.16666666666667</v>
      </c>
      <c r="G238" s="278">
        <v>113.83333333333334</v>
      </c>
      <c r="H238" s="278">
        <v>120.23333333333335</v>
      </c>
      <c r="I238" s="278">
        <v>121.56666666666666</v>
      </c>
      <c r="J238" s="278">
        <v>123.43333333333335</v>
      </c>
      <c r="K238" s="276">
        <v>119.7</v>
      </c>
      <c r="L238" s="276">
        <v>116.5</v>
      </c>
      <c r="M238" s="276">
        <v>4.4703799999999996</v>
      </c>
    </row>
    <row r="239" spans="1:13">
      <c r="A239" s="267">
        <v>229</v>
      </c>
      <c r="B239" s="276" t="s">
        <v>1615</v>
      </c>
      <c r="C239" s="277">
        <v>4852.45</v>
      </c>
      <c r="D239" s="278">
        <v>4817.083333333333</v>
      </c>
      <c r="E239" s="278">
        <v>4765.3666666666659</v>
      </c>
      <c r="F239" s="278">
        <v>4678.2833333333328</v>
      </c>
      <c r="G239" s="278">
        <v>4626.5666666666657</v>
      </c>
      <c r="H239" s="278">
        <v>4904.1666666666661</v>
      </c>
      <c r="I239" s="278">
        <v>4955.8833333333332</v>
      </c>
      <c r="J239" s="278">
        <v>5042.9666666666662</v>
      </c>
      <c r="K239" s="276">
        <v>4868.8</v>
      </c>
      <c r="L239" s="276">
        <v>4730</v>
      </c>
      <c r="M239" s="276">
        <v>0.24945999999999999</v>
      </c>
    </row>
    <row r="240" spans="1:13">
      <c r="A240" s="267">
        <v>230</v>
      </c>
      <c r="B240" s="276" t="s">
        <v>259</v>
      </c>
      <c r="C240" s="277">
        <v>58.7</v>
      </c>
      <c r="D240" s="278">
        <v>58.85</v>
      </c>
      <c r="E240" s="278">
        <v>57.85</v>
      </c>
      <c r="F240" s="278">
        <v>57</v>
      </c>
      <c r="G240" s="278">
        <v>56</v>
      </c>
      <c r="H240" s="278">
        <v>59.7</v>
      </c>
      <c r="I240" s="278">
        <v>60.7</v>
      </c>
      <c r="J240" s="278">
        <v>61.550000000000004</v>
      </c>
      <c r="K240" s="276">
        <v>59.85</v>
      </c>
      <c r="L240" s="276">
        <v>58</v>
      </c>
      <c r="M240" s="276">
        <v>5.3991199999999999</v>
      </c>
    </row>
    <row r="241" spans="1:13">
      <c r="A241" s="267">
        <v>231</v>
      </c>
      <c r="B241" s="276" t="s">
        <v>123</v>
      </c>
      <c r="C241" s="277">
        <v>1341.45</v>
      </c>
      <c r="D241" s="278">
        <v>1345.7333333333333</v>
      </c>
      <c r="E241" s="278">
        <v>1319.2666666666667</v>
      </c>
      <c r="F241" s="278">
        <v>1297.0833333333333</v>
      </c>
      <c r="G241" s="278">
        <v>1270.6166666666666</v>
      </c>
      <c r="H241" s="278">
        <v>1367.9166666666667</v>
      </c>
      <c r="I241" s="278">
        <v>1394.3833333333334</v>
      </c>
      <c r="J241" s="278">
        <v>1416.5666666666668</v>
      </c>
      <c r="K241" s="276">
        <v>1372.2</v>
      </c>
      <c r="L241" s="276">
        <v>1323.55</v>
      </c>
      <c r="M241" s="276">
        <v>8.8464899999999993</v>
      </c>
    </row>
    <row r="242" spans="1:13">
      <c r="A242" s="267">
        <v>232</v>
      </c>
      <c r="B242" s="276" t="s">
        <v>1622</v>
      </c>
      <c r="C242" s="277">
        <v>255.3</v>
      </c>
      <c r="D242" s="278">
        <v>255.4666666666667</v>
      </c>
      <c r="E242" s="278">
        <v>251.38333333333338</v>
      </c>
      <c r="F242" s="278">
        <v>247.4666666666667</v>
      </c>
      <c r="G242" s="278">
        <v>243.38333333333338</v>
      </c>
      <c r="H242" s="278">
        <v>259.38333333333338</v>
      </c>
      <c r="I242" s="278">
        <v>263.46666666666664</v>
      </c>
      <c r="J242" s="278">
        <v>267.38333333333338</v>
      </c>
      <c r="K242" s="276">
        <v>259.55</v>
      </c>
      <c r="L242" s="276">
        <v>251.55</v>
      </c>
      <c r="M242" s="276">
        <v>0.39790999999999999</v>
      </c>
    </row>
    <row r="243" spans="1:13">
      <c r="A243" s="267">
        <v>233</v>
      </c>
      <c r="B243" s="276" t="s">
        <v>418</v>
      </c>
      <c r="C243" s="277">
        <v>292.25</v>
      </c>
      <c r="D243" s="278">
        <v>292.08333333333331</v>
      </c>
      <c r="E243" s="278">
        <v>290.16666666666663</v>
      </c>
      <c r="F243" s="278">
        <v>288.08333333333331</v>
      </c>
      <c r="G243" s="278">
        <v>286.16666666666663</v>
      </c>
      <c r="H243" s="278">
        <v>294.16666666666663</v>
      </c>
      <c r="I243" s="278">
        <v>296.08333333333326</v>
      </c>
      <c r="J243" s="278">
        <v>298.16666666666663</v>
      </c>
      <c r="K243" s="276">
        <v>294</v>
      </c>
      <c r="L243" s="276">
        <v>290</v>
      </c>
      <c r="M243" s="276">
        <v>0.11105</v>
      </c>
    </row>
    <row r="244" spans="1:13">
      <c r="A244" s="267">
        <v>234</v>
      </c>
      <c r="B244" s="276" t="s">
        <v>124</v>
      </c>
      <c r="C244" s="277">
        <v>678.05</v>
      </c>
      <c r="D244" s="278">
        <v>669.01666666666665</v>
      </c>
      <c r="E244" s="278">
        <v>657.0333333333333</v>
      </c>
      <c r="F244" s="278">
        <v>636.01666666666665</v>
      </c>
      <c r="G244" s="278">
        <v>624.0333333333333</v>
      </c>
      <c r="H244" s="278">
        <v>690.0333333333333</v>
      </c>
      <c r="I244" s="278">
        <v>702.01666666666665</v>
      </c>
      <c r="J244" s="278">
        <v>723.0333333333333</v>
      </c>
      <c r="K244" s="276">
        <v>681</v>
      </c>
      <c r="L244" s="276">
        <v>648</v>
      </c>
      <c r="M244" s="276">
        <v>335.33744999999999</v>
      </c>
    </row>
    <row r="245" spans="1:13">
      <c r="A245" s="267">
        <v>235</v>
      </c>
      <c r="B245" s="276" t="s">
        <v>419</v>
      </c>
      <c r="C245" s="277">
        <v>81.650000000000006</v>
      </c>
      <c r="D245" s="278">
        <v>81.95</v>
      </c>
      <c r="E245" s="278">
        <v>80.900000000000006</v>
      </c>
      <c r="F245" s="278">
        <v>80.150000000000006</v>
      </c>
      <c r="G245" s="278">
        <v>79.100000000000009</v>
      </c>
      <c r="H245" s="278">
        <v>82.7</v>
      </c>
      <c r="I245" s="278">
        <v>83.749999999999986</v>
      </c>
      <c r="J245" s="278">
        <v>84.5</v>
      </c>
      <c r="K245" s="276">
        <v>83</v>
      </c>
      <c r="L245" s="276">
        <v>81.2</v>
      </c>
      <c r="M245" s="276">
        <v>5.3737000000000004</v>
      </c>
    </row>
    <row r="246" spans="1:13">
      <c r="A246" s="267">
        <v>236</v>
      </c>
      <c r="B246" s="276" t="s">
        <v>125</v>
      </c>
      <c r="C246" s="277">
        <v>178.05</v>
      </c>
      <c r="D246" s="278">
        <v>179.11666666666667</v>
      </c>
      <c r="E246" s="278">
        <v>175.58333333333334</v>
      </c>
      <c r="F246" s="278">
        <v>173.11666666666667</v>
      </c>
      <c r="G246" s="278">
        <v>169.58333333333334</v>
      </c>
      <c r="H246" s="278">
        <v>181.58333333333334</v>
      </c>
      <c r="I246" s="278">
        <v>185.11666666666665</v>
      </c>
      <c r="J246" s="278">
        <v>187.58333333333334</v>
      </c>
      <c r="K246" s="276">
        <v>182.65</v>
      </c>
      <c r="L246" s="276">
        <v>176.65</v>
      </c>
      <c r="M246" s="276">
        <v>55.367719999999998</v>
      </c>
    </row>
    <row r="247" spans="1:13">
      <c r="A247" s="267">
        <v>237</v>
      </c>
      <c r="B247" s="276" t="s">
        <v>126</v>
      </c>
      <c r="C247" s="277">
        <v>1093.95</v>
      </c>
      <c r="D247" s="278">
        <v>1092.25</v>
      </c>
      <c r="E247" s="278">
        <v>1068.5</v>
      </c>
      <c r="F247" s="278">
        <v>1043.05</v>
      </c>
      <c r="G247" s="278">
        <v>1019.3</v>
      </c>
      <c r="H247" s="278">
        <v>1117.7</v>
      </c>
      <c r="I247" s="278">
        <v>1141.45</v>
      </c>
      <c r="J247" s="278">
        <v>1166.9000000000001</v>
      </c>
      <c r="K247" s="276">
        <v>1116</v>
      </c>
      <c r="L247" s="276">
        <v>1066.8</v>
      </c>
      <c r="M247" s="276">
        <v>157.02690000000001</v>
      </c>
    </row>
    <row r="248" spans="1:13">
      <c r="A248" s="267">
        <v>238</v>
      </c>
      <c r="B248" s="276" t="s">
        <v>1645</v>
      </c>
      <c r="C248" s="277">
        <v>571.04999999999995</v>
      </c>
      <c r="D248" s="278">
        <v>572.68333333333339</v>
      </c>
      <c r="E248" s="278">
        <v>567.26666666666677</v>
      </c>
      <c r="F248" s="278">
        <v>563.48333333333335</v>
      </c>
      <c r="G248" s="278">
        <v>558.06666666666672</v>
      </c>
      <c r="H248" s="278">
        <v>576.46666666666681</v>
      </c>
      <c r="I248" s="278">
        <v>581.88333333333333</v>
      </c>
      <c r="J248" s="278">
        <v>585.66666666666686</v>
      </c>
      <c r="K248" s="276">
        <v>578.1</v>
      </c>
      <c r="L248" s="276">
        <v>568.9</v>
      </c>
      <c r="M248" s="276">
        <v>6.4530000000000004E-2</v>
      </c>
    </row>
    <row r="249" spans="1:13">
      <c r="A249" s="267">
        <v>239</v>
      </c>
      <c r="B249" s="276" t="s">
        <v>420</v>
      </c>
      <c r="C249" s="277">
        <v>264.25</v>
      </c>
      <c r="D249" s="278">
        <v>266.43333333333334</v>
      </c>
      <c r="E249" s="278">
        <v>261.06666666666666</v>
      </c>
      <c r="F249" s="278">
        <v>257.88333333333333</v>
      </c>
      <c r="G249" s="278">
        <v>252.51666666666665</v>
      </c>
      <c r="H249" s="278">
        <v>269.61666666666667</v>
      </c>
      <c r="I249" s="278">
        <v>274.98333333333335</v>
      </c>
      <c r="J249" s="278">
        <v>278.16666666666669</v>
      </c>
      <c r="K249" s="276">
        <v>271.8</v>
      </c>
      <c r="L249" s="276">
        <v>263.25</v>
      </c>
      <c r="M249" s="276">
        <v>6.6604900000000002</v>
      </c>
    </row>
    <row r="250" spans="1:13">
      <c r="A250" s="267">
        <v>240</v>
      </c>
      <c r="B250" s="276" t="s">
        <v>421</v>
      </c>
      <c r="C250" s="277">
        <v>232.7</v>
      </c>
      <c r="D250" s="278">
        <v>233.6</v>
      </c>
      <c r="E250" s="278">
        <v>228.54999999999998</v>
      </c>
      <c r="F250" s="278">
        <v>224.39999999999998</v>
      </c>
      <c r="G250" s="278">
        <v>219.34999999999997</v>
      </c>
      <c r="H250" s="278">
        <v>237.75</v>
      </c>
      <c r="I250" s="278">
        <v>242.8</v>
      </c>
      <c r="J250" s="278">
        <v>246.95000000000002</v>
      </c>
      <c r="K250" s="276">
        <v>238.65</v>
      </c>
      <c r="L250" s="276">
        <v>229.45</v>
      </c>
      <c r="M250" s="276">
        <v>2.2692600000000001</v>
      </c>
    </row>
    <row r="251" spans="1:13">
      <c r="A251" s="267">
        <v>241</v>
      </c>
      <c r="B251" s="276" t="s">
        <v>417</v>
      </c>
      <c r="C251" s="277">
        <v>9.35</v>
      </c>
      <c r="D251" s="278">
        <v>9.3166666666666664</v>
      </c>
      <c r="E251" s="278">
        <v>9.2333333333333325</v>
      </c>
      <c r="F251" s="278">
        <v>9.1166666666666654</v>
      </c>
      <c r="G251" s="278">
        <v>9.0333333333333314</v>
      </c>
      <c r="H251" s="278">
        <v>9.4333333333333336</v>
      </c>
      <c r="I251" s="278">
        <v>9.5166666666666693</v>
      </c>
      <c r="J251" s="278">
        <v>9.6333333333333346</v>
      </c>
      <c r="K251" s="276">
        <v>9.4</v>
      </c>
      <c r="L251" s="276">
        <v>9.1999999999999993</v>
      </c>
      <c r="M251" s="276">
        <v>9.3594200000000001</v>
      </c>
    </row>
    <row r="252" spans="1:13">
      <c r="A252" s="267">
        <v>242</v>
      </c>
      <c r="B252" s="276" t="s">
        <v>127</v>
      </c>
      <c r="C252" s="277">
        <v>77.95</v>
      </c>
      <c r="D252" s="278">
        <v>77.766666666666666</v>
      </c>
      <c r="E252" s="278">
        <v>77.033333333333331</v>
      </c>
      <c r="F252" s="278">
        <v>76.11666666666666</v>
      </c>
      <c r="G252" s="278">
        <v>75.383333333333326</v>
      </c>
      <c r="H252" s="278">
        <v>78.683333333333337</v>
      </c>
      <c r="I252" s="278">
        <v>79.416666666666657</v>
      </c>
      <c r="J252" s="278">
        <v>80.333333333333343</v>
      </c>
      <c r="K252" s="276">
        <v>78.5</v>
      </c>
      <c r="L252" s="276">
        <v>76.849999999999994</v>
      </c>
      <c r="M252" s="276">
        <v>107.3141</v>
      </c>
    </row>
    <row r="253" spans="1:13">
      <c r="A253" s="267">
        <v>243</v>
      </c>
      <c r="B253" s="276" t="s">
        <v>262</v>
      </c>
      <c r="C253" s="277">
        <v>2364.9499999999998</v>
      </c>
      <c r="D253" s="278">
        <v>2360.2999999999997</v>
      </c>
      <c r="E253" s="278">
        <v>2324.5999999999995</v>
      </c>
      <c r="F253" s="278">
        <v>2284.2499999999995</v>
      </c>
      <c r="G253" s="278">
        <v>2248.5499999999993</v>
      </c>
      <c r="H253" s="278">
        <v>2400.6499999999996</v>
      </c>
      <c r="I253" s="278">
        <v>2436.3499999999995</v>
      </c>
      <c r="J253" s="278">
        <v>2476.6999999999998</v>
      </c>
      <c r="K253" s="276">
        <v>2396</v>
      </c>
      <c r="L253" s="276">
        <v>2319.9499999999998</v>
      </c>
      <c r="M253" s="276">
        <v>3.5450400000000002</v>
      </c>
    </row>
    <row r="254" spans="1:13">
      <c r="A254" s="267">
        <v>244</v>
      </c>
      <c r="B254" s="276" t="s">
        <v>408</v>
      </c>
      <c r="C254" s="277">
        <v>107.7</v>
      </c>
      <c r="D254" s="278">
        <v>108.33333333333333</v>
      </c>
      <c r="E254" s="278">
        <v>106.06666666666666</v>
      </c>
      <c r="F254" s="278">
        <v>104.43333333333334</v>
      </c>
      <c r="G254" s="278">
        <v>102.16666666666667</v>
      </c>
      <c r="H254" s="278">
        <v>109.96666666666665</v>
      </c>
      <c r="I254" s="278">
        <v>112.23333333333333</v>
      </c>
      <c r="J254" s="278">
        <v>113.86666666666665</v>
      </c>
      <c r="K254" s="276">
        <v>110.6</v>
      </c>
      <c r="L254" s="276">
        <v>106.7</v>
      </c>
      <c r="M254" s="276">
        <v>5.0486000000000004</v>
      </c>
    </row>
    <row r="255" spans="1:13">
      <c r="A255" s="267">
        <v>245</v>
      </c>
      <c r="B255" s="276" t="s">
        <v>409</v>
      </c>
      <c r="C255" s="277">
        <v>75.3</v>
      </c>
      <c r="D255" s="278">
        <v>75.316666666666663</v>
      </c>
      <c r="E255" s="278">
        <v>74.73333333333332</v>
      </c>
      <c r="F255" s="278">
        <v>74.166666666666657</v>
      </c>
      <c r="G255" s="278">
        <v>73.583333333333314</v>
      </c>
      <c r="H255" s="278">
        <v>75.883333333333326</v>
      </c>
      <c r="I255" s="278">
        <v>76.466666666666669</v>
      </c>
      <c r="J255" s="278">
        <v>77.033333333333331</v>
      </c>
      <c r="K255" s="276">
        <v>75.900000000000006</v>
      </c>
      <c r="L255" s="276">
        <v>74.75</v>
      </c>
      <c r="M255" s="276">
        <v>1.06673</v>
      </c>
    </row>
    <row r="256" spans="1:13">
      <c r="A256" s="267">
        <v>246</v>
      </c>
      <c r="B256" s="276" t="s">
        <v>2931</v>
      </c>
      <c r="C256" s="277">
        <v>1300.55</v>
      </c>
      <c r="D256" s="278">
        <v>1299.8</v>
      </c>
      <c r="E256" s="278">
        <v>1290.8</v>
      </c>
      <c r="F256" s="278">
        <v>1281.05</v>
      </c>
      <c r="G256" s="278">
        <v>1272.05</v>
      </c>
      <c r="H256" s="278">
        <v>1309.55</v>
      </c>
      <c r="I256" s="278">
        <v>1318.55</v>
      </c>
      <c r="J256" s="278">
        <v>1328.3</v>
      </c>
      <c r="K256" s="276">
        <v>1308.8</v>
      </c>
      <c r="L256" s="276">
        <v>1290.05</v>
      </c>
      <c r="M256" s="276">
        <v>1.28498</v>
      </c>
    </row>
    <row r="257" spans="1:13">
      <c r="A257" s="267">
        <v>247</v>
      </c>
      <c r="B257" s="276" t="s">
        <v>402</v>
      </c>
      <c r="C257" s="277">
        <v>444</v>
      </c>
      <c r="D257" s="278">
        <v>445.48333333333335</v>
      </c>
      <c r="E257" s="278">
        <v>436.76666666666671</v>
      </c>
      <c r="F257" s="278">
        <v>429.53333333333336</v>
      </c>
      <c r="G257" s="278">
        <v>420.81666666666672</v>
      </c>
      <c r="H257" s="278">
        <v>452.7166666666667</v>
      </c>
      <c r="I257" s="278">
        <v>461.43333333333339</v>
      </c>
      <c r="J257" s="278">
        <v>468.66666666666669</v>
      </c>
      <c r="K257" s="276">
        <v>454.2</v>
      </c>
      <c r="L257" s="276">
        <v>438.25</v>
      </c>
      <c r="M257" s="276">
        <v>3.20852</v>
      </c>
    </row>
    <row r="258" spans="1:13">
      <c r="A258" s="267">
        <v>248</v>
      </c>
      <c r="B258" s="276" t="s">
        <v>128</v>
      </c>
      <c r="C258" s="277">
        <v>169.8</v>
      </c>
      <c r="D258" s="278">
        <v>169.93333333333334</v>
      </c>
      <c r="E258" s="278">
        <v>168.06666666666666</v>
      </c>
      <c r="F258" s="278">
        <v>166.33333333333331</v>
      </c>
      <c r="G258" s="278">
        <v>164.46666666666664</v>
      </c>
      <c r="H258" s="278">
        <v>171.66666666666669</v>
      </c>
      <c r="I258" s="278">
        <v>173.53333333333336</v>
      </c>
      <c r="J258" s="278">
        <v>175.26666666666671</v>
      </c>
      <c r="K258" s="276">
        <v>171.8</v>
      </c>
      <c r="L258" s="276">
        <v>168.2</v>
      </c>
      <c r="M258" s="276">
        <v>188.08819</v>
      </c>
    </row>
    <row r="259" spans="1:13">
      <c r="A259" s="267">
        <v>249</v>
      </c>
      <c r="B259" s="276" t="s">
        <v>413</v>
      </c>
      <c r="C259" s="277">
        <v>222.05</v>
      </c>
      <c r="D259" s="278">
        <v>221.51666666666665</v>
      </c>
      <c r="E259" s="278">
        <v>218.0333333333333</v>
      </c>
      <c r="F259" s="278">
        <v>214.01666666666665</v>
      </c>
      <c r="G259" s="278">
        <v>210.5333333333333</v>
      </c>
      <c r="H259" s="278">
        <v>225.5333333333333</v>
      </c>
      <c r="I259" s="278">
        <v>229.01666666666665</v>
      </c>
      <c r="J259" s="278">
        <v>233.0333333333333</v>
      </c>
      <c r="K259" s="276">
        <v>225</v>
      </c>
      <c r="L259" s="276">
        <v>217.5</v>
      </c>
      <c r="M259" s="276">
        <v>0.13289000000000001</v>
      </c>
    </row>
    <row r="260" spans="1:13">
      <c r="A260" s="267">
        <v>250</v>
      </c>
      <c r="B260" s="276" t="s">
        <v>411</v>
      </c>
      <c r="C260" s="277">
        <v>114.65</v>
      </c>
      <c r="D260" s="278">
        <v>115.23333333333335</v>
      </c>
      <c r="E260" s="278">
        <v>112.76666666666669</v>
      </c>
      <c r="F260" s="278">
        <v>110.88333333333334</v>
      </c>
      <c r="G260" s="278">
        <v>108.41666666666669</v>
      </c>
      <c r="H260" s="278">
        <v>117.1166666666667</v>
      </c>
      <c r="I260" s="278">
        <v>119.58333333333334</v>
      </c>
      <c r="J260" s="278">
        <v>121.46666666666671</v>
      </c>
      <c r="K260" s="276">
        <v>117.7</v>
      </c>
      <c r="L260" s="276">
        <v>113.35</v>
      </c>
      <c r="M260" s="276">
        <v>1.9514</v>
      </c>
    </row>
    <row r="261" spans="1:13">
      <c r="A261" s="267">
        <v>251</v>
      </c>
      <c r="B261" s="276" t="s">
        <v>431</v>
      </c>
      <c r="C261" s="277">
        <v>14.45</v>
      </c>
      <c r="D261" s="278">
        <v>14.483333333333334</v>
      </c>
      <c r="E261" s="278">
        <v>14.316666666666668</v>
      </c>
      <c r="F261" s="278">
        <v>14.183333333333334</v>
      </c>
      <c r="G261" s="278">
        <v>14.016666666666667</v>
      </c>
      <c r="H261" s="278">
        <v>14.616666666666669</v>
      </c>
      <c r="I261" s="278">
        <v>14.783333333333333</v>
      </c>
      <c r="J261" s="278">
        <v>14.91666666666667</v>
      </c>
      <c r="K261" s="276">
        <v>14.65</v>
      </c>
      <c r="L261" s="276">
        <v>14.35</v>
      </c>
      <c r="M261" s="276">
        <v>4.11937</v>
      </c>
    </row>
    <row r="262" spans="1:13">
      <c r="A262" s="267">
        <v>252</v>
      </c>
      <c r="B262" s="276" t="s">
        <v>428</v>
      </c>
      <c r="C262" s="277">
        <v>36.700000000000003</v>
      </c>
      <c r="D262" s="278">
        <v>36.833333333333336</v>
      </c>
      <c r="E262" s="278">
        <v>36.166666666666671</v>
      </c>
      <c r="F262" s="278">
        <v>35.633333333333333</v>
      </c>
      <c r="G262" s="278">
        <v>34.966666666666669</v>
      </c>
      <c r="H262" s="278">
        <v>37.366666666666674</v>
      </c>
      <c r="I262" s="278">
        <v>38.033333333333346</v>
      </c>
      <c r="J262" s="278">
        <v>38.566666666666677</v>
      </c>
      <c r="K262" s="276">
        <v>37.5</v>
      </c>
      <c r="L262" s="276">
        <v>36.299999999999997</v>
      </c>
      <c r="M262" s="276">
        <v>1.9372</v>
      </c>
    </row>
    <row r="263" spans="1:13">
      <c r="A263" s="267">
        <v>253</v>
      </c>
      <c r="B263" s="276" t="s">
        <v>429</v>
      </c>
      <c r="C263" s="277">
        <v>81.3</v>
      </c>
      <c r="D263" s="278">
        <v>81.683333333333323</v>
      </c>
      <c r="E263" s="278">
        <v>80.21666666666664</v>
      </c>
      <c r="F263" s="278">
        <v>79.133333333333312</v>
      </c>
      <c r="G263" s="278">
        <v>77.666666666666629</v>
      </c>
      <c r="H263" s="278">
        <v>82.766666666666652</v>
      </c>
      <c r="I263" s="278">
        <v>84.23333333333332</v>
      </c>
      <c r="J263" s="278">
        <v>85.316666666666663</v>
      </c>
      <c r="K263" s="276">
        <v>83.15</v>
      </c>
      <c r="L263" s="276">
        <v>80.599999999999994</v>
      </c>
      <c r="M263" s="276">
        <v>4.9308399999999999</v>
      </c>
    </row>
    <row r="264" spans="1:13">
      <c r="A264" s="267">
        <v>254</v>
      </c>
      <c r="B264" s="276" t="s">
        <v>432</v>
      </c>
      <c r="C264" s="277">
        <v>48.15</v>
      </c>
      <c r="D264" s="278">
        <v>47.316666666666663</v>
      </c>
      <c r="E264" s="278">
        <v>45.933333333333323</v>
      </c>
      <c r="F264" s="278">
        <v>43.716666666666661</v>
      </c>
      <c r="G264" s="278">
        <v>42.333333333333321</v>
      </c>
      <c r="H264" s="278">
        <v>49.533333333333324</v>
      </c>
      <c r="I264" s="278">
        <v>50.916666666666664</v>
      </c>
      <c r="J264" s="278">
        <v>53.133333333333326</v>
      </c>
      <c r="K264" s="276">
        <v>48.7</v>
      </c>
      <c r="L264" s="276">
        <v>45.1</v>
      </c>
      <c r="M264" s="276">
        <v>32.962350000000001</v>
      </c>
    </row>
    <row r="265" spans="1:13">
      <c r="A265" s="267">
        <v>255</v>
      </c>
      <c r="B265" s="276" t="s">
        <v>422</v>
      </c>
      <c r="C265" s="277">
        <v>981.6</v>
      </c>
      <c r="D265" s="278">
        <v>981.76666666666677</v>
      </c>
      <c r="E265" s="278">
        <v>970.83333333333348</v>
      </c>
      <c r="F265" s="278">
        <v>960.06666666666672</v>
      </c>
      <c r="G265" s="278">
        <v>949.13333333333344</v>
      </c>
      <c r="H265" s="278">
        <v>992.53333333333353</v>
      </c>
      <c r="I265" s="278">
        <v>1003.4666666666667</v>
      </c>
      <c r="J265" s="278">
        <v>1014.2333333333336</v>
      </c>
      <c r="K265" s="276">
        <v>992.7</v>
      </c>
      <c r="L265" s="276">
        <v>971</v>
      </c>
      <c r="M265" s="276">
        <v>0.89803999999999995</v>
      </c>
    </row>
    <row r="266" spans="1:13">
      <c r="A266" s="267">
        <v>256</v>
      </c>
      <c r="B266" s="276" t="s">
        <v>436</v>
      </c>
      <c r="C266" s="277">
        <v>2159.4</v>
      </c>
      <c r="D266" s="278">
        <v>2148.9</v>
      </c>
      <c r="E266" s="278">
        <v>2130.7000000000003</v>
      </c>
      <c r="F266" s="278">
        <v>2102</v>
      </c>
      <c r="G266" s="278">
        <v>2083.8000000000002</v>
      </c>
      <c r="H266" s="278">
        <v>2177.6000000000004</v>
      </c>
      <c r="I266" s="278">
        <v>2195.8000000000002</v>
      </c>
      <c r="J266" s="278">
        <v>2224.5000000000005</v>
      </c>
      <c r="K266" s="276">
        <v>2167.1</v>
      </c>
      <c r="L266" s="276">
        <v>2120.1999999999998</v>
      </c>
      <c r="M266" s="276">
        <v>2.0160000000000001E-2</v>
      </c>
    </row>
    <row r="267" spans="1:13">
      <c r="A267" s="267">
        <v>257</v>
      </c>
      <c r="B267" s="276" t="s">
        <v>433</v>
      </c>
      <c r="C267" s="277">
        <v>59.8</v>
      </c>
      <c r="D267" s="278">
        <v>59.966666666666661</v>
      </c>
      <c r="E267" s="278">
        <v>58.633333333333326</v>
      </c>
      <c r="F267" s="278">
        <v>57.466666666666661</v>
      </c>
      <c r="G267" s="278">
        <v>56.133333333333326</v>
      </c>
      <c r="H267" s="278">
        <v>61.133333333333326</v>
      </c>
      <c r="I267" s="278">
        <v>62.466666666666654</v>
      </c>
      <c r="J267" s="278">
        <v>63.633333333333326</v>
      </c>
      <c r="K267" s="276">
        <v>61.3</v>
      </c>
      <c r="L267" s="276">
        <v>58.8</v>
      </c>
      <c r="M267" s="276">
        <v>3.21997</v>
      </c>
    </row>
    <row r="268" spans="1:13">
      <c r="A268" s="267">
        <v>258</v>
      </c>
      <c r="B268" s="276" t="s">
        <v>129</v>
      </c>
      <c r="C268" s="277">
        <v>207.55</v>
      </c>
      <c r="D268" s="278">
        <v>206.46666666666667</v>
      </c>
      <c r="E268" s="278">
        <v>202.08333333333334</v>
      </c>
      <c r="F268" s="278">
        <v>196.61666666666667</v>
      </c>
      <c r="G268" s="278">
        <v>192.23333333333335</v>
      </c>
      <c r="H268" s="278">
        <v>211.93333333333334</v>
      </c>
      <c r="I268" s="278">
        <v>216.31666666666666</v>
      </c>
      <c r="J268" s="278">
        <v>221.78333333333333</v>
      </c>
      <c r="K268" s="276">
        <v>210.85</v>
      </c>
      <c r="L268" s="276">
        <v>201</v>
      </c>
      <c r="M268" s="276">
        <v>202.81048000000001</v>
      </c>
    </row>
    <row r="269" spans="1:13">
      <c r="A269" s="267">
        <v>259</v>
      </c>
      <c r="B269" s="276" t="s">
        <v>423</v>
      </c>
      <c r="C269" s="277">
        <v>1870.65</v>
      </c>
      <c r="D269" s="278">
        <v>1853.5666666666666</v>
      </c>
      <c r="E269" s="278">
        <v>1807.1333333333332</v>
      </c>
      <c r="F269" s="278">
        <v>1743.6166666666666</v>
      </c>
      <c r="G269" s="278">
        <v>1697.1833333333332</v>
      </c>
      <c r="H269" s="278">
        <v>1917.0833333333333</v>
      </c>
      <c r="I269" s="278">
        <v>1963.5166666666667</v>
      </c>
      <c r="J269" s="278">
        <v>2027.0333333333333</v>
      </c>
      <c r="K269" s="276">
        <v>1900</v>
      </c>
      <c r="L269" s="276">
        <v>1790.05</v>
      </c>
      <c r="M269" s="276">
        <v>0.64732000000000001</v>
      </c>
    </row>
    <row r="270" spans="1:13">
      <c r="A270" s="267">
        <v>260</v>
      </c>
      <c r="B270" s="276" t="s">
        <v>424</v>
      </c>
      <c r="C270" s="277">
        <v>289.75</v>
      </c>
      <c r="D270" s="278">
        <v>288.18333333333334</v>
      </c>
      <c r="E270" s="278">
        <v>283.56666666666666</v>
      </c>
      <c r="F270" s="278">
        <v>277.38333333333333</v>
      </c>
      <c r="G270" s="278">
        <v>272.76666666666665</v>
      </c>
      <c r="H270" s="278">
        <v>294.36666666666667</v>
      </c>
      <c r="I270" s="278">
        <v>298.98333333333335</v>
      </c>
      <c r="J270" s="278">
        <v>305.16666666666669</v>
      </c>
      <c r="K270" s="276">
        <v>292.8</v>
      </c>
      <c r="L270" s="276">
        <v>282</v>
      </c>
      <c r="M270" s="276">
        <v>3.8481900000000002</v>
      </c>
    </row>
    <row r="271" spans="1:13">
      <c r="A271" s="267">
        <v>261</v>
      </c>
      <c r="B271" s="276" t="s">
        <v>425</v>
      </c>
      <c r="C271" s="277">
        <v>88.05</v>
      </c>
      <c r="D271" s="278">
        <v>87.966666666666654</v>
      </c>
      <c r="E271" s="278">
        <v>87.583333333333314</v>
      </c>
      <c r="F271" s="278">
        <v>87.11666666666666</v>
      </c>
      <c r="G271" s="278">
        <v>86.73333333333332</v>
      </c>
      <c r="H271" s="278">
        <v>88.433333333333309</v>
      </c>
      <c r="I271" s="278">
        <v>88.816666666666663</v>
      </c>
      <c r="J271" s="278">
        <v>89.283333333333303</v>
      </c>
      <c r="K271" s="276">
        <v>88.35</v>
      </c>
      <c r="L271" s="276">
        <v>87.5</v>
      </c>
      <c r="M271" s="276">
        <v>3.7105800000000002</v>
      </c>
    </row>
    <row r="272" spans="1:13">
      <c r="A272" s="267">
        <v>262</v>
      </c>
      <c r="B272" s="276" t="s">
        <v>426</v>
      </c>
      <c r="C272" s="277">
        <v>68.2</v>
      </c>
      <c r="D272" s="278">
        <v>68.683333333333337</v>
      </c>
      <c r="E272" s="278">
        <v>67.01666666666668</v>
      </c>
      <c r="F272" s="278">
        <v>65.833333333333343</v>
      </c>
      <c r="G272" s="278">
        <v>64.166666666666686</v>
      </c>
      <c r="H272" s="278">
        <v>69.866666666666674</v>
      </c>
      <c r="I272" s="278">
        <v>71.533333333333331</v>
      </c>
      <c r="J272" s="278">
        <v>72.716666666666669</v>
      </c>
      <c r="K272" s="276">
        <v>70.349999999999994</v>
      </c>
      <c r="L272" s="276">
        <v>67.5</v>
      </c>
      <c r="M272" s="276">
        <v>9.7654300000000003</v>
      </c>
    </row>
    <row r="273" spans="1:13">
      <c r="A273" s="267">
        <v>263</v>
      </c>
      <c r="B273" s="276" t="s">
        <v>427</v>
      </c>
      <c r="C273" s="277">
        <v>75.400000000000006</v>
      </c>
      <c r="D273" s="278">
        <v>75.716666666666669</v>
      </c>
      <c r="E273" s="278">
        <v>74.783333333333331</v>
      </c>
      <c r="F273" s="278">
        <v>74.166666666666657</v>
      </c>
      <c r="G273" s="278">
        <v>73.23333333333332</v>
      </c>
      <c r="H273" s="278">
        <v>76.333333333333343</v>
      </c>
      <c r="I273" s="278">
        <v>77.26666666666668</v>
      </c>
      <c r="J273" s="278">
        <v>77.883333333333354</v>
      </c>
      <c r="K273" s="276">
        <v>76.650000000000006</v>
      </c>
      <c r="L273" s="276">
        <v>75.099999999999994</v>
      </c>
      <c r="M273" s="276">
        <v>2.7880699999999998</v>
      </c>
    </row>
    <row r="274" spans="1:13">
      <c r="A274" s="267">
        <v>264</v>
      </c>
      <c r="B274" s="276" t="s">
        <v>435</v>
      </c>
      <c r="C274" s="277">
        <v>57.7</v>
      </c>
      <c r="D274" s="278">
        <v>58.233333333333327</v>
      </c>
      <c r="E274" s="278">
        <v>56.566666666666656</v>
      </c>
      <c r="F274" s="278">
        <v>55.43333333333333</v>
      </c>
      <c r="G274" s="278">
        <v>53.766666666666659</v>
      </c>
      <c r="H274" s="278">
        <v>59.366666666666653</v>
      </c>
      <c r="I274" s="278">
        <v>61.033333333333324</v>
      </c>
      <c r="J274" s="278">
        <v>62.16666666666665</v>
      </c>
      <c r="K274" s="276">
        <v>59.9</v>
      </c>
      <c r="L274" s="276">
        <v>57.1</v>
      </c>
      <c r="M274" s="276">
        <v>6.97309</v>
      </c>
    </row>
    <row r="275" spans="1:13">
      <c r="A275" s="267">
        <v>265</v>
      </c>
      <c r="B275" s="276" t="s">
        <v>434</v>
      </c>
      <c r="C275" s="277">
        <v>95.05</v>
      </c>
      <c r="D275" s="278">
        <v>95.416666666666671</v>
      </c>
      <c r="E275" s="278">
        <v>93.833333333333343</v>
      </c>
      <c r="F275" s="278">
        <v>92.616666666666674</v>
      </c>
      <c r="G275" s="278">
        <v>91.033333333333346</v>
      </c>
      <c r="H275" s="278">
        <v>96.63333333333334</v>
      </c>
      <c r="I275" s="278">
        <v>98.216666666666683</v>
      </c>
      <c r="J275" s="278">
        <v>99.433333333333337</v>
      </c>
      <c r="K275" s="276">
        <v>97</v>
      </c>
      <c r="L275" s="276">
        <v>94.2</v>
      </c>
      <c r="M275" s="276">
        <v>1.5438400000000001</v>
      </c>
    </row>
    <row r="276" spans="1:13">
      <c r="A276" s="267">
        <v>266</v>
      </c>
      <c r="B276" s="276" t="s">
        <v>263</v>
      </c>
      <c r="C276" s="277">
        <v>58.35</v>
      </c>
      <c r="D276" s="278">
        <v>58.616666666666667</v>
      </c>
      <c r="E276" s="278">
        <v>57.733333333333334</v>
      </c>
      <c r="F276" s="278">
        <v>57.116666666666667</v>
      </c>
      <c r="G276" s="278">
        <v>56.233333333333334</v>
      </c>
      <c r="H276" s="278">
        <v>59.233333333333334</v>
      </c>
      <c r="I276" s="278">
        <v>60.116666666666674</v>
      </c>
      <c r="J276" s="278">
        <v>60.733333333333334</v>
      </c>
      <c r="K276" s="276">
        <v>59.5</v>
      </c>
      <c r="L276" s="276">
        <v>58</v>
      </c>
      <c r="M276" s="276">
        <v>70.345849999999999</v>
      </c>
    </row>
    <row r="277" spans="1:13">
      <c r="A277" s="267">
        <v>267</v>
      </c>
      <c r="B277" s="276" t="s">
        <v>130</v>
      </c>
      <c r="C277" s="277">
        <v>317.85000000000002</v>
      </c>
      <c r="D277" s="278">
        <v>316.09999999999997</v>
      </c>
      <c r="E277" s="278">
        <v>313.49999999999994</v>
      </c>
      <c r="F277" s="278">
        <v>309.14999999999998</v>
      </c>
      <c r="G277" s="278">
        <v>306.54999999999995</v>
      </c>
      <c r="H277" s="278">
        <v>320.44999999999993</v>
      </c>
      <c r="I277" s="278">
        <v>323.04999999999995</v>
      </c>
      <c r="J277" s="278">
        <v>327.39999999999992</v>
      </c>
      <c r="K277" s="276">
        <v>318.7</v>
      </c>
      <c r="L277" s="276">
        <v>311.75</v>
      </c>
      <c r="M277" s="276">
        <v>76.279269999999997</v>
      </c>
    </row>
    <row r="278" spans="1:13">
      <c r="A278" s="267">
        <v>268</v>
      </c>
      <c r="B278" s="276" t="s">
        <v>264</v>
      </c>
      <c r="C278" s="277">
        <v>706.3</v>
      </c>
      <c r="D278" s="278">
        <v>704.4</v>
      </c>
      <c r="E278" s="278">
        <v>696.9</v>
      </c>
      <c r="F278" s="278">
        <v>687.5</v>
      </c>
      <c r="G278" s="278">
        <v>680</v>
      </c>
      <c r="H278" s="278">
        <v>713.8</v>
      </c>
      <c r="I278" s="278">
        <v>721.3</v>
      </c>
      <c r="J278" s="278">
        <v>730.69999999999993</v>
      </c>
      <c r="K278" s="276">
        <v>711.9</v>
      </c>
      <c r="L278" s="276">
        <v>695</v>
      </c>
      <c r="M278" s="276">
        <v>2.6432699999999998</v>
      </c>
    </row>
    <row r="279" spans="1:13">
      <c r="A279" s="267">
        <v>269</v>
      </c>
      <c r="B279" s="276" t="s">
        <v>131</v>
      </c>
      <c r="C279" s="277">
        <v>2169.0500000000002</v>
      </c>
      <c r="D279" s="278">
        <v>2164.35</v>
      </c>
      <c r="E279" s="278">
        <v>2133.6999999999998</v>
      </c>
      <c r="F279" s="278">
        <v>2098.35</v>
      </c>
      <c r="G279" s="278">
        <v>2067.6999999999998</v>
      </c>
      <c r="H279" s="278">
        <v>2199.6999999999998</v>
      </c>
      <c r="I279" s="278">
        <v>2230.3500000000004</v>
      </c>
      <c r="J279" s="278">
        <v>2265.6999999999998</v>
      </c>
      <c r="K279" s="276">
        <v>2195</v>
      </c>
      <c r="L279" s="276">
        <v>2129</v>
      </c>
      <c r="M279" s="276">
        <v>4.5824299999999996</v>
      </c>
    </row>
    <row r="280" spans="1:13">
      <c r="A280" s="267">
        <v>270</v>
      </c>
      <c r="B280" s="276" t="s">
        <v>132</v>
      </c>
      <c r="C280" s="277">
        <v>608.04999999999995</v>
      </c>
      <c r="D280" s="278">
        <v>609.91666666666663</v>
      </c>
      <c r="E280" s="278">
        <v>593.18333333333328</v>
      </c>
      <c r="F280" s="278">
        <v>578.31666666666661</v>
      </c>
      <c r="G280" s="278">
        <v>561.58333333333326</v>
      </c>
      <c r="H280" s="278">
        <v>624.7833333333333</v>
      </c>
      <c r="I280" s="278">
        <v>641.51666666666665</v>
      </c>
      <c r="J280" s="278">
        <v>656.38333333333333</v>
      </c>
      <c r="K280" s="276">
        <v>626.65</v>
      </c>
      <c r="L280" s="276">
        <v>595.04999999999995</v>
      </c>
      <c r="M280" s="276">
        <v>20.164259999999999</v>
      </c>
    </row>
    <row r="281" spans="1:13">
      <c r="A281" s="267">
        <v>271</v>
      </c>
      <c r="B281" s="276" t="s">
        <v>437</v>
      </c>
      <c r="C281" s="277">
        <v>132.30000000000001</v>
      </c>
      <c r="D281" s="278">
        <v>131.75</v>
      </c>
      <c r="E281" s="278">
        <v>128.55000000000001</v>
      </c>
      <c r="F281" s="278">
        <v>124.80000000000001</v>
      </c>
      <c r="G281" s="278">
        <v>121.60000000000002</v>
      </c>
      <c r="H281" s="278">
        <v>135.5</v>
      </c>
      <c r="I281" s="278">
        <v>138.69999999999999</v>
      </c>
      <c r="J281" s="278">
        <v>142.44999999999999</v>
      </c>
      <c r="K281" s="276">
        <v>134.94999999999999</v>
      </c>
      <c r="L281" s="276">
        <v>128</v>
      </c>
      <c r="M281" s="276">
        <v>16.246320000000001</v>
      </c>
    </row>
    <row r="282" spans="1:13">
      <c r="A282" s="267">
        <v>272</v>
      </c>
      <c r="B282" s="276" t="s">
        <v>443</v>
      </c>
      <c r="C282" s="277">
        <v>574.9</v>
      </c>
      <c r="D282" s="278">
        <v>574.55000000000007</v>
      </c>
      <c r="E282" s="278">
        <v>569.35000000000014</v>
      </c>
      <c r="F282" s="278">
        <v>563.80000000000007</v>
      </c>
      <c r="G282" s="278">
        <v>558.60000000000014</v>
      </c>
      <c r="H282" s="278">
        <v>580.10000000000014</v>
      </c>
      <c r="I282" s="278">
        <v>585.30000000000018</v>
      </c>
      <c r="J282" s="278">
        <v>590.85000000000014</v>
      </c>
      <c r="K282" s="276">
        <v>579.75</v>
      </c>
      <c r="L282" s="276">
        <v>569</v>
      </c>
      <c r="M282" s="276">
        <v>1.2120200000000001</v>
      </c>
    </row>
    <row r="283" spans="1:13">
      <c r="A283" s="267">
        <v>273</v>
      </c>
      <c r="B283" s="276" t="s">
        <v>444</v>
      </c>
      <c r="C283" s="277">
        <v>250.1</v>
      </c>
      <c r="D283" s="278">
        <v>250.33333333333334</v>
      </c>
      <c r="E283" s="278">
        <v>245.76666666666668</v>
      </c>
      <c r="F283" s="278">
        <v>241.43333333333334</v>
      </c>
      <c r="G283" s="278">
        <v>236.86666666666667</v>
      </c>
      <c r="H283" s="278">
        <v>254.66666666666669</v>
      </c>
      <c r="I283" s="278">
        <v>259.23333333333335</v>
      </c>
      <c r="J283" s="278">
        <v>263.56666666666672</v>
      </c>
      <c r="K283" s="276">
        <v>254.9</v>
      </c>
      <c r="L283" s="276">
        <v>246</v>
      </c>
      <c r="M283" s="276">
        <v>1.64672</v>
      </c>
    </row>
    <row r="284" spans="1:13">
      <c r="A284" s="267">
        <v>274</v>
      </c>
      <c r="B284" s="276" t="s">
        <v>445</v>
      </c>
      <c r="C284" s="277">
        <v>507.1</v>
      </c>
      <c r="D284" s="278">
        <v>508.11666666666662</v>
      </c>
      <c r="E284" s="278">
        <v>500.58333333333326</v>
      </c>
      <c r="F284" s="278">
        <v>494.06666666666666</v>
      </c>
      <c r="G284" s="278">
        <v>486.5333333333333</v>
      </c>
      <c r="H284" s="278">
        <v>514.63333333333321</v>
      </c>
      <c r="I284" s="278">
        <v>522.16666666666663</v>
      </c>
      <c r="J284" s="278">
        <v>528.68333333333317</v>
      </c>
      <c r="K284" s="276">
        <v>515.65</v>
      </c>
      <c r="L284" s="276">
        <v>501.6</v>
      </c>
      <c r="M284" s="276">
        <v>1.02291</v>
      </c>
    </row>
    <row r="285" spans="1:13">
      <c r="A285" s="267">
        <v>275</v>
      </c>
      <c r="B285" s="276" t="s">
        <v>447</v>
      </c>
      <c r="C285" s="277">
        <v>32.450000000000003</v>
      </c>
      <c r="D285" s="278">
        <v>32.449999999999996</v>
      </c>
      <c r="E285" s="278">
        <v>31.999999999999993</v>
      </c>
      <c r="F285" s="278">
        <v>31.549999999999997</v>
      </c>
      <c r="G285" s="278">
        <v>31.099999999999994</v>
      </c>
      <c r="H285" s="278">
        <v>32.899999999999991</v>
      </c>
      <c r="I285" s="278">
        <v>33.349999999999994</v>
      </c>
      <c r="J285" s="278">
        <v>33.79999999999999</v>
      </c>
      <c r="K285" s="276">
        <v>32.9</v>
      </c>
      <c r="L285" s="276">
        <v>32</v>
      </c>
      <c r="M285" s="276">
        <v>11.245570000000001</v>
      </c>
    </row>
    <row r="286" spans="1:13">
      <c r="A286" s="267">
        <v>276</v>
      </c>
      <c r="B286" s="276" t="s">
        <v>449</v>
      </c>
      <c r="C286" s="277">
        <v>329.15</v>
      </c>
      <c r="D286" s="278">
        <v>328.63333333333333</v>
      </c>
      <c r="E286" s="278">
        <v>325.51666666666665</v>
      </c>
      <c r="F286" s="278">
        <v>321.88333333333333</v>
      </c>
      <c r="G286" s="278">
        <v>318.76666666666665</v>
      </c>
      <c r="H286" s="278">
        <v>332.26666666666665</v>
      </c>
      <c r="I286" s="278">
        <v>335.38333333333333</v>
      </c>
      <c r="J286" s="278">
        <v>339.01666666666665</v>
      </c>
      <c r="K286" s="276">
        <v>331.75</v>
      </c>
      <c r="L286" s="276">
        <v>325</v>
      </c>
      <c r="M286" s="276">
        <v>1.49702</v>
      </c>
    </row>
    <row r="287" spans="1:13">
      <c r="A287" s="267">
        <v>277</v>
      </c>
      <c r="B287" s="276" t="s">
        <v>439</v>
      </c>
      <c r="C287" s="277">
        <v>324.8</v>
      </c>
      <c r="D287" s="278">
        <v>327.75</v>
      </c>
      <c r="E287" s="278">
        <v>320.5</v>
      </c>
      <c r="F287" s="278">
        <v>316.2</v>
      </c>
      <c r="G287" s="278">
        <v>308.95</v>
      </c>
      <c r="H287" s="278">
        <v>332.05</v>
      </c>
      <c r="I287" s="278">
        <v>339.3</v>
      </c>
      <c r="J287" s="278">
        <v>343.6</v>
      </c>
      <c r="K287" s="276">
        <v>335</v>
      </c>
      <c r="L287" s="276">
        <v>323.45</v>
      </c>
      <c r="M287" s="276">
        <v>1.9481299999999999</v>
      </c>
    </row>
    <row r="288" spans="1:13">
      <c r="A288" s="267">
        <v>278</v>
      </c>
      <c r="B288" s="276" t="s">
        <v>440</v>
      </c>
      <c r="C288" s="277">
        <v>250.7</v>
      </c>
      <c r="D288" s="278">
        <v>249.06666666666669</v>
      </c>
      <c r="E288" s="278">
        <v>245.68333333333339</v>
      </c>
      <c r="F288" s="278">
        <v>240.66666666666671</v>
      </c>
      <c r="G288" s="278">
        <v>237.28333333333342</v>
      </c>
      <c r="H288" s="278">
        <v>254.08333333333337</v>
      </c>
      <c r="I288" s="278">
        <v>257.46666666666664</v>
      </c>
      <c r="J288" s="278">
        <v>262.48333333333335</v>
      </c>
      <c r="K288" s="276">
        <v>252.45</v>
      </c>
      <c r="L288" s="276">
        <v>244.05</v>
      </c>
      <c r="M288" s="276">
        <v>0.49467</v>
      </c>
    </row>
    <row r="289" spans="1:13">
      <c r="A289" s="267">
        <v>279</v>
      </c>
      <c r="B289" s="276" t="s">
        <v>451</v>
      </c>
      <c r="C289" s="277">
        <v>167.4</v>
      </c>
      <c r="D289" s="278">
        <v>168.06666666666669</v>
      </c>
      <c r="E289" s="278">
        <v>166.33333333333337</v>
      </c>
      <c r="F289" s="278">
        <v>165.26666666666668</v>
      </c>
      <c r="G289" s="278">
        <v>163.53333333333336</v>
      </c>
      <c r="H289" s="278">
        <v>169.13333333333338</v>
      </c>
      <c r="I289" s="278">
        <v>170.86666666666667</v>
      </c>
      <c r="J289" s="278">
        <v>171.93333333333339</v>
      </c>
      <c r="K289" s="276">
        <v>169.8</v>
      </c>
      <c r="L289" s="276">
        <v>167</v>
      </c>
      <c r="M289" s="276">
        <v>0.16037000000000001</v>
      </c>
    </row>
    <row r="290" spans="1:13">
      <c r="A290" s="267">
        <v>280</v>
      </c>
      <c r="B290" s="276" t="s">
        <v>133</v>
      </c>
      <c r="C290" s="277">
        <v>1630.7</v>
      </c>
      <c r="D290" s="278">
        <v>1614.8333333333333</v>
      </c>
      <c r="E290" s="278">
        <v>1593.8666666666666</v>
      </c>
      <c r="F290" s="278">
        <v>1557.0333333333333</v>
      </c>
      <c r="G290" s="278">
        <v>1536.0666666666666</v>
      </c>
      <c r="H290" s="278">
        <v>1651.6666666666665</v>
      </c>
      <c r="I290" s="278">
        <v>1672.6333333333332</v>
      </c>
      <c r="J290" s="278">
        <v>1709.4666666666665</v>
      </c>
      <c r="K290" s="276">
        <v>1635.8</v>
      </c>
      <c r="L290" s="276">
        <v>1578</v>
      </c>
      <c r="M290" s="276">
        <v>50.880609999999997</v>
      </c>
    </row>
    <row r="291" spans="1:13">
      <c r="A291" s="267">
        <v>281</v>
      </c>
      <c r="B291" s="276" t="s">
        <v>441</v>
      </c>
      <c r="C291" s="277">
        <v>96.25</v>
      </c>
      <c r="D291" s="278">
        <v>96.116666666666674</v>
      </c>
      <c r="E291" s="278">
        <v>94.233333333333348</v>
      </c>
      <c r="F291" s="278">
        <v>92.216666666666669</v>
      </c>
      <c r="G291" s="278">
        <v>90.333333333333343</v>
      </c>
      <c r="H291" s="278">
        <v>98.133333333333354</v>
      </c>
      <c r="I291" s="278">
        <v>100.01666666666668</v>
      </c>
      <c r="J291" s="278">
        <v>102.03333333333336</v>
      </c>
      <c r="K291" s="276">
        <v>98</v>
      </c>
      <c r="L291" s="276">
        <v>94.1</v>
      </c>
      <c r="M291" s="276">
        <v>3.6651600000000002</v>
      </c>
    </row>
    <row r="292" spans="1:13">
      <c r="A292" s="267">
        <v>282</v>
      </c>
      <c r="B292" s="276" t="s">
        <v>438</v>
      </c>
      <c r="C292" s="277">
        <v>733.65</v>
      </c>
      <c r="D292" s="278">
        <v>734.55000000000007</v>
      </c>
      <c r="E292" s="278">
        <v>724.10000000000014</v>
      </c>
      <c r="F292" s="278">
        <v>714.55000000000007</v>
      </c>
      <c r="G292" s="278">
        <v>704.10000000000014</v>
      </c>
      <c r="H292" s="278">
        <v>744.10000000000014</v>
      </c>
      <c r="I292" s="278">
        <v>754.55000000000018</v>
      </c>
      <c r="J292" s="278">
        <v>764.10000000000014</v>
      </c>
      <c r="K292" s="276">
        <v>745</v>
      </c>
      <c r="L292" s="276">
        <v>725</v>
      </c>
      <c r="M292" s="276">
        <v>0.29264000000000001</v>
      </c>
    </row>
    <row r="293" spans="1:13">
      <c r="A293" s="267">
        <v>283</v>
      </c>
      <c r="B293" s="276" t="s">
        <v>442</v>
      </c>
      <c r="C293" s="277">
        <v>252.55</v>
      </c>
      <c r="D293" s="278">
        <v>251.6</v>
      </c>
      <c r="E293" s="278">
        <v>248.95</v>
      </c>
      <c r="F293" s="278">
        <v>245.35</v>
      </c>
      <c r="G293" s="278">
        <v>242.7</v>
      </c>
      <c r="H293" s="278">
        <v>255.2</v>
      </c>
      <c r="I293" s="278">
        <v>257.85000000000002</v>
      </c>
      <c r="J293" s="278">
        <v>261.45</v>
      </c>
      <c r="K293" s="276">
        <v>254.25</v>
      </c>
      <c r="L293" s="276">
        <v>248</v>
      </c>
      <c r="M293" s="276">
        <v>1.02393</v>
      </c>
    </row>
    <row r="294" spans="1:13">
      <c r="A294" s="267">
        <v>284</v>
      </c>
      <c r="B294" s="276" t="s">
        <v>1830</v>
      </c>
      <c r="C294" s="277">
        <v>456.15</v>
      </c>
      <c r="D294" s="278">
        <v>452.61666666666662</v>
      </c>
      <c r="E294" s="278">
        <v>447.23333333333323</v>
      </c>
      <c r="F294" s="278">
        <v>438.31666666666661</v>
      </c>
      <c r="G294" s="278">
        <v>432.93333333333322</v>
      </c>
      <c r="H294" s="278">
        <v>461.53333333333325</v>
      </c>
      <c r="I294" s="278">
        <v>466.91666666666657</v>
      </c>
      <c r="J294" s="278">
        <v>475.83333333333326</v>
      </c>
      <c r="K294" s="276">
        <v>458</v>
      </c>
      <c r="L294" s="276">
        <v>443.7</v>
      </c>
      <c r="M294" s="276">
        <v>0.20613000000000001</v>
      </c>
    </row>
    <row r="295" spans="1:13">
      <c r="A295" s="267">
        <v>285</v>
      </c>
      <c r="B295" s="276" t="s">
        <v>448</v>
      </c>
      <c r="C295" s="277">
        <v>499</v>
      </c>
      <c r="D295" s="278">
        <v>495.56666666666666</v>
      </c>
      <c r="E295" s="278">
        <v>480.93333333333334</v>
      </c>
      <c r="F295" s="278">
        <v>462.86666666666667</v>
      </c>
      <c r="G295" s="278">
        <v>448.23333333333335</v>
      </c>
      <c r="H295" s="278">
        <v>513.63333333333333</v>
      </c>
      <c r="I295" s="278">
        <v>528.26666666666665</v>
      </c>
      <c r="J295" s="278">
        <v>546.33333333333326</v>
      </c>
      <c r="K295" s="276">
        <v>510.2</v>
      </c>
      <c r="L295" s="276">
        <v>477.5</v>
      </c>
      <c r="M295" s="276">
        <v>1.44879</v>
      </c>
    </row>
    <row r="296" spans="1:13">
      <c r="A296" s="267">
        <v>286</v>
      </c>
      <c r="B296" s="276" t="s">
        <v>446</v>
      </c>
      <c r="C296" s="277">
        <v>42.1</v>
      </c>
      <c r="D296" s="278">
        <v>42.083333333333336</v>
      </c>
      <c r="E296" s="278">
        <v>41.666666666666671</v>
      </c>
      <c r="F296" s="278">
        <v>41.233333333333334</v>
      </c>
      <c r="G296" s="278">
        <v>40.81666666666667</v>
      </c>
      <c r="H296" s="278">
        <v>42.516666666666673</v>
      </c>
      <c r="I296" s="278">
        <v>42.933333333333344</v>
      </c>
      <c r="J296" s="278">
        <v>43.366666666666674</v>
      </c>
      <c r="K296" s="276">
        <v>42.5</v>
      </c>
      <c r="L296" s="276">
        <v>41.65</v>
      </c>
      <c r="M296" s="276">
        <v>10.34586</v>
      </c>
    </row>
    <row r="297" spans="1:13">
      <c r="A297" s="267">
        <v>287</v>
      </c>
      <c r="B297" s="276" t="s">
        <v>134</v>
      </c>
      <c r="C297" s="277">
        <v>65.05</v>
      </c>
      <c r="D297" s="278">
        <v>64.833333333333329</v>
      </c>
      <c r="E297" s="278">
        <v>64.216666666666654</v>
      </c>
      <c r="F297" s="278">
        <v>63.383333333333326</v>
      </c>
      <c r="G297" s="278">
        <v>62.766666666666652</v>
      </c>
      <c r="H297" s="278">
        <v>65.666666666666657</v>
      </c>
      <c r="I297" s="278">
        <v>66.283333333333331</v>
      </c>
      <c r="J297" s="278">
        <v>67.11666666666666</v>
      </c>
      <c r="K297" s="276">
        <v>65.45</v>
      </c>
      <c r="L297" s="276">
        <v>64</v>
      </c>
      <c r="M297" s="276">
        <v>84.983630000000005</v>
      </c>
    </row>
    <row r="298" spans="1:13">
      <c r="A298" s="267">
        <v>288</v>
      </c>
      <c r="B298" s="276" t="s">
        <v>358</v>
      </c>
      <c r="C298" s="277">
        <v>2290.1</v>
      </c>
      <c r="D298" s="278">
        <v>2290.4333333333334</v>
      </c>
      <c r="E298" s="278">
        <v>2265.8666666666668</v>
      </c>
      <c r="F298" s="278">
        <v>2241.6333333333332</v>
      </c>
      <c r="G298" s="278">
        <v>2217.0666666666666</v>
      </c>
      <c r="H298" s="278">
        <v>2314.666666666667</v>
      </c>
      <c r="I298" s="278">
        <v>2339.2333333333336</v>
      </c>
      <c r="J298" s="278">
        <v>2363.4666666666672</v>
      </c>
      <c r="K298" s="276">
        <v>2315</v>
      </c>
      <c r="L298" s="276">
        <v>2266.1999999999998</v>
      </c>
      <c r="M298" s="276">
        <v>4.0735099999999997</v>
      </c>
    </row>
    <row r="299" spans="1:13">
      <c r="A299" s="267">
        <v>289</v>
      </c>
      <c r="B299" s="276" t="s">
        <v>1841</v>
      </c>
      <c r="C299" s="277">
        <v>207.55</v>
      </c>
      <c r="D299" s="278">
        <v>206.58333333333334</v>
      </c>
      <c r="E299" s="278">
        <v>204.16666666666669</v>
      </c>
      <c r="F299" s="278">
        <v>200.78333333333333</v>
      </c>
      <c r="G299" s="278">
        <v>198.36666666666667</v>
      </c>
      <c r="H299" s="278">
        <v>209.9666666666667</v>
      </c>
      <c r="I299" s="278">
        <v>212.38333333333338</v>
      </c>
      <c r="J299" s="278">
        <v>215.76666666666671</v>
      </c>
      <c r="K299" s="276">
        <v>209</v>
      </c>
      <c r="L299" s="276">
        <v>203.2</v>
      </c>
      <c r="M299" s="276">
        <v>0.57203999999999999</v>
      </c>
    </row>
    <row r="300" spans="1:13">
      <c r="A300" s="267">
        <v>290</v>
      </c>
      <c r="B300" s="276" t="s">
        <v>454</v>
      </c>
      <c r="C300" s="277">
        <v>277.2</v>
      </c>
      <c r="D300" s="278">
        <v>281.18333333333334</v>
      </c>
      <c r="E300" s="278">
        <v>266.06666666666666</v>
      </c>
      <c r="F300" s="278">
        <v>254.93333333333334</v>
      </c>
      <c r="G300" s="278">
        <v>239.81666666666666</v>
      </c>
      <c r="H300" s="278">
        <v>292.31666666666666</v>
      </c>
      <c r="I300" s="278">
        <v>307.43333333333334</v>
      </c>
      <c r="J300" s="278">
        <v>318.56666666666666</v>
      </c>
      <c r="K300" s="276">
        <v>296.3</v>
      </c>
      <c r="L300" s="276">
        <v>270.05</v>
      </c>
      <c r="M300" s="276">
        <v>93.546970000000002</v>
      </c>
    </row>
    <row r="301" spans="1:13">
      <c r="A301" s="267">
        <v>291</v>
      </c>
      <c r="B301" s="276" t="s">
        <v>452</v>
      </c>
      <c r="C301" s="277">
        <v>4067.6</v>
      </c>
      <c r="D301" s="278">
        <v>4070.8666666666668</v>
      </c>
      <c r="E301" s="278">
        <v>4046.7333333333336</v>
      </c>
      <c r="F301" s="278">
        <v>4025.8666666666668</v>
      </c>
      <c r="G301" s="278">
        <v>4001.7333333333336</v>
      </c>
      <c r="H301" s="278">
        <v>4091.7333333333336</v>
      </c>
      <c r="I301" s="278">
        <v>4115.8666666666668</v>
      </c>
      <c r="J301" s="278">
        <v>4136.7333333333336</v>
      </c>
      <c r="K301" s="276">
        <v>4095</v>
      </c>
      <c r="L301" s="276">
        <v>4050</v>
      </c>
      <c r="M301" s="276">
        <v>3.3930000000000002E-2</v>
      </c>
    </row>
    <row r="302" spans="1:13">
      <c r="A302" s="267">
        <v>292</v>
      </c>
      <c r="B302" s="276" t="s">
        <v>455</v>
      </c>
      <c r="C302" s="277">
        <v>27.55</v>
      </c>
      <c r="D302" s="278">
        <v>27.566666666666666</v>
      </c>
      <c r="E302" s="278">
        <v>27.183333333333334</v>
      </c>
      <c r="F302" s="278">
        <v>26.816666666666666</v>
      </c>
      <c r="G302" s="278">
        <v>26.433333333333334</v>
      </c>
      <c r="H302" s="278">
        <v>27.933333333333334</v>
      </c>
      <c r="I302" s="278">
        <v>28.316666666666666</v>
      </c>
      <c r="J302" s="278">
        <v>28.683333333333334</v>
      </c>
      <c r="K302" s="276">
        <v>27.95</v>
      </c>
      <c r="L302" s="276">
        <v>27.2</v>
      </c>
      <c r="M302" s="276">
        <v>3.42822</v>
      </c>
    </row>
    <row r="303" spans="1:13">
      <c r="A303" s="267">
        <v>293</v>
      </c>
      <c r="B303" s="276" t="s">
        <v>135</v>
      </c>
      <c r="C303" s="277">
        <v>295.3</v>
      </c>
      <c r="D303" s="278">
        <v>296.65000000000003</v>
      </c>
      <c r="E303" s="278">
        <v>291.00000000000006</v>
      </c>
      <c r="F303" s="278">
        <v>286.70000000000005</v>
      </c>
      <c r="G303" s="278">
        <v>281.05000000000007</v>
      </c>
      <c r="H303" s="278">
        <v>300.95000000000005</v>
      </c>
      <c r="I303" s="278">
        <v>306.60000000000002</v>
      </c>
      <c r="J303" s="278">
        <v>310.90000000000003</v>
      </c>
      <c r="K303" s="276">
        <v>302.3</v>
      </c>
      <c r="L303" s="276">
        <v>292.35000000000002</v>
      </c>
      <c r="M303" s="276">
        <v>29.333110000000001</v>
      </c>
    </row>
    <row r="304" spans="1:13">
      <c r="A304" s="267">
        <v>294</v>
      </c>
      <c r="B304" s="276" t="s">
        <v>456</v>
      </c>
      <c r="C304" s="277">
        <v>826.5</v>
      </c>
      <c r="D304" s="278">
        <v>828.1</v>
      </c>
      <c r="E304" s="278">
        <v>818.40000000000009</v>
      </c>
      <c r="F304" s="278">
        <v>810.30000000000007</v>
      </c>
      <c r="G304" s="278">
        <v>800.60000000000014</v>
      </c>
      <c r="H304" s="278">
        <v>836.2</v>
      </c>
      <c r="I304" s="278">
        <v>845.90000000000009</v>
      </c>
      <c r="J304" s="278">
        <v>854</v>
      </c>
      <c r="K304" s="276">
        <v>837.8</v>
      </c>
      <c r="L304" s="276">
        <v>820</v>
      </c>
      <c r="M304" s="276">
        <v>0.14410000000000001</v>
      </c>
    </row>
    <row r="305" spans="1:13">
      <c r="A305" s="267">
        <v>295</v>
      </c>
      <c r="B305" s="276" t="s">
        <v>136</v>
      </c>
      <c r="C305" s="277">
        <v>939.85</v>
      </c>
      <c r="D305" s="278">
        <v>940.16666666666663</v>
      </c>
      <c r="E305" s="278">
        <v>929.68333333333328</v>
      </c>
      <c r="F305" s="278">
        <v>919.51666666666665</v>
      </c>
      <c r="G305" s="278">
        <v>909.0333333333333</v>
      </c>
      <c r="H305" s="278">
        <v>950.33333333333326</v>
      </c>
      <c r="I305" s="278">
        <v>960.81666666666661</v>
      </c>
      <c r="J305" s="278">
        <v>970.98333333333323</v>
      </c>
      <c r="K305" s="276">
        <v>950.65</v>
      </c>
      <c r="L305" s="276">
        <v>930</v>
      </c>
      <c r="M305" s="276">
        <v>33.69408</v>
      </c>
    </row>
    <row r="306" spans="1:13">
      <c r="A306" s="267">
        <v>296</v>
      </c>
      <c r="B306" s="276" t="s">
        <v>266</v>
      </c>
      <c r="C306" s="277">
        <v>3039.05</v>
      </c>
      <c r="D306" s="278">
        <v>3017.7999999999997</v>
      </c>
      <c r="E306" s="278">
        <v>2966.2499999999995</v>
      </c>
      <c r="F306" s="278">
        <v>2893.45</v>
      </c>
      <c r="G306" s="278">
        <v>2841.8999999999996</v>
      </c>
      <c r="H306" s="278">
        <v>3090.5999999999995</v>
      </c>
      <c r="I306" s="278">
        <v>3142.1499999999996</v>
      </c>
      <c r="J306" s="278">
        <v>3214.9499999999994</v>
      </c>
      <c r="K306" s="276">
        <v>3069.35</v>
      </c>
      <c r="L306" s="276">
        <v>2945</v>
      </c>
      <c r="M306" s="276">
        <v>3.3781300000000001</v>
      </c>
    </row>
    <row r="307" spans="1:13">
      <c r="A307" s="267">
        <v>297</v>
      </c>
      <c r="B307" s="276" t="s">
        <v>265</v>
      </c>
      <c r="C307" s="277">
        <v>1729.35</v>
      </c>
      <c r="D307" s="278">
        <v>1699.5</v>
      </c>
      <c r="E307" s="278">
        <v>1651.85</v>
      </c>
      <c r="F307" s="278">
        <v>1574.35</v>
      </c>
      <c r="G307" s="278">
        <v>1526.6999999999998</v>
      </c>
      <c r="H307" s="278">
        <v>1777</v>
      </c>
      <c r="I307" s="278">
        <v>1824.65</v>
      </c>
      <c r="J307" s="278">
        <v>1902.15</v>
      </c>
      <c r="K307" s="276">
        <v>1747.15</v>
      </c>
      <c r="L307" s="276">
        <v>1622</v>
      </c>
      <c r="M307" s="276">
        <v>1.85747</v>
      </c>
    </row>
    <row r="308" spans="1:13">
      <c r="A308" s="267">
        <v>298</v>
      </c>
      <c r="B308" s="276" t="s">
        <v>137</v>
      </c>
      <c r="C308" s="277">
        <v>944.65</v>
      </c>
      <c r="D308" s="278">
        <v>949.04999999999984</v>
      </c>
      <c r="E308" s="278">
        <v>935.39999999999964</v>
      </c>
      <c r="F308" s="278">
        <v>926.14999999999975</v>
      </c>
      <c r="G308" s="278">
        <v>912.49999999999955</v>
      </c>
      <c r="H308" s="278">
        <v>958.29999999999973</v>
      </c>
      <c r="I308" s="278">
        <v>971.95</v>
      </c>
      <c r="J308" s="278">
        <v>981.19999999999982</v>
      </c>
      <c r="K308" s="276">
        <v>962.7</v>
      </c>
      <c r="L308" s="276">
        <v>939.8</v>
      </c>
      <c r="M308" s="276">
        <v>48.26211</v>
      </c>
    </row>
    <row r="309" spans="1:13">
      <c r="A309" s="267">
        <v>299</v>
      </c>
      <c r="B309" s="276" t="s">
        <v>457</v>
      </c>
      <c r="C309" s="277">
        <v>1421.6</v>
      </c>
      <c r="D309" s="278">
        <v>1410.7333333333336</v>
      </c>
      <c r="E309" s="278">
        <v>1382.5166666666671</v>
      </c>
      <c r="F309" s="278">
        <v>1343.4333333333336</v>
      </c>
      <c r="G309" s="278">
        <v>1315.2166666666672</v>
      </c>
      <c r="H309" s="278">
        <v>1449.8166666666671</v>
      </c>
      <c r="I309" s="278">
        <v>1478.0333333333333</v>
      </c>
      <c r="J309" s="278">
        <v>1517.116666666667</v>
      </c>
      <c r="K309" s="276">
        <v>1438.95</v>
      </c>
      <c r="L309" s="276">
        <v>1371.65</v>
      </c>
      <c r="M309" s="276">
        <v>0.84304999999999997</v>
      </c>
    </row>
    <row r="310" spans="1:13">
      <c r="A310" s="267">
        <v>300</v>
      </c>
      <c r="B310" s="276" t="s">
        <v>138</v>
      </c>
      <c r="C310" s="277">
        <v>596.79999999999995</v>
      </c>
      <c r="D310" s="278">
        <v>597.48333333333323</v>
      </c>
      <c r="E310" s="278">
        <v>591.31666666666649</v>
      </c>
      <c r="F310" s="278">
        <v>585.83333333333326</v>
      </c>
      <c r="G310" s="278">
        <v>579.66666666666652</v>
      </c>
      <c r="H310" s="278">
        <v>602.96666666666647</v>
      </c>
      <c r="I310" s="278">
        <v>609.13333333333321</v>
      </c>
      <c r="J310" s="278">
        <v>614.61666666666645</v>
      </c>
      <c r="K310" s="276">
        <v>603.65</v>
      </c>
      <c r="L310" s="276">
        <v>592</v>
      </c>
      <c r="M310" s="276">
        <v>24.75177</v>
      </c>
    </row>
    <row r="311" spans="1:13">
      <c r="A311" s="267">
        <v>301</v>
      </c>
      <c r="B311" s="276" t="s">
        <v>139</v>
      </c>
      <c r="C311" s="277">
        <v>126.7</v>
      </c>
      <c r="D311" s="278">
        <v>126.23333333333333</v>
      </c>
      <c r="E311" s="278">
        <v>125.26666666666667</v>
      </c>
      <c r="F311" s="278">
        <v>123.83333333333333</v>
      </c>
      <c r="G311" s="278">
        <v>122.86666666666666</v>
      </c>
      <c r="H311" s="278">
        <v>127.66666666666667</v>
      </c>
      <c r="I311" s="278">
        <v>128.63333333333333</v>
      </c>
      <c r="J311" s="278">
        <v>130.06666666666666</v>
      </c>
      <c r="K311" s="276">
        <v>127.2</v>
      </c>
      <c r="L311" s="276">
        <v>124.8</v>
      </c>
      <c r="M311" s="276">
        <v>60.34496</v>
      </c>
    </row>
    <row r="312" spans="1:13">
      <c r="A312" s="267">
        <v>302</v>
      </c>
      <c r="B312" s="276" t="s">
        <v>319</v>
      </c>
      <c r="C312" s="277">
        <v>11.15</v>
      </c>
      <c r="D312" s="278">
        <v>11.133333333333335</v>
      </c>
      <c r="E312" s="278">
        <v>11.06666666666667</v>
      </c>
      <c r="F312" s="278">
        <v>10.983333333333336</v>
      </c>
      <c r="G312" s="278">
        <v>10.916666666666671</v>
      </c>
      <c r="H312" s="278">
        <v>11.216666666666669</v>
      </c>
      <c r="I312" s="278">
        <v>11.283333333333335</v>
      </c>
      <c r="J312" s="278">
        <v>11.366666666666667</v>
      </c>
      <c r="K312" s="276">
        <v>11.2</v>
      </c>
      <c r="L312" s="276">
        <v>11.05</v>
      </c>
      <c r="M312" s="276">
        <v>5.1592500000000001</v>
      </c>
    </row>
    <row r="313" spans="1:13">
      <c r="A313" s="267">
        <v>303</v>
      </c>
      <c r="B313" s="276" t="s">
        <v>464</v>
      </c>
      <c r="C313" s="277">
        <v>142</v>
      </c>
      <c r="D313" s="278">
        <v>140.48333333333335</v>
      </c>
      <c r="E313" s="278">
        <v>137.6166666666667</v>
      </c>
      <c r="F313" s="278">
        <v>133.23333333333335</v>
      </c>
      <c r="G313" s="278">
        <v>130.3666666666667</v>
      </c>
      <c r="H313" s="278">
        <v>144.8666666666667</v>
      </c>
      <c r="I313" s="278">
        <v>147.73333333333338</v>
      </c>
      <c r="J313" s="278">
        <v>152.1166666666667</v>
      </c>
      <c r="K313" s="276">
        <v>143.35</v>
      </c>
      <c r="L313" s="276">
        <v>136.1</v>
      </c>
      <c r="M313" s="276">
        <v>1.3188500000000001</v>
      </c>
    </row>
    <row r="314" spans="1:13">
      <c r="A314" s="267">
        <v>304</v>
      </c>
      <c r="B314" s="276" t="s">
        <v>466</v>
      </c>
      <c r="C314" s="277">
        <v>371.35</v>
      </c>
      <c r="D314" s="278">
        <v>365.9666666666667</v>
      </c>
      <c r="E314" s="278">
        <v>357.93333333333339</v>
      </c>
      <c r="F314" s="278">
        <v>344.51666666666671</v>
      </c>
      <c r="G314" s="278">
        <v>336.48333333333341</v>
      </c>
      <c r="H314" s="278">
        <v>379.38333333333338</v>
      </c>
      <c r="I314" s="278">
        <v>387.41666666666669</v>
      </c>
      <c r="J314" s="278">
        <v>400.83333333333337</v>
      </c>
      <c r="K314" s="276">
        <v>374</v>
      </c>
      <c r="L314" s="276">
        <v>352.55</v>
      </c>
      <c r="M314" s="276">
        <v>0.36604999999999999</v>
      </c>
    </row>
    <row r="315" spans="1:13">
      <c r="A315" s="267">
        <v>305</v>
      </c>
      <c r="B315" s="276" t="s">
        <v>462</v>
      </c>
      <c r="C315" s="277">
        <v>2861.05</v>
      </c>
      <c r="D315" s="278">
        <v>2855.4166666666665</v>
      </c>
      <c r="E315" s="278">
        <v>2825.9333333333329</v>
      </c>
      <c r="F315" s="278">
        <v>2790.8166666666666</v>
      </c>
      <c r="G315" s="278">
        <v>2761.333333333333</v>
      </c>
      <c r="H315" s="278">
        <v>2890.5333333333328</v>
      </c>
      <c r="I315" s="278">
        <v>2920.0166666666664</v>
      </c>
      <c r="J315" s="278">
        <v>2955.1333333333328</v>
      </c>
      <c r="K315" s="276">
        <v>2884.9</v>
      </c>
      <c r="L315" s="276">
        <v>2820.3</v>
      </c>
      <c r="M315" s="276">
        <v>1.7989999999999999E-2</v>
      </c>
    </row>
    <row r="316" spans="1:13">
      <c r="A316" s="267">
        <v>306</v>
      </c>
      <c r="B316" s="276" t="s">
        <v>463</v>
      </c>
      <c r="C316" s="277">
        <v>221.5</v>
      </c>
      <c r="D316" s="278">
        <v>220.08333333333334</v>
      </c>
      <c r="E316" s="278">
        <v>216.7166666666667</v>
      </c>
      <c r="F316" s="278">
        <v>211.93333333333337</v>
      </c>
      <c r="G316" s="278">
        <v>208.56666666666672</v>
      </c>
      <c r="H316" s="278">
        <v>224.86666666666667</v>
      </c>
      <c r="I316" s="278">
        <v>228.23333333333329</v>
      </c>
      <c r="J316" s="278">
        <v>233.01666666666665</v>
      </c>
      <c r="K316" s="276">
        <v>223.45</v>
      </c>
      <c r="L316" s="276">
        <v>215.3</v>
      </c>
      <c r="M316" s="276">
        <v>0.26240999999999998</v>
      </c>
    </row>
    <row r="317" spans="1:13">
      <c r="A317" s="267">
        <v>307</v>
      </c>
      <c r="B317" s="276" t="s">
        <v>140</v>
      </c>
      <c r="C317" s="277">
        <v>158.80000000000001</v>
      </c>
      <c r="D317" s="278">
        <v>158.63333333333333</v>
      </c>
      <c r="E317" s="278">
        <v>156.76666666666665</v>
      </c>
      <c r="F317" s="278">
        <v>154.73333333333332</v>
      </c>
      <c r="G317" s="278">
        <v>152.86666666666665</v>
      </c>
      <c r="H317" s="278">
        <v>160.66666666666666</v>
      </c>
      <c r="I317" s="278">
        <v>162.53333333333333</v>
      </c>
      <c r="J317" s="278">
        <v>164.56666666666666</v>
      </c>
      <c r="K317" s="276">
        <v>160.5</v>
      </c>
      <c r="L317" s="276">
        <v>156.6</v>
      </c>
      <c r="M317" s="276">
        <v>39.63626</v>
      </c>
    </row>
    <row r="318" spans="1:13">
      <c r="A318" s="267">
        <v>308</v>
      </c>
      <c r="B318" s="276" t="s">
        <v>141</v>
      </c>
      <c r="C318" s="277">
        <v>371.4</v>
      </c>
      <c r="D318" s="278">
        <v>371.48333333333335</v>
      </c>
      <c r="E318" s="278">
        <v>368.41666666666669</v>
      </c>
      <c r="F318" s="278">
        <v>365.43333333333334</v>
      </c>
      <c r="G318" s="278">
        <v>362.36666666666667</v>
      </c>
      <c r="H318" s="278">
        <v>374.4666666666667</v>
      </c>
      <c r="I318" s="278">
        <v>377.5333333333333</v>
      </c>
      <c r="J318" s="278">
        <v>380.51666666666671</v>
      </c>
      <c r="K318" s="276">
        <v>374.55</v>
      </c>
      <c r="L318" s="276">
        <v>368.5</v>
      </c>
      <c r="M318" s="276">
        <v>19.657779999999999</v>
      </c>
    </row>
    <row r="319" spans="1:13">
      <c r="A319" s="267">
        <v>309</v>
      </c>
      <c r="B319" s="276" t="s">
        <v>142</v>
      </c>
      <c r="C319" s="277">
        <v>6954.05</v>
      </c>
      <c r="D319" s="278">
        <v>6972.5166666666664</v>
      </c>
      <c r="E319" s="278">
        <v>6891.0333333333328</v>
      </c>
      <c r="F319" s="278">
        <v>6828.0166666666664</v>
      </c>
      <c r="G319" s="278">
        <v>6746.5333333333328</v>
      </c>
      <c r="H319" s="278">
        <v>7035.5333333333328</v>
      </c>
      <c r="I319" s="278">
        <v>7117.0166666666664</v>
      </c>
      <c r="J319" s="278">
        <v>7180.0333333333328</v>
      </c>
      <c r="K319" s="276">
        <v>7054</v>
      </c>
      <c r="L319" s="276">
        <v>6909.5</v>
      </c>
      <c r="M319" s="276">
        <v>9.0140399999999996</v>
      </c>
    </row>
    <row r="320" spans="1:13">
      <c r="A320" s="267">
        <v>310</v>
      </c>
      <c r="B320" s="276" t="s">
        <v>458</v>
      </c>
      <c r="C320" s="277">
        <v>822.65</v>
      </c>
      <c r="D320" s="278">
        <v>819.65</v>
      </c>
      <c r="E320" s="278">
        <v>804.3</v>
      </c>
      <c r="F320" s="278">
        <v>785.94999999999993</v>
      </c>
      <c r="G320" s="278">
        <v>770.59999999999991</v>
      </c>
      <c r="H320" s="278">
        <v>838</v>
      </c>
      <c r="I320" s="278">
        <v>853.35000000000014</v>
      </c>
      <c r="J320" s="278">
        <v>871.7</v>
      </c>
      <c r="K320" s="276">
        <v>835</v>
      </c>
      <c r="L320" s="276">
        <v>801.3</v>
      </c>
      <c r="M320" s="276">
        <v>0.10993</v>
      </c>
    </row>
    <row r="321" spans="1:13">
      <c r="A321" s="267">
        <v>311</v>
      </c>
      <c r="B321" s="276" t="s">
        <v>143</v>
      </c>
      <c r="C321" s="277">
        <v>510.45</v>
      </c>
      <c r="D321" s="278">
        <v>511.48333333333335</v>
      </c>
      <c r="E321" s="278">
        <v>507.4666666666667</v>
      </c>
      <c r="F321" s="278">
        <v>504.48333333333335</v>
      </c>
      <c r="G321" s="278">
        <v>500.4666666666667</v>
      </c>
      <c r="H321" s="278">
        <v>514.4666666666667</v>
      </c>
      <c r="I321" s="278">
        <v>518.48333333333335</v>
      </c>
      <c r="J321" s="278">
        <v>521.4666666666667</v>
      </c>
      <c r="K321" s="276">
        <v>515.5</v>
      </c>
      <c r="L321" s="276">
        <v>508.5</v>
      </c>
      <c r="M321" s="276">
        <v>11.34793</v>
      </c>
    </row>
    <row r="322" spans="1:13">
      <c r="A322" s="267">
        <v>312</v>
      </c>
      <c r="B322" s="276" t="s">
        <v>472</v>
      </c>
      <c r="C322" s="277">
        <v>1634.4</v>
      </c>
      <c r="D322" s="278">
        <v>1644.25</v>
      </c>
      <c r="E322" s="278">
        <v>1617.15</v>
      </c>
      <c r="F322" s="278">
        <v>1599.9</v>
      </c>
      <c r="G322" s="278">
        <v>1572.8000000000002</v>
      </c>
      <c r="H322" s="278">
        <v>1661.5</v>
      </c>
      <c r="I322" s="278">
        <v>1688.6</v>
      </c>
      <c r="J322" s="278">
        <v>1705.85</v>
      </c>
      <c r="K322" s="276">
        <v>1671.35</v>
      </c>
      <c r="L322" s="276">
        <v>1627</v>
      </c>
      <c r="M322" s="276">
        <v>4.3023400000000001</v>
      </c>
    </row>
    <row r="323" spans="1:13">
      <c r="A323" s="267">
        <v>313</v>
      </c>
      <c r="B323" s="276" t="s">
        <v>468</v>
      </c>
      <c r="C323" s="277">
        <v>1935.7</v>
      </c>
      <c r="D323" s="278">
        <v>1943.9166666666667</v>
      </c>
      <c r="E323" s="278">
        <v>1895.4333333333334</v>
      </c>
      <c r="F323" s="278">
        <v>1855.1666666666667</v>
      </c>
      <c r="G323" s="278">
        <v>1806.6833333333334</v>
      </c>
      <c r="H323" s="278">
        <v>1984.1833333333334</v>
      </c>
      <c r="I323" s="278">
        <v>2032.6666666666665</v>
      </c>
      <c r="J323" s="278">
        <v>2072.9333333333334</v>
      </c>
      <c r="K323" s="276">
        <v>1992.4</v>
      </c>
      <c r="L323" s="276">
        <v>1903.65</v>
      </c>
      <c r="M323" s="276">
        <v>0.72377000000000002</v>
      </c>
    </row>
    <row r="324" spans="1:13">
      <c r="A324" s="267">
        <v>314</v>
      </c>
      <c r="B324" s="276" t="s">
        <v>144</v>
      </c>
      <c r="C324" s="277">
        <v>613.85</v>
      </c>
      <c r="D324" s="278">
        <v>610.4</v>
      </c>
      <c r="E324" s="278">
        <v>603.44999999999993</v>
      </c>
      <c r="F324" s="278">
        <v>593.04999999999995</v>
      </c>
      <c r="G324" s="278">
        <v>586.09999999999991</v>
      </c>
      <c r="H324" s="278">
        <v>620.79999999999995</v>
      </c>
      <c r="I324" s="278">
        <v>627.75</v>
      </c>
      <c r="J324" s="278">
        <v>638.15</v>
      </c>
      <c r="K324" s="276">
        <v>617.35</v>
      </c>
      <c r="L324" s="276">
        <v>600</v>
      </c>
      <c r="M324" s="276">
        <v>5.6171100000000003</v>
      </c>
    </row>
    <row r="325" spans="1:13">
      <c r="A325" s="267">
        <v>315</v>
      </c>
      <c r="B325" s="276" t="s">
        <v>145</v>
      </c>
      <c r="C325" s="277">
        <v>820.3</v>
      </c>
      <c r="D325" s="278">
        <v>818.48333333333323</v>
      </c>
      <c r="E325" s="278">
        <v>811.96666666666647</v>
      </c>
      <c r="F325" s="278">
        <v>803.63333333333321</v>
      </c>
      <c r="G325" s="278">
        <v>797.11666666666645</v>
      </c>
      <c r="H325" s="278">
        <v>826.81666666666649</v>
      </c>
      <c r="I325" s="278">
        <v>833.33333333333314</v>
      </c>
      <c r="J325" s="278">
        <v>841.66666666666652</v>
      </c>
      <c r="K325" s="276">
        <v>825</v>
      </c>
      <c r="L325" s="276">
        <v>810.15</v>
      </c>
      <c r="M325" s="276">
        <v>4.7307899999999998</v>
      </c>
    </row>
    <row r="326" spans="1:13">
      <c r="A326" s="267">
        <v>316</v>
      </c>
      <c r="B326" s="276" t="s">
        <v>465</v>
      </c>
      <c r="C326" s="277">
        <v>172.35</v>
      </c>
      <c r="D326" s="278">
        <v>171.58333333333334</v>
      </c>
      <c r="E326" s="278">
        <v>168.4666666666667</v>
      </c>
      <c r="F326" s="278">
        <v>164.58333333333334</v>
      </c>
      <c r="G326" s="278">
        <v>161.4666666666667</v>
      </c>
      <c r="H326" s="278">
        <v>175.4666666666667</v>
      </c>
      <c r="I326" s="278">
        <v>178.58333333333331</v>
      </c>
      <c r="J326" s="278">
        <v>182.4666666666667</v>
      </c>
      <c r="K326" s="276">
        <v>174.7</v>
      </c>
      <c r="L326" s="276">
        <v>167.7</v>
      </c>
      <c r="M326" s="276">
        <v>1.38636</v>
      </c>
    </row>
    <row r="327" spans="1:13">
      <c r="A327" s="267">
        <v>317</v>
      </c>
      <c r="B327" s="276" t="s">
        <v>1975</v>
      </c>
      <c r="C327" s="277">
        <v>178.7</v>
      </c>
      <c r="D327" s="278">
        <v>179.76666666666665</v>
      </c>
      <c r="E327" s="278">
        <v>176.5333333333333</v>
      </c>
      <c r="F327" s="278">
        <v>174.36666666666665</v>
      </c>
      <c r="G327" s="278">
        <v>171.1333333333333</v>
      </c>
      <c r="H327" s="278">
        <v>181.93333333333331</v>
      </c>
      <c r="I327" s="278">
        <v>185.16666666666666</v>
      </c>
      <c r="J327" s="278">
        <v>187.33333333333331</v>
      </c>
      <c r="K327" s="276">
        <v>183</v>
      </c>
      <c r="L327" s="276">
        <v>177.6</v>
      </c>
      <c r="M327" s="276">
        <v>0.90381999999999996</v>
      </c>
    </row>
    <row r="328" spans="1:13">
      <c r="A328" s="267">
        <v>318</v>
      </c>
      <c r="B328" s="276" t="s">
        <v>469</v>
      </c>
      <c r="C328" s="277">
        <v>66.55</v>
      </c>
      <c r="D328" s="278">
        <v>66.533333333333346</v>
      </c>
      <c r="E328" s="278">
        <v>65.816666666666691</v>
      </c>
      <c r="F328" s="278">
        <v>65.083333333333343</v>
      </c>
      <c r="G328" s="278">
        <v>64.366666666666688</v>
      </c>
      <c r="H328" s="278">
        <v>67.266666666666694</v>
      </c>
      <c r="I328" s="278">
        <v>67.983333333333363</v>
      </c>
      <c r="J328" s="278">
        <v>68.716666666666697</v>
      </c>
      <c r="K328" s="276">
        <v>67.25</v>
      </c>
      <c r="L328" s="276">
        <v>65.8</v>
      </c>
      <c r="M328" s="276">
        <v>1.90794</v>
      </c>
    </row>
    <row r="329" spans="1:13">
      <c r="A329" s="267">
        <v>319</v>
      </c>
      <c r="B329" s="276" t="s">
        <v>470</v>
      </c>
      <c r="C329" s="277">
        <v>319</v>
      </c>
      <c r="D329" s="278">
        <v>321.61666666666662</v>
      </c>
      <c r="E329" s="278">
        <v>315.33333333333326</v>
      </c>
      <c r="F329" s="278">
        <v>311.66666666666663</v>
      </c>
      <c r="G329" s="278">
        <v>305.38333333333327</v>
      </c>
      <c r="H329" s="278">
        <v>325.28333333333325</v>
      </c>
      <c r="I329" s="278">
        <v>331.56666666666666</v>
      </c>
      <c r="J329" s="278">
        <v>335.23333333333323</v>
      </c>
      <c r="K329" s="276">
        <v>327.9</v>
      </c>
      <c r="L329" s="276">
        <v>317.95</v>
      </c>
      <c r="M329" s="276">
        <v>0.45374999999999999</v>
      </c>
    </row>
    <row r="330" spans="1:13">
      <c r="A330" s="267">
        <v>320</v>
      </c>
      <c r="B330" s="276" t="s">
        <v>146</v>
      </c>
      <c r="C330" s="277">
        <v>1335.25</v>
      </c>
      <c r="D330" s="278">
        <v>1341.3666666666668</v>
      </c>
      <c r="E330" s="278">
        <v>1309.9333333333336</v>
      </c>
      <c r="F330" s="278">
        <v>1284.6166666666668</v>
      </c>
      <c r="G330" s="278">
        <v>1253.1833333333336</v>
      </c>
      <c r="H330" s="278">
        <v>1366.6833333333336</v>
      </c>
      <c r="I330" s="278">
        <v>1398.116666666667</v>
      </c>
      <c r="J330" s="278">
        <v>1423.4333333333336</v>
      </c>
      <c r="K330" s="276">
        <v>1372.8</v>
      </c>
      <c r="L330" s="276">
        <v>1316.05</v>
      </c>
      <c r="M330" s="276">
        <v>14.07272</v>
      </c>
    </row>
    <row r="331" spans="1:13">
      <c r="A331" s="267">
        <v>321</v>
      </c>
      <c r="B331" s="276" t="s">
        <v>459</v>
      </c>
      <c r="C331" s="277">
        <v>16.2</v>
      </c>
      <c r="D331" s="278">
        <v>16.283333333333335</v>
      </c>
      <c r="E331" s="278">
        <v>16.06666666666667</v>
      </c>
      <c r="F331" s="278">
        <v>15.933333333333334</v>
      </c>
      <c r="G331" s="278">
        <v>15.716666666666669</v>
      </c>
      <c r="H331" s="278">
        <v>16.416666666666671</v>
      </c>
      <c r="I331" s="278">
        <v>16.633333333333333</v>
      </c>
      <c r="J331" s="278">
        <v>16.766666666666673</v>
      </c>
      <c r="K331" s="276">
        <v>16.5</v>
      </c>
      <c r="L331" s="276">
        <v>16.149999999999999</v>
      </c>
      <c r="M331" s="276">
        <v>2.2333400000000001</v>
      </c>
    </row>
    <row r="332" spans="1:13">
      <c r="A332" s="267">
        <v>322</v>
      </c>
      <c r="B332" s="276" t="s">
        <v>460</v>
      </c>
      <c r="C332" s="277">
        <v>120.85</v>
      </c>
      <c r="D332" s="278">
        <v>121.89999999999999</v>
      </c>
      <c r="E332" s="278">
        <v>119.54999999999998</v>
      </c>
      <c r="F332" s="278">
        <v>118.24999999999999</v>
      </c>
      <c r="G332" s="278">
        <v>115.89999999999998</v>
      </c>
      <c r="H332" s="278">
        <v>123.19999999999999</v>
      </c>
      <c r="I332" s="278">
        <v>125.54999999999998</v>
      </c>
      <c r="J332" s="278">
        <v>126.85</v>
      </c>
      <c r="K332" s="276">
        <v>124.25</v>
      </c>
      <c r="L332" s="276">
        <v>120.6</v>
      </c>
      <c r="M332" s="276">
        <v>1.90527</v>
      </c>
    </row>
    <row r="333" spans="1:13">
      <c r="A333" s="267">
        <v>323</v>
      </c>
      <c r="B333" s="276" t="s">
        <v>147</v>
      </c>
      <c r="C333" s="277">
        <v>109.75</v>
      </c>
      <c r="D333" s="278">
        <v>109.10000000000001</v>
      </c>
      <c r="E333" s="278">
        <v>107.55000000000001</v>
      </c>
      <c r="F333" s="278">
        <v>105.35000000000001</v>
      </c>
      <c r="G333" s="278">
        <v>103.80000000000001</v>
      </c>
      <c r="H333" s="278">
        <v>111.30000000000001</v>
      </c>
      <c r="I333" s="278">
        <v>112.85</v>
      </c>
      <c r="J333" s="278">
        <v>115.05000000000001</v>
      </c>
      <c r="K333" s="276">
        <v>110.65</v>
      </c>
      <c r="L333" s="276">
        <v>106.9</v>
      </c>
      <c r="M333" s="276">
        <v>124.57729</v>
      </c>
    </row>
    <row r="334" spans="1:13">
      <c r="A334" s="267">
        <v>324</v>
      </c>
      <c r="B334" s="276" t="s">
        <v>471</v>
      </c>
      <c r="C334" s="277">
        <v>551.70000000000005</v>
      </c>
      <c r="D334" s="278">
        <v>551.7166666666667</v>
      </c>
      <c r="E334" s="278">
        <v>545.43333333333339</v>
      </c>
      <c r="F334" s="278">
        <v>539.16666666666674</v>
      </c>
      <c r="G334" s="278">
        <v>532.88333333333344</v>
      </c>
      <c r="H334" s="278">
        <v>557.98333333333335</v>
      </c>
      <c r="I334" s="278">
        <v>564.26666666666665</v>
      </c>
      <c r="J334" s="278">
        <v>570.5333333333333</v>
      </c>
      <c r="K334" s="276">
        <v>558</v>
      </c>
      <c r="L334" s="276">
        <v>545.45000000000005</v>
      </c>
      <c r="M334" s="276">
        <v>0.24107000000000001</v>
      </c>
    </row>
    <row r="335" spans="1:13">
      <c r="A335" s="267">
        <v>325</v>
      </c>
      <c r="B335" s="276" t="s">
        <v>268</v>
      </c>
      <c r="C335" s="277">
        <v>1372.9</v>
      </c>
      <c r="D335" s="278">
        <v>1377.6833333333332</v>
      </c>
      <c r="E335" s="278">
        <v>1350.5666666666664</v>
      </c>
      <c r="F335" s="278">
        <v>1328.2333333333331</v>
      </c>
      <c r="G335" s="278">
        <v>1301.1166666666663</v>
      </c>
      <c r="H335" s="278">
        <v>1400.0166666666664</v>
      </c>
      <c r="I335" s="278">
        <v>1427.1333333333332</v>
      </c>
      <c r="J335" s="278">
        <v>1449.4666666666665</v>
      </c>
      <c r="K335" s="276">
        <v>1404.8</v>
      </c>
      <c r="L335" s="276">
        <v>1355.35</v>
      </c>
      <c r="M335" s="276">
        <v>2.2757399999999999</v>
      </c>
    </row>
    <row r="336" spans="1:13">
      <c r="A336" s="267">
        <v>326</v>
      </c>
      <c r="B336" s="276" t="s">
        <v>148</v>
      </c>
      <c r="C336" s="277">
        <v>68449.850000000006</v>
      </c>
      <c r="D336" s="278">
        <v>68307.78333333334</v>
      </c>
      <c r="E336" s="278">
        <v>67365.56666666668</v>
      </c>
      <c r="F336" s="278">
        <v>66281.28333333334</v>
      </c>
      <c r="G336" s="278">
        <v>65339.06666666668</v>
      </c>
      <c r="H336" s="278">
        <v>69392.06666666668</v>
      </c>
      <c r="I336" s="278">
        <v>70334.283333333326</v>
      </c>
      <c r="J336" s="278">
        <v>71418.56666666668</v>
      </c>
      <c r="K336" s="276">
        <v>69250</v>
      </c>
      <c r="L336" s="276">
        <v>67223.5</v>
      </c>
      <c r="M336" s="276">
        <v>0.33722000000000002</v>
      </c>
    </row>
    <row r="337" spans="1:13">
      <c r="A337" s="267">
        <v>327</v>
      </c>
      <c r="B337" s="276" t="s">
        <v>267</v>
      </c>
      <c r="C337" s="277">
        <v>27.2</v>
      </c>
      <c r="D337" s="278">
        <v>27.383333333333336</v>
      </c>
      <c r="E337" s="278">
        <v>26.816666666666674</v>
      </c>
      <c r="F337" s="278">
        <v>26.433333333333337</v>
      </c>
      <c r="G337" s="278">
        <v>25.866666666666674</v>
      </c>
      <c r="H337" s="278">
        <v>27.766666666666673</v>
      </c>
      <c r="I337" s="278">
        <v>28.333333333333336</v>
      </c>
      <c r="J337" s="278">
        <v>28.716666666666672</v>
      </c>
      <c r="K337" s="276">
        <v>27.95</v>
      </c>
      <c r="L337" s="276">
        <v>27</v>
      </c>
      <c r="M337" s="276">
        <v>4.3748300000000002</v>
      </c>
    </row>
    <row r="338" spans="1:13">
      <c r="A338" s="267">
        <v>328</v>
      </c>
      <c r="B338" s="276" t="s">
        <v>149</v>
      </c>
      <c r="C338" s="277">
        <v>1157.3499999999999</v>
      </c>
      <c r="D338" s="278">
        <v>1169.1000000000001</v>
      </c>
      <c r="E338" s="278">
        <v>1124.7500000000002</v>
      </c>
      <c r="F338" s="278">
        <v>1092.1500000000001</v>
      </c>
      <c r="G338" s="278">
        <v>1047.8000000000002</v>
      </c>
      <c r="H338" s="278">
        <v>1201.7000000000003</v>
      </c>
      <c r="I338" s="278">
        <v>1246.0500000000002</v>
      </c>
      <c r="J338" s="278">
        <v>1278.6500000000003</v>
      </c>
      <c r="K338" s="276">
        <v>1213.45</v>
      </c>
      <c r="L338" s="276">
        <v>1136.5</v>
      </c>
      <c r="M338" s="276">
        <v>28.838650000000001</v>
      </c>
    </row>
    <row r="339" spans="1:13">
      <c r="A339" s="267">
        <v>329</v>
      </c>
      <c r="B339" s="276" t="s">
        <v>3161</v>
      </c>
      <c r="C339" s="277">
        <v>278.2</v>
      </c>
      <c r="D339" s="278">
        <v>277.66666666666663</v>
      </c>
      <c r="E339" s="278">
        <v>273.68333333333328</v>
      </c>
      <c r="F339" s="278">
        <v>269.16666666666663</v>
      </c>
      <c r="G339" s="278">
        <v>265.18333333333328</v>
      </c>
      <c r="H339" s="278">
        <v>282.18333333333328</v>
      </c>
      <c r="I339" s="278">
        <v>286.16666666666663</v>
      </c>
      <c r="J339" s="278">
        <v>290.68333333333328</v>
      </c>
      <c r="K339" s="276">
        <v>281.64999999999998</v>
      </c>
      <c r="L339" s="276">
        <v>273.14999999999998</v>
      </c>
      <c r="M339" s="276">
        <v>5.1668200000000004</v>
      </c>
    </row>
    <row r="340" spans="1:13">
      <c r="A340" s="267">
        <v>330</v>
      </c>
      <c r="B340" s="276" t="s">
        <v>269</v>
      </c>
      <c r="C340" s="277">
        <v>898.85</v>
      </c>
      <c r="D340" s="278">
        <v>899.76666666666677</v>
      </c>
      <c r="E340" s="278">
        <v>886.93333333333351</v>
      </c>
      <c r="F340" s="278">
        <v>875.01666666666677</v>
      </c>
      <c r="G340" s="278">
        <v>862.18333333333351</v>
      </c>
      <c r="H340" s="278">
        <v>911.68333333333351</v>
      </c>
      <c r="I340" s="278">
        <v>924.51666666666677</v>
      </c>
      <c r="J340" s="278">
        <v>936.43333333333351</v>
      </c>
      <c r="K340" s="276">
        <v>912.6</v>
      </c>
      <c r="L340" s="276">
        <v>887.85</v>
      </c>
      <c r="M340" s="276">
        <v>1.91822</v>
      </c>
    </row>
    <row r="341" spans="1:13">
      <c r="A341" s="267">
        <v>331</v>
      </c>
      <c r="B341" s="276" t="s">
        <v>150</v>
      </c>
      <c r="C341" s="277">
        <v>30.35</v>
      </c>
      <c r="D341" s="278">
        <v>30.366666666666664</v>
      </c>
      <c r="E341" s="278">
        <v>30.083333333333329</v>
      </c>
      <c r="F341" s="278">
        <v>29.816666666666666</v>
      </c>
      <c r="G341" s="278">
        <v>29.533333333333331</v>
      </c>
      <c r="H341" s="278">
        <v>30.633333333333326</v>
      </c>
      <c r="I341" s="278">
        <v>30.916666666666664</v>
      </c>
      <c r="J341" s="278">
        <v>31.183333333333323</v>
      </c>
      <c r="K341" s="276">
        <v>30.65</v>
      </c>
      <c r="L341" s="276">
        <v>30.1</v>
      </c>
      <c r="M341" s="276">
        <v>45.672609999999999</v>
      </c>
    </row>
    <row r="342" spans="1:13">
      <c r="A342" s="267">
        <v>332</v>
      </c>
      <c r="B342" s="276" t="s">
        <v>261</v>
      </c>
      <c r="C342" s="277">
        <v>3610.1</v>
      </c>
      <c r="D342" s="278">
        <v>3605.8000000000006</v>
      </c>
      <c r="E342" s="278">
        <v>3561.6000000000013</v>
      </c>
      <c r="F342" s="278">
        <v>3513.1000000000008</v>
      </c>
      <c r="G342" s="278">
        <v>3468.9000000000015</v>
      </c>
      <c r="H342" s="278">
        <v>3654.3000000000011</v>
      </c>
      <c r="I342" s="278">
        <v>3698.5000000000009</v>
      </c>
      <c r="J342" s="278">
        <v>3747.0000000000009</v>
      </c>
      <c r="K342" s="276">
        <v>3650</v>
      </c>
      <c r="L342" s="276">
        <v>3557.3</v>
      </c>
      <c r="M342" s="276">
        <v>4.4434500000000003</v>
      </c>
    </row>
    <row r="343" spans="1:13">
      <c r="A343" s="267">
        <v>333</v>
      </c>
      <c r="B343" s="276" t="s">
        <v>478</v>
      </c>
      <c r="C343" s="277">
        <v>2428.6</v>
      </c>
      <c r="D343" s="278">
        <v>2413.8333333333335</v>
      </c>
      <c r="E343" s="278">
        <v>2322.666666666667</v>
      </c>
      <c r="F343" s="278">
        <v>2216.7333333333336</v>
      </c>
      <c r="G343" s="278">
        <v>2125.5666666666671</v>
      </c>
      <c r="H343" s="278">
        <v>2519.7666666666669</v>
      </c>
      <c r="I343" s="278">
        <v>2610.9333333333338</v>
      </c>
      <c r="J343" s="278">
        <v>2716.8666666666668</v>
      </c>
      <c r="K343" s="276">
        <v>2505</v>
      </c>
      <c r="L343" s="276">
        <v>2307.9</v>
      </c>
      <c r="M343" s="276">
        <v>4.1777600000000001</v>
      </c>
    </row>
    <row r="344" spans="1:13">
      <c r="A344" s="267">
        <v>334</v>
      </c>
      <c r="B344" s="276" t="s">
        <v>151</v>
      </c>
      <c r="C344" s="277">
        <v>22.45</v>
      </c>
      <c r="D344" s="278">
        <v>22.5</v>
      </c>
      <c r="E344" s="278">
        <v>22.3</v>
      </c>
      <c r="F344" s="278">
        <v>22.150000000000002</v>
      </c>
      <c r="G344" s="278">
        <v>21.950000000000003</v>
      </c>
      <c r="H344" s="278">
        <v>22.65</v>
      </c>
      <c r="I344" s="278">
        <v>22.85</v>
      </c>
      <c r="J344" s="278">
        <v>22.999999999999996</v>
      </c>
      <c r="K344" s="276">
        <v>22.7</v>
      </c>
      <c r="L344" s="276">
        <v>22.35</v>
      </c>
      <c r="M344" s="276">
        <v>18.665040000000001</v>
      </c>
    </row>
    <row r="345" spans="1:13">
      <c r="A345" s="267">
        <v>335</v>
      </c>
      <c r="B345" s="276" t="s">
        <v>477</v>
      </c>
      <c r="C345" s="277">
        <v>51.35</v>
      </c>
      <c r="D345" s="278">
        <v>51.433333333333337</v>
      </c>
      <c r="E345" s="278">
        <v>51.016666666666673</v>
      </c>
      <c r="F345" s="278">
        <v>50.683333333333337</v>
      </c>
      <c r="G345" s="278">
        <v>50.266666666666673</v>
      </c>
      <c r="H345" s="278">
        <v>51.766666666666673</v>
      </c>
      <c r="I345" s="278">
        <v>52.18333333333333</v>
      </c>
      <c r="J345" s="278">
        <v>52.516666666666673</v>
      </c>
      <c r="K345" s="276">
        <v>51.85</v>
      </c>
      <c r="L345" s="276">
        <v>51.1</v>
      </c>
      <c r="M345" s="276">
        <v>1.1285000000000001</v>
      </c>
    </row>
    <row r="346" spans="1:13">
      <c r="A346" s="267">
        <v>336</v>
      </c>
      <c r="B346" s="276" t="s">
        <v>152</v>
      </c>
      <c r="C346" s="277">
        <v>34.25</v>
      </c>
      <c r="D346" s="278">
        <v>34.116666666666667</v>
      </c>
      <c r="E346" s="278">
        <v>33.733333333333334</v>
      </c>
      <c r="F346" s="278">
        <v>33.216666666666669</v>
      </c>
      <c r="G346" s="278">
        <v>32.833333333333336</v>
      </c>
      <c r="H346" s="278">
        <v>34.633333333333333</v>
      </c>
      <c r="I346" s="278">
        <v>35.016666666666673</v>
      </c>
      <c r="J346" s="278">
        <v>35.533333333333331</v>
      </c>
      <c r="K346" s="276">
        <v>34.5</v>
      </c>
      <c r="L346" s="276">
        <v>33.6</v>
      </c>
      <c r="M346" s="276">
        <v>42.951979999999999</v>
      </c>
    </row>
    <row r="347" spans="1:13">
      <c r="A347" s="267">
        <v>337</v>
      </c>
      <c r="B347" s="276" t="s">
        <v>473</v>
      </c>
      <c r="C347" s="277">
        <v>503.15</v>
      </c>
      <c r="D347" s="278">
        <v>500.5333333333333</v>
      </c>
      <c r="E347" s="278">
        <v>492.61666666666662</v>
      </c>
      <c r="F347" s="278">
        <v>482.08333333333331</v>
      </c>
      <c r="G347" s="278">
        <v>474.16666666666663</v>
      </c>
      <c r="H347" s="278">
        <v>511.06666666666661</v>
      </c>
      <c r="I347" s="278">
        <v>518.98333333333335</v>
      </c>
      <c r="J347" s="278">
        <v>529.51666666666665</v>
      </c>
      <c r="K347" s="276">
        <v>508.45</v>
      </c>
      <c r="L347" s="276">
        <v>490</v>
      </c>
      <c r="M347" s="276">
        <v>0.52141000000000004</v>
      </c>
    </row>
    <row r="348" spans="1:13">
      <c r="A348" s="267">
        <v>338</v>
      </c>
      <c r="B348" s="276" t="s">
        <v>153</v>
      </c>
      <c r="C348" s="277">
        <v>16997.099999999999</v>
      </c>
      <c r="D348" s="278">
        <v>17007.366666666665</v>
      </c>
      <c r="E348" s="278">
        <v>16814.73333333333</v>
      </c>
      <c r="F348" s="278">
        <v>16632.366666666665</v>
      </c>
      <c r="G348" s="278">
        <v>16439.73333333333</v>
      </c>
      <c r="H348" s="278">
        <v>17189.73333333333</v>
      </c>
      <c r="I348" s="278">
        <v>17382.366666666669</v>
      </c>
      <c r="J348" s="278">
        <v>17564.73333333333</v>
      </c>
      <c r="K348" s="276">
        <v>17200</v>
      </c>
      <c r="L348" s="276">
        <v>16825</v>
      </c>
      <c r="M348" s="276">
        <v>0.97909000000000002</v>
      </c>
    </row>
    <row r="349" spans="1:13">
      <c r="A349" s="267">
        <v>339</v>
      </c>
      <c r="B349" s="276" t="s">
        <v>476</v>
      </c>
      <c r="C349" s="277">
        <v>31.45</v>
      </c>
      <c r="D349" s="278">
        <v>31.533333333333331</v>
      </c>
      <c r="E349" s="278">
        <v>31.166666666666664</v>
      </c>
      <c r="F349" s="278">
        <v>30.883333333333333</v>
      </c>
      <c r="G349" s="278">
        <v>30.516666666666666</v>
      </c>
      <c r="H349" s="278">
        <v>31.816666666666663</v>
      </c>
      <c r="I349" s="278">
        <v>32.18333333333333</v>
      </c>
      <c r="J349" s="278">
        <v>32.466666666666661</v>
      </c>
      <c r="K349" s="276">
        <v>31.9</v>
      </c>
      <c r="L349" s="276">
        <v>31.25</v>
      </c>
      <c r="M349" s="276">
        <v>2.7729300000000001</v>
      </c>
    </row>
    <row r="350" spans="1:13">
      <c r="A350" s="267">
        <v>340</v>
      </c>
      <c r="B350" s="276" t="s">
        <v>475</v>
      </c>
      <c r="C350" s="277">
        <v>335.95</v>
      </c>
      <c r="D350" s="278">
        <v>334.16666666666669</v>
      </c>
      <c r="E350" s="278">
        <v>330.33333333333337</v>
      </c>
      <c r="F350" s="278">
        <v>324.7166666666667</v>
      </c>
      <c r="G350" s="278">
        <v>320.88333333333338</v>
      </c>
      <c r="H350" s="278">
        <v>339.78333333333336</v>
      </c>
      <c r="I350" s="278">
        <v>343.61666666666673</v>
      </c>
      <c r="J350" s="278">
        <v>349.23333333333335</v>
      </c>
      <c r="K350" s="276">
        <v>338</v>
      </c>
      <c r="L350" s="276">
        <v>328.55</v>
      </c>
      <c r="M350" s="276">
        <v>1.3172299999999999</v>
      </c>
    </row>
    <row r="351" spans="1:13">
      <c r="A351" s="267">
        <v>341</v>
      </c>
      <c r="B351" s="276" t="s">
        <v>270</v>
      </c>
      <c r="C351" s="277">
        <v>20.2</v>
      </c>
      <c r="D351" s="278">
        <v>20.166666666666668</v>
      </c>
      <c r="E351" s="278">
        <v>19.783333333333335</v>
      </c>
      <c r="F351" s="278">
        <v>19.366666666666667</v>
      </c>
      <c r="G351" s="278">
        <v>18.983333333333334</v>
      </c>
      <c r="H351" s="278">
        <v>20.583333333333336</v>
      </c>
      <c r="I351" s="278">
        <v>20.966666666666669</v>
      </c>
      <c r="J351" s="278">
        <v>21.383333333333336</v>
      </c>
      <c r="K351" s="276">
        <v>20.55</v>
      </c>
      <c r="L351" s="276">
        <v>19.75</v>
      </c>
      <c r="M351" s="276">
        <v>75.622749999999996</v>
      </c>
    </row>
    <row r="352" spans="1:13">
      <c r="A352" s="267">
        <v>342</v>
      </c>
      <c r="B352" s="276" t="s">
        <v>283</v>
      </c>
      <c r="C352" s="277">
        <v>100.1</v>
      </c>
      <c r="D352" s="278">
        <v>100.26666666666667</v>
      </c>
      <c r="E352" s="278">
        <v>99.633333333333326</v>
      </c>
      <c r="F352" s="278">
        <v>99.166666666666657</v>
      </c>
      <c r="G352" s="278">
        <v>98.533333333333317</v>
      </c>
      <c r="H352" s="278">
        <v>100.73333333333333</v>
      </c>
      <c r="I352" s="278">
        <v>101.36666666666669</v>
      </c>
      <c r="J352" s="278">
        <v>101.83333333333334</v>
      </c>
      <c r="K352" s="276">
        <v>100.9</v>
      </c>
      <c r="L352" s="276">
        <v>99.8</v>
      </c>
      <c r="M352" s="276">
        <v>0.52193000000000001</v>
      </c>
    </row>
    <row r="353" spans="1:13">
      <c r="A353" s="267">
        <v>343</v>
      </c>
      <c r="B353" s="276" t="s">
        <v>479</v>
      </c>
      <c r="C353" s="277">
        <v>1300.7</v>
      </c>
      <c r="D353" s="278">
        <v>1298.5999999999999</v>
      </c>
      <c r="E353" s="278">
        <v>1267.1999999999998</v>
      </c>
      <c r="F353" s="278">
        <v>1233.6999999999998</v>
      </c>
      <c r="G353" s="278">
        <v>1202.2999999999997</v>
      </c>
      <c r="H353" s="278">
        <v>1332.1</v>
      </c>
      <c r="I353" s="278">
        <v>1363.5</v>
      </c>
      <c r="J353" s="278">
        <v>1397</v>
      </c>
      <c r="K353" s="276">
        <v>1330</v>
      </c>
      <c r="L353" s="276">
        <v>1265.0999999999999</v>
      </c>
      <c r="M353" s="276">
        <v>7.2700000000000001E-2</v>
      </c>
    </row>
    <row r="354" spans="1:13">
      <c r="A354" s="267">
        <v>344</v>
      </c>
      <c r="B354" s="276" t="s">
        <v>474</v>
      </c>
      <c r="C354" s="277">
        <v>48.5</v>
      </c>
      <c r="D354" s="278">
        <v>48.550000000000004</v>
      </c>
      <c r="E354" s="278">
        <v>48.300000000000011</v>
      </c>
      <c r="F354" s="278">
        <v>48.100000000000009</v>
      </c>
      <c r="G354" s="278">
        <v>47.850000000000016</v>
      </c>
      <c r="H354" s="278">
        <v>48.750000000000007</v>
      </c>
      <c r="I354" s="278">
        <v>48.999999999999993</v>
      </c>
      <c r="J354" s="278">
        <v>49.2</v>
      </c>
      <c r="K354" s="276">
        <v>48.8</v>
      </c>
      <c r="L354" s="276">
        <v>48.35</v>
      </c>
      <c r="M354" s="276">
        <v>0.99563999999999997</v>
      </c>
    </row>
    <row r="355" spans="1:13">
      <c r="A355" s="267">
        <v>345</v>
      </c>
      <c r="B355" s="276" t="s">
        <v>155</v>
      </c>
      <c r="C355" s="277">
        <v>85.35</v>
      </c>
      <c r="D355" s="278">
        <v>85.366666666666674</v>
      </c>
      <c r="E355" s="278">
        <v>84.233333333333348</v>
      </c>
      <c r="F355" s="278">
        <v>83.116666666666674</v>
      </c>
      <c r="G355" s="278">
        <v>81.983333333333348</v>
      </c>
      <c r="H355" s="278">
        <v>86.483333333333348</v>
      </c>
      <c r="I355" s="278">
        <v>87.616666666666674</v>
      </c>
      <c r="J355" s="278">
        <v>88.733333333333348</v>
      </c>
      <c r="K355" s="276">
        <v>86.5</v>
      </c>
      <c r="L355" s="276">
        <v>84.25</v>
      </c>
      <c r="M355" s="276">
        <v>35.423479999999998</v>
      </c>
    </row>
    <row r="356" spans="1:13">
      <c r="A356" s="267">
        <v>346</v>
      </c>
      <c r="B356" s="276" t="s">
        <v>156</v>
      </c>
      <c r="C356" s="277">
        <v>85.1</v>
      </c>
      <c r="D356" s="278">
        <v>85.566666666666663</v>
      </c>
      <c r="E356" s="278">
        <v>84.033333333333331</v>
      </c>
      <c r="F356" s="278">
        <v>82.966666666666669</v>
      </c>
      <c r="G356" s="278">
        <v>81.433333333333337</v>
      </c>
      <c r="H356" s="278">
        <v>86.633333333333326</v>
      </c>
      <c r="I356" s="278">
        <v>88.166666666666657</v>
      </c>
      <c r="J356" s="278">
        <v>89.23333333333332</v>
      </c>
      <c r="K356" s="276">
        <v>87.1</v>
      </c>
      <c r="L356" s="276">
        <v>84.5</v>
      </c>
      <c r="M356" s="276">
        <v>475.19427000000002</v>
      </c>
    </row>
    <row r="357" spans="1:13">
      <c r="A357" s="267">
        <v>347</v>
      </c>
      <c r="B357" s="276" t="s">
        <v>271</v>
      </c>
      <c r="C357" s="277">
        <v>443.6</v>
      </c>
      <c r="D357" s="278">
        <v>444.66666666666669</v>
      </c>
      <c r="E357" s="278">
        <v>439.18333333333339</v>
      </c>
      <c r="F357" s="278">
        <v>434.76666666666671</v>
      </c>
      <c r="G357" s="278">
        <v>429.28333333333342</v>
      </c>
      <c r="H357" s="278">
        <v>449.08333333333337</v>
      </c>
      <c r="I357" s="278">
        <v>454.56666666666661</v>
      </c>
      <c r="J357" s="278">
        <v>458.98333333333335</v>
      </c>
      <c r="K357" s="276">
        <v>450.15</v>
      </c>
      <c r="L357" s="276">
        <v>440.25</v>
      </c>
      <c r="M357" s="276">
        <v>2.17164</v>
      </c>
    </row>
    <row r="358" spans="1:13">
      <c r="A358" s="267">
        <v>348</v>
      </c>
      <c r="B358" s="276" t="s">
        <v>272</v>
      </c>
      <c r="C358" s="277">
        <v>3079.85</v>
      </c>
      <c r="D358" s="278">
        <v>3096.6166666666668</v>
      </c>
      <c r="E358" s="278">
        <v>3045.2333333333336</v>
      </c>
      <c r="F358" s="278">
        <v>3010.6166666666668</v>
      </c>
      <c r="G358" s="278">
        <v>2959.2333333333336</v>
      </c>
      <c r="H358" s="278">
        <v>3131.2333333333336</v>
      </c>
      <c r="I358" s="278">
        <v>3182.6166666666668</v>
      </c>
      <c r="J358" s="278">
        <v>3217.2333333333336</v>
      </c>
      <c r="K358" s="276">
        <v>3148</v>
      </c>
      <c r="L358" s="276">
        <v>3062</v>
      </c>
      <c r="M358" s="276">
        <v>0.21032999999999999</v>
      </c>
    </row>
    <row r="359" spans="1:13">
      <c r="A359" s="267">
        <v>349</v>
      </c>
      <c r="B359" s="276" t="s">
        <v>157</v>
      </c>
      <c r="C359" s="277">
        <v>84.45</v>
      </c>
      <c r="D359" s="278">
        <v>84.466666666666669</v>
      </c>
      <c r="E359" s="278">
        <v>84.083333333333343</v>
      </c>
      <c r="F359" s="278">
        <v>83.716666666666669</v>
      </c>
      <c r="G359" s="278">
        <v>83.333333333333343</v>
      </c>
      <c r="H359" s="278">
        <v>84.833333333333343</v>
      </c>
      <c r="I359" s="278">
        <v>85.216666666666669</v>
      </c>
      <c r="J359" s="278">
        <v>85.583333333333343</v>
      </c>
      <c r="K359" s="276">
        <v>84.85</v>
      </c>
      <c r="L359" s="276">
        <v>84.1</v>
      </c>
      <c r="M359" s="276">
        <v>1.86212</v>
      </c>
    </row>
    <row r="360" spans="1:13">
      <c r="A360" s="267">
        <v>350</v>
      </c>
      <c r="B360" s="276" t="s">
        <v>480</v>
      </c>
      <c r="C360" s="277">
        <v>67.05</v>
      </c>
      <c r="D360" s="278">
        <v>66.8</v>
      </c>
      <c r="E360" s="278">
        <v>66.25</v>
      </c>
      <c r="F360" s="278">
        <v>65.45</v>
      </c>
      <c r="G360" s="278">
        <v>64.900000000000006</v>
      </c>
      <c r="H360" s="278">
        <v>67.599999999999994</v>
      </c>
      <c r="I360" s="278">
        <v>68.149999999999977</v>
      </c>
      <c r="J360" s="278">
        <v>68.949999999999989</v>
      </c>
      <c r="K360" s="276">
        <v>67.349999999999994</v>
      </c>
      <c r="L360" s="276">
        <v>66</v>
      </c>
      <c r="M360" s="276">
        <v>0.98329999999999995</v>
      </c>
    </row>
    <row r="361" spans="1:13">
      <c r="A361" s="267">
        <v>351</v>
      </c>
      <c r="B361" s="276" t="s">
        <v>158</v>
      </c>
      <c r="C361" s="277">
        <v>66.45</v>
      </c>
      <c r="D361" s="278">
        <v>66.316666666666677</v>
      </c>
      <c r="E361" s="278">
        <v>65.733333333333348</v>
      </c>
      <c r="F361" s="278">
        <v>65.016666666666666</v>
      </c>
      <c r="G361" s="278">
        <v>64.433333333333337</v>
      </c>
      <c r="H361" s="278">
        <v>67.03333333333336</v>
      </c>
      <c r="I361" s="278">
        <v>67.616666666666703</v>
      </c>
      <c r="J361" s="278">
        <v>68.333333333333371</v>
      </c>
      <c r="K361" s="276">
        <v>66.900000000000006</v>
      </c>
      <c r="L361" s="276">
        <v>65.599999999999994</v>
      </c>
      <c r="M361" s="276">
        <v>124.79581</v>
      </c>
    </row>
    <row r="362" spans="1:13">
      <c r="A362" s="267">
        <v>352</v>
      </c>
      <c r="B362" s="276" t="s">
        <v>481</v>
      </c>
      <c r="C362" s="277">
        <v>61.35</v>
      </c>
      <c r="D362" s="278">
        <v>61.6</v>
      </c>
      <c r="E362" s="278">
        <v>60.35</v>
      </c>
      <c r="F362" s="278">
        <v>59.35</v>
      </c>
      <c r="G362" s="278">
        <v>58.1</v>
      </c>
      <c r="H362" s="278">
        <v>62.6</v>
      </c>
      <c r="I362" s="278">
        <v>63.85</v>
      </c>
      <c r="J362" s="278">
        <v>64.849999999999994</v>
      </c>
      <c r="K362" s="276">
        <v>62.85</v>
      </c>
      <c r="L362" s="276">
        <v>60.6</v>
      </c>
      <c r="M362" s="276">
        <v>3.4605199999999998</v>
      </c>
    </row>
    <row r="363" spans="1:13">
      <c r="A363" s="267">
        <v>353</v>
      </c>
      <c r="B363" s="276" t="s">
        <v>482</v>
      </c>
      <c r="C363" s="277">
        <v>208.4</v>
      </c>
      <c r="D363" s="278">
        <v>210</v>
      </c>
      <c r="E363" s="278">
        <v>204</v>
      </c>
      <c r="F363" s="278">
        <v>199.6</v>
      </c>
      <c r="G363" s="278">
        <v>193.6</v>
      </c>
      <c r="H363" s="278">
        <v>214.4</v>
      </c>
      <c r="I363" s="278">
        <v>220.4</v>
      </c>
      <c r="J363" s="278">
        <v>224.8</v>
      </c>
      <c r="K363" s="276">
        <v>216</v>
      </c>
      <c r="L363" s="276">
        <v>205.6</v>
      </c>
      <c r="M363" s="276">
        <v>0.80091000000000001</v>
      </c>
    </row>
    <row r="364" spans="1:13">
      <c r="A364" s="267">
        <v>354</v>
      </c>
      <c r="B364" s="276" t="s">
        <v>483</v>
      </c>
      <c r="C364" s="277">
        <v>194.15</v>
      </c>
      <c r="D364" s="278">
        <v>195.35</v>
      </c>
      <c r="E364" s="278">
        <v>183.79999999999998</v>
      </c>
      <c r="F364" s="278">
        <v>173.45</v>
      </c>
      <c r="G364" s="278">
        <v>161.89999999999998</v>
      </c>
      <c r="H364" s="278">
        <v>205.7</v>
      </c>
      <c r="I364" s="278">
        <v>217.25</v>
      </c>
      <c r="J364" s="278">
        <v>227.6</v>
      </c>
      <c r="K364" s="276">
        <v>206.9</v>
      </c>
      <c r="L364" s="276">
        <v>185</v>
      </c>
      <c r="M364" s="276">
        <v>3.2322199999999999</v>
      </c>
    </row>
    <row r="365" spans="1:13">
      <c r="A365" s="267">
        <v>355</v>
      </c>
      <c r="B365" s="276" t="s">
        <v>159</v>
      </c>
      <c r="C365" s="277">
        <v>20322.900000000001</v>
      </c>
      <c r="D365" s="278">
        <v>20137.633333333335</v>
      </c>
      <c r="E365" s="278">
        <v>19890.26666666667</v>
      </c>
      <c r="F365" s="278">
        <v>19457.633333333335</v>
      </c>
      <c r="G365" s="278">
        <v>19210.26666666667</v>
      </c>
      <c r="H365" s="278">
        <v>20570.26666666667</v>
      </c>
      <c r="I365" s="278">
        <v>20817.633333333331</v>
      </c>
      <c r="J365" s="278">
        <v>21250.26666666667</v>
      </c>
      <c r="K365" s="276">
        <v>20385</v>
      </c>
      <c r="L365" s="276">
        <v>19705</v>
      </c>
      <c r="M365" s="276">
        <v>0.63939999999999997</v>
      </c>
    </row>
    <row r="366" spans="1:13">
      <c r="A366" s="267">
        <v>356</v>
      </c>
      <c r="B366" s="276" t="s">
        <v>160</v>
      </c>
      <c r="C366" s="277">
        <v>1303</v>
      </c>
      <c r="D366" s="278">
        <v>1299.8999999999999</v>
      </c>
      <c r="E366" s="278">
        <v>1288.2999999999997</v>
      </c>
      <c r="F366" s="278">
        <v>1273.5999999999999</v>
      </c>
      <c r="G366" s="278">
        <v>1261.9999999999998</v>
      </c>
      <c r="H366" s="278">
        <v>1314.5999999999997</v>
      </c>
      <c r="I366" s="278">
        <v>1326.1999999999996</v>
      </c>
      <c r="J366" s="278">
        <v>1340.8999999999996</v>
      </c>
      <c r="K366" s="276">
        <v>1311.5</v>
      </c>
      <c r="L366" s="276">
        <v>1285.2</v>
      </c>
      <c r="M366" s="276">
        <v>6.8144600000000004</v>
      </c>
    </row>
    <row r="367" spans="1:13">
      <c r="A367" s="267">
        <v>357</v>
      </c>
      <c r="B367" s="276" t="s">
        <v>488</v>
      </c>
      <c r="C367" s="277">
        <v>1131</v>
      </c>
      <c r="D367" s="278">
        <v>1131.9666666666665</v>
      </c>
      <c r="E367" s="278">
        <v>1113.083333333333</v>
      </c>
      <c r="F367" s="278">
        <v>1095.1666666666665</v>
      </c>
      <c r="G367" s="278">
        <v>1076.2833333333331</v>
      </c>
      <c r="H367" s="278">
        <v>1149.883333333333</v>
      </c>
      <c r="I367" s="278">
        <v>1168.7666666666667</v>
      </c>
      <c r="J367" s="278">
        <v>1186.6833333333329</v>
      </c>
      <c r="K367" s="276">
        <v>1150.8499999999999</v>
      </c>
      <c r="L367" s="276">
        <v>1114.05</v>
      </c>
      <c r="M367" s="276">
        <v>0.60536999999999996</v>
      </c>
    </row>
    <row r="368" spans="1:13">
      <c r="A368" s="267">
        <v>358</v>
      </c>
      <c r="B368" s="276" t="s">
        <v>161</v>
      </c>
      <c r="C368" s="277">
        <v>225.95</v>
      </c>
      <c r="D368" s="278">
        <v>225.31666666666669</v>
      </c>
      <c r="E368" s="278">
        <v>222.23333333333338</v>
      </c>
      <c r="F368" s="278">
        <v>218.51666666666668</v>
      </c>
      <c r="G368" s="278">
        <v>215.43333333333337</v>
      </c>
      <c r="H368" s="278">
        <v>229.03333333333339</v>
      </c>
      <c r="I368" s="278">
        <v>232.1166666666667</v>
      </c>
      <c r="J368" s="278">
        <v>235.8333333333334</v>
      </c>
      <c r="K368" s="276">
        <v>228.4</v>
      </c>
      <c r="L368" s="276">
        <v>221.6</v>
      </c>
      <c r="M368" s="276">
        <v>43.557580000000002</v>
      </c>
    </row>
    <row r="369" spans="1:13">
      <c r="A369" s="267">
        <v>359</v>
      </c>
      <c r="B369" s="276" t="s">
        <v>162</v>
      </c>
      <c r="C369" s="277">
        <v>91.15</v>
      </c>
      <c r="D369" s="278">
        <v>90.866666666666674</v>
      </c>
      <c r="E369" s="278">
        <v>89.933333333333351</v>
      </c>
      <c r="F369" s="278">
        <v>88.716666666666683</v>
      </c>
      <c r="G369" s="278">
        <v>87.78333333333336</v>
      </c>
      <c r="H369" s="278">
        <v>92.083333333333343</v>
      </c>
      <c r="I369" s="278">
        <v>93.01666666666668</v>
      </c>
      <c r="J369" s="278">
        <v>94.233333333333334</v>
      </c>
      <c r="K369" s="276">
        <v>91.8</v>
      </c>
      <c r="L369" s="276">
        <v>89.65</v>
      </c>
      <c r="M369" s="276">
        <v>33.168219999999998</v>
      </c>
    </row>
    <row r="370" spans="1:13">
      <c r="A370" s="267">
        <v>360</v>
      </c>
      <c r="B370" s="276" t="s">
        <v>275</v>
      </c>
      <c r="C370" s="277">
        <v>4930.95</v>
      </c>
      <c r="D370" s="278">
        <v>4933.6500000000005</v>
      </c>
      <c r="E370" s="278">
        <v>4897.3000000000011</v>
      </c>
      <c r="F370" s="278">
        <v>4863.6500000000005</v>
      </c>
      <c r="G370" s="278">
        <v>4827.3000000000011</v>
      </c>
      <c r="H370" s="278">
        <v>4967.3000000000011</v>
      </c>
      <c r="I370" s="278">
        <v>5003.6500000000015</v>
      </c>
      <c r="J370" s="278">
        <v>5037.3000000000011</v>
      </c>
      <c r="K370" s="276">
        <v>4970</v>
      </c>
      <c r="L370" s="276">
        <v>4900</v>
      </c>
      <c r="M370" s="276">
        <v>0.34154000000000001</v>
      </c>
    </row>
    <row r="371" spans="1:13">
      <c r="A371" s="267">
        <v>361</v>
      </c>
      <c r="B371" s="276" t="s">
        <v>277</v>
      </c>
      <c r="C371" s="277">
        <v>10186.35</v>
      </c>
      <c r="D371" s="278">
        <v>10186.1</v>
      </c>
      <c r="E371" s="278">
        <v>10100.35</v>
      </c>
      <c r="F371" s="278">
        <v>10014.35</v>
      </c>
      <c r="G371" s="278">
        <v>9928.6</v>
      </c>
      <c r="H371" s="278">
        <v>10272.1</v>
      </c>
      <c r="I371" s="278">
        <v>10357.85</v>
      </c>
      <c r="J371" s="278">
        <v>10443.85</v>
      </c>
      <c r="K371" s="276">
        <v>10271.85</v>
      </c>
      <c r="L371" s="276">
        <v>10100.1</v>
      </c>
      <c r="M371" s="276">
        <v>9.5000000000000001E-2</v>
      </c>
    </row>
    <row r="372" spans="1:13">
      <c r="A372" s="267">
        <v>362</v>
      </c>
      <c r="B372" s="276" t="s">
        <v>494</v>
      </c>
      <c r="C372" s="277">
        <v>5230.05</v>
      </c>
      <c r="D372" s="278">
        <v>5242.0166666666664</v>
      </c>
      <c r="E372" s="278">
        <v>5196.0333333333328</v>
      </c>
      <c r="F372" s="278">
        <v>5162.0166666666664</v>
      </c>
      <c r="G372" s="278">
        <v>5116.0333333333328</v>
      </c>
      <c r="H372" s="278">
        <v>5276.0333333333328</v>
      </c>
      <c r="I372" s="278">
        <v>5322.0166666666664</v>
      </c>
      <c r="J372" s="278">
        <v>5356.0333333333328</v>
      </c>
      <c r="K372" s="276">
        <v>5288</v>
      </c>
      <c r="L372" s="276">
        <v>5208</v>
      </c>
      <c r="M372" s="276">
        <v>0.11841</v>
      </c>
    </row>
    <row r="373" spans="1:13">
      <c r="A373" s="267">
        <v>363</v>
      </c>
      <c r="B373" s="276" t="s">
        <v>489</v>
      </c>
      <c r="C373" s="277">
        <v>138.75</v>
      </c>
      <c r="D373" s="278">
        <v>139.21666666666667</v>
      </c>
      <c r="E373" s="278">
        <v>136.93333333333334</v>
      </c>
      <c r="F373" s="278">
        <v>135.11666666666667</v>
      </c>
      <c r="G373" s="278">
        <v>132.83333333333334</v>
      </c>
      <c r="H373" s="278">
        <v>141.03333333333333</v>
      </c>
      <c r="I373" s="278">
        <v>143.31666666666669</v>
      </c>
      <c r="J373" s="278">
        <v>145.13333333333333</v>
      </c>
      <c r="K373" s="276">
        <v>141.5</v>
      </c>
      <c r="L373" s="276">
        <v>137.4</v>
      </c>
      <c r="M373" s="276">
        <v>4.2750700000000004</v>
      </c>
    </row>
    <row r="374" spans="1:13">
      <c r="A374" s="267">
        <v>364</v>
      </c>
      <c r="B374" s="276" t="s">
        <v>490</v>
      </c>
      <c r="C374" s="277">
        <v>551.54999999999995</v>
      </c>
      <c r="D374" s="278">
        <v>554.18333333333328</v>
      </c>
      <c r="E374" s="278">
        <v>547.36666666666656</v>
      </c>
      <c r="F374" s="278">
        <v>543.18333333333328</v>
      </c>
      <c r="G374" s="278">
        <v>536.36666666666656</v>
      </c>
      <c r="H374" s="278">
        <v>558.36666666666656</v>
      </c>
      <c r="I374" s="278">
        <v>565.18333333333339</v>
      </c>
      <c r="J374" s="278">
        <v>569.36666666666656</v>
      </c>
      <c r="K374" s="276">
        <v>561</v>
      </c>
      <c r="L374" s="276">
        <v>550</v>
      </c>
      <c r="M374" s="276">
        <v>0.80279</v>
      </c>
    </row>
    <row r="375" spans="1:13">
      <c r="A375" s="267">
        <v>365</v>
      </c>
      <c r="B375" s="276" t="s">
        <v>163</v>
      </c>
      <c r="C375" s="277">
        <v>1562.5</v>
      </c>
      <c r="D375" s="278">
        <v>1563.7833333333335</v>
      </c>
      <c r="E375" s="278">
        <v>1546.866666666667</v>
      </c>
      <c r="F375" s="278">
        <v>1531.2333333333336</v>
      </c>
      <c r="G375" s="278">
        <v>1514.3166666666671</v>
      </c>
      <c r="H375" s="278">
        <v>1579.416666666667</v>
      </c>
      <c r="I375" s="278">
        <v>1596.3333333333335</v>
      </c>
      <c r="J375" s="278">
        <v>1611.9666666666669</v>
      </c>
      <c r="K375" s="276">
        <v>1580.7</v>
      </c>
      <c r="L375" s="276">
        <v>1548.15</v>
      </c>
      <c r="M375" s="276">
        <v>7.0318199999999997</v>
      </c>
    </row>
    <row r="376" spans="1:13">
      <c r="A376" s="267">
        <v>366</v>
      </c>
      <c r="B376" s="276" t="s">
        <v>273</v>
      </c>
      <c r="C376" s="277">
        <v>2273.9499999999998</v>
      </c>
      <c r="D376" s="278">
        <v>2263.7833333333333</v>
      </c>
      <c r="E376" s="278">
        <v>2229.5666666666666</v>
      </c>
      <c r="F376" s="278">
        <v>2185.1833333333334</v>
      </c>
      <c r="G376" s="278">
        <v>2150.9666666666667</v>
      </c>
      <c r="H376" s="278">
        <v>2308.1666666666665</v>
      </c>
      <c r="I376" s="278">
        <v>2342.3833333333328</v>
      </c>
      <c r="J376" s="278">
        <v>2386.7666666666664</v>
      </c>
      <c r="K376" s="276">
        <v>2298</v>
      </c>
      <c r="L376" s="276">
        <v>2219.4</v>
      </c>
      <c r="M376" s="276">
        <v>3.7525900000000001</v>
      </c>
    </row>
    <row r="377" spans="1:13">
      <c r="A377" s="267">
        <v>367</v>
      </c>
      <c r="B377" s="276" t="s">
        <v>164</v>
      </c>
      <c r="C377" s="277">
        <v>27.45</v>
      </c>
      <c r="D377" s="278">
        <v>27.45</v>
      </c>
      <c r="E377" s="278">
        <v>26.95</v>
      </c>
      <c r="F377" s="278">
        <v>26.45</v>
      </c>
      <c r="G377" s="278">
        <v>25.95</v>
      </c>
      <c r="H377" s="278">
        <v>27.95</v>
      </c>
      <c r="I377" s="278">
        <v>28.45</v>
      </c>
      <c r="J377" s="278">
        <v>28.95</v>
      </c>
      <c r="K377" s="276">
        <v>27.95</v>
      </c>
      <c r="L377" s="276">
        <v>26.95</v>
      </c>
      <c r="M377" s="276">
        <v>468.12632000000002</v>
      </c>
    </row>
    <row r="378" spans="1:13">
      <c r="A378" s="267">
        <v>368</v>
      </c>
      <c r="B378" s="276" t="s">
        <v>274</v>
      </c>
      <c r="C378" s="277">
        <v>365.6</v>
      </c>
      <c r="D378" s="278">
        <v>364.73333333333335</v>
      </c>
      <c r="E378" s="278">
        <v>362.06666666666672</v>
      </c>
      <c r="F378" s="278">
        <v>358.53333333333336</v>
      </c>
      <c r="G378" s="278">
        <v>355.86666666666673</v>
      </c>
      <c r="H378" s="278">
        <v>368.26666666666671</v>
      </c>
      <c r="I378" s="278">
        <v>370.93333333333334</v>
      </c>
      <c r="J378" s="278">
        <v>374.4666666666667</v>
      </c>
      <c r="K378" s="276">
        <v>367.4</v>
      </c>
      <c r="L378" s="276">
        <v>361.2</v>
      </c>
      <c r="M378" s="276">
        <v>1.78884</v>
      </c>
    </row>
    <row r="379" spans="1:13">
      <c r="A379" s="267">
        <v>369</v>
      </c>
      <c r="B379" s="276" t="s">
        <v>485</v>
      </c>
      <c r="C379" s="277">
        <v>169.55</v>
      </c>
      <c r="D379" s="278">
        <v>168.88333333333335</v>
      </c>
      <c r="E379" s="278">
        <v>166.3666666666667</v>
      </c>
      <c r="F379" s="278">
        <v>163.18333333333334</v>
      </c>
      <c r="G379" s="278">
        <v>160.66666666666669</v>
      </c>
      <c r="H379" s="278">
        <v>172.06666666666672</v>
      </c>
      <c r="I379" s="278">
        <v>174.58333333333337</v>
      </c>
      <c r="J379" s="278">
        <v>177.76666666666674</v>
      </c>
      <c r="K379" s="276">
        <v>171.4</v>
      </c>
      <c r="L379" s="276">
        <v>165.7</v>
      </c>
      <c r="M379" s="276">
        <v>2.5289299999999999</v>
      </c>
    </row>
    <row r="380" spans="1:13">
      <c r="A380" s="267">
        <v>370</v>
      </c>
      <c r="B380" s="276" t="s">
        <v>491</v>
      </c>
      <c r="C380" s="277">
        <v>942.15</v>
      </c>
      <c r="D380" s="278">
        <v>938.9666666666667</v>
      </c>
      <c r="E380" s="278">
        <v>927.93333333333339</v>
      </c>
      <c r="F380" s="278">
        <v>913.7166666666667</v>
      </c>
      <c r="G380" s="278">
        <v>902.68333333333339</v>
      </c>
      <c r="H380" s="278">
        <v>953.18333333333339</v>
      </c>
      <c r="I380" s="278">
        <v>964.2166666666667</v>
      </c>
      <c r="J380" s="278">
        <v>978.43333333333339</v>
      </c>
      <c r="K380" s="276">
        <v>950</v>
      </c>
      <c r="L380" s="276">
        <v>924.75</v>
      </c>
      <c r="M380" s="276">
        <v>1.92167</v>
      </c>
    </row>
    <row r="381" spans="1:13">
      <c r="A381" s="267">
        <v>371</v>
      </c>
      <c r="B381" s="276" t="s">
        <v>2223</v>
      </c>
      <c r="C381" s="277">
        <v>491.5</v>
      </c>
      <c r="D381" s="278">
        <v>494.05</v>
      </c>
      <c r="E381" s="278">
        <v>479.15000000000003</v>
      </c>
      <c r="F381" s="278">
        <v>466.8</v>
      </c>
      <c r="G381" s="278">
        <v>451.90000000000003</v>
      </c>
      <c r="H381" s="278">
        <v>506.40000000000003</v>
      </c>
      <c r="I381" s="278">
        <v>521.29999999999995</v>
      </c>
      <c r="J381" s="278">
        <v>533.65000000000009</v>
      </c>
      <c r="K381" s="276">
        <v>508.95</v>
      </c>
      <c r="L381" s="276">
        <v>481.7</v>
      </c>
      <c r="M381" s="276">
        <v>1.0498499999999999</v>
      </c>
    </row>
    <row r="382" spans="1:13">
      <c r="A382" s="267">
        <v>372</v>
      </c>
      <c r="B382" s="276" t="s">
        <v>165</v>
      </c>
      <c r="C382" s="277">
        <v>177.1</v>
      </c>
      <c r="D382" s="278">
        <v>177.25</v>
      </c>
      <c r="E382" s="278">
        <v>174.5</v>
      </c>
      <c r="F382" s="278">
        <v>171.9</v>
      </c>
      <c r="G382" s="278">
        <v>169.15</v>
      </c>
      <c r="H382" s="278">
        <v>179.85</v>
      </c>
      <c r="I382" s="278">
        <v>182.6</v>
      </c>
      <c r="J382" s="278">
        <v>185.2</v>
      </c>
      <c r="K382" s="276">
        <v>180</v>
      </c>
      <c r="L382" s="276">
        <v>174.65</v>
      </c>
      <c r="M382" s="276">
        <v>109.47058</v>
      </c>
    </row>
    <row r="383" spans="1:13">
      <c r="A383" s="267">
        <v>373</v>
      </c>
      <c r="B383" s="276" t="s">
        <v>492</v>
      </c>
      <c r="C383" s="277">
        <v>72.95</v>
      </c>
      <c r="D383" s="278">
        <v>73.75</v>
      </c>
      <c r="E383" s="278">
        <v>71.75</v>
      </c>
      <c r="F383" s="278">
        <v>70.55</v>
      </c>
      <c r="G383" s="278">
        <v>68.55</v>
      </c>
      <c r="H383" s="278">
        <v>74.95</v>
      </c>
      <c r="I383" s="278">
        <v>76.95</v>
      </c>
      <c r="J383" s="278">
        <v>78.150000000000006</v>
      </c>
      <c r="K383" s="276">
        <v>75.75</v>
      </c>
      <c r="L383" s="276">
        <v>72.55</v>
      </c>
      <c r="M383" s="276">
        <v>6.6713199999999997</v>
      </c>
    </row>
    <row r="384" spans="1:13">
      <c r="A384" s="267">
        <v>374</v>
      </c>
      <c r="B384" s="276" t="s">
        <v>276</v>
      </c>
      <c r="C384" s="277">
        <v>247.75</v>
      </c>
      <c r="D384" s="278">
        <v>247.35</v>
      </c>
      <c r="E384" s="278">
        <v>243.79999999999998</v>
      </c>
      <c r="F384" s="278">
        <v>239.85</v>
      </c>
      <c r="G384" s="278">
        <v>236.29999999999998</v>
      </c>
      <c r="H384" s="278">
        <v>251.29999999999998</v>
      </c>
      <c r="I384" s="278">
        <v>254.85</v>
      </c>
      <c r="J384" s="278">
        <v>258.79999999999995</v>
      </c>
      <c r="K384" s="276">
        <v>250.9</v>
      </c>
      <c r="L384" s="276">
        <v>243.4</v>
      </c>
      <c r="M384" s="276">
        <v>1.5154300000000001</v>
      </c>
    </row>
    <row r="385" spans="1:13">
      <c r="A385" s="267">
        <v>375</v>
      </c>
      <c r="B385" s="276" t="s">
        <v>493</v>
      </c>
      <c r="C385" s="277">
        <v>75</v>
      </c>
      <c r="D385" s="278">
        <v>74.61666666666666</v>
      </c>
      <c r="E385" s="278">
        <v>73.383333333333326</v>
      </c>
      <c r="F385" s="278">
        <v>71.766666666666666</v>
      </c>
      <c r="G385" s="278">
        <v>70.533333333333331</v>
      </c>
      <c r="H385" s="278">
        <v>76.23333333333332</v>
      </c>
      <c r="I385" s="278">
        <v>77.46666666666664</v>
      </c>
      <c r="J385" s="278">
        <v>79.083333333333314</v>
      </c>
      <c r="K385" s="276">
        <v>75.849999999999994</v>
      </c>
      <c r="L385" s="276">
        <v>73</v>
      </c>
      <c r="M385" s="276">
        <v>3.4663499999999998</v>
      </c>
    </row>
    <row r="386" spans="1:13">
      <c r="A386" s="267">
        <v>376</v>
      </c>
      <c r="B386" s="276" t="s">
        <v>486</v>
      </c>
      <c r="C386" s="277">
        <v>47.55</v>
      </c>
      <c r="D386" s="278">
        <v>47.666666666666664</v>
      </c>
      <c r="E386" s="278">
        <v>47.083333333333329</v>
      </c>
      <c r="F386" s="278">
        <v>46.616666666666667</v>
      </c>
      <c r="G386" s="278">
        <v>46.033333333333331</v>
      </c>
      <c r="H386" s="278">
        <v>48.133333333333326</v>
      </c>
      <c r="I386" s="278">
        <v>48.716666666666654</v>
      </c>
      <c r="J386" s="278">
        <v>49.183333333333323</v>
      </c>
      <c r="K386" s="276">
        <v>48.25</v>
      </c>
      <c r="L386" s="276">
        <v>47.2</v>
      </c>
      <c r="M386" s="276">
        <v>10.65631</v>
      </c>
    </row>
    <row r="387" spans="1:13">
      <c r="A387" s="267">
        <v>377</v>
      </c>
      <c r="B387" s="276" t="s">
        <v>166</v>
      </c>
      <c r="C387" s="277">
        <v>1115.95</v>
      </c>
      <c r="D387" s="278">
        <v>1137.5833333333333</v>
      </c>
      <c r="E387" s="278">
        <v>1085.3666666666666</v>
      </c>
      <c r="F387" s="278">
        <v>1054.7833333333333</v>
      </c>
      <c r="G387" s="278">
        <v>1002.5666666666666</v>
      </c>
      <c r="H387" s="278">
        <v>1168.1666666666665</v>
      </c>
      <c r="I387" s="278">
        <v>1220.3833333333332</v>
      </c>
      <c r="J387" s="278">
        <v>1250.9666666666665</v>
      </c>
      <c r="K387" s="276">
        <v>1189.8</v>
      </c>
      <c r="L387" s="276">
        <v>1107</v>
      </c>
      <c r="M387" s="276">
        <v>57.43862</v>
      </c>
    </row>
    <row r="388" spans="1:13">
      <c r="A388" s="267">
        <v>378</v>
      </c>
      <c r="B388" s="276" t="s">
        <v>278</v>
      </c>
      <c r="C388" s="277">
        <v>406.75</v>
      </c>
      <c r="D388" s="278">
        <v>407.5</v>
      </c>
      <c r="E388" s="278">
        <v>403.25</v>
      </c>
      <c r="F388" s="278">
        <v>399.75</v>
      </c>
      <c r="G388" s="278">
        <v>395.5</v>
      </c>
      <c r="H388" s="278">
        <v>411</v>
      </c>
      <c r="I388" s="278">
        <v>415.25</v>
      </c>
      <c r="J388" s="278">
        <v>418.75</v>
      </c>
      <c r="K388" s="276">
        <v>411.75</v>
      </c>
      <c r="L388" s="276">
        <v>404</v>
      </c>
      <c r="M388" s="276">
        <v>0.88834999999999997</v>
      </c>
    </row>
    <row r="389" spans="1:13">
      <c r="A389" s="267">
        <v>379</v>
      </c>
      <c r="B389" s="276" t="s">
        <v>496</v>
      </c>
      <c r="C389" s="277">
        <v>439.8</v>
      </c>
      <c r="D389" s="278">
        <v>435.9666666666667</v>
      </c>
      <c r="E389" s="278">
        <v>429.93333333333339</v>
      </c>
      <c r="F389" s="278">
        <v>420.06666666666672</v>
      </c>
      <c r="G389" s="278">
        <v>414.03333333333342</v>
      </c>
      <c r="H389" s="278">
        <v>445.83333333333337</v>
      </c>
      <c r="I389" s="278">
        <v>451.86666666666667</v>
      </c>
      <c r="J389" s="278">
        <v>461.73333333333335</v>
      </c>
      <c r="K389" s="276">
        <v>442</v>
      </c>
      <c r="L389" s="276">
        <v>426.1</v>
      </c>
      <c r="M389" s="276">
        <v>3.13286</v>
      </c>
    </row>
    <row r="390" spans="1:13">
      <c r="A390" s="267">
        <v>380</v>
      </c>
      <c r="B390" s="276" t="s">
        <v>498</v>
      </c>
      <c r="C390" s="277">
        <v>100.95</v>
      </c>
      <c r="D390" s="278">
        <v>101.64999999999999</v>
      </c>
      <c r="E390" s="278">
        <v>99.549999999999983</v>
      </c>
      <c r="F390" s="278">
        <v>98.149999999999991</v>
      </c>
      <c r="G390" s="278">
        <v>96.049999999999983</v>
      </c>
      <c r="H390" s="278">
        <v>103.04999999999998</v>
      </c>
      <c r="I390" s="278">
        <v>105.14999999999998</v>
      </c>
      <c r="J390" s="278">
        <v>106.54999999999998</v>
      </c>
      <c r="K390" s="276">
        <v>103.75</v>
      </c>
      <c r="L390" s="276">
        <v>100.25</v>
      </c>
      <c r="M390" s="276">
        <v>4.32789</v>
      </c>
    </row>
    <row r="391" spans="1:13">
      <c r="A391" s="267">
        <v>381</v>
      </c>
      <c r="B391" s="276" t="s">
        <v>279</v>
      </c>
      <c r="C391" s="277">
        <v>443.15</v>
      </c>
      <c r="D391" s="278">
        <v>444.68333333333339</v>
      </c>
      <c r="E391" s="278">
        <v>441.06666666666678</v>
      </c>
      <c r="F391" s="278">
        <v>438.98333333333341</v>
      </c>
      <c r="G391" s="278">
        <v>435.36666666666679</v>
      </c>
      <c r="H391" s="278">
        <v>446.76666666666677</v>
      </c>
      <c r="I391" s="278">
        <v>450.38333333333333</v>
      </c>
      <c r="J391" s="278">
        <v>452.46666666666675</v>
      </c>
      <c r="K391" s="276">
        <v>448.3</v>
      </c>
      <c r="L391" s="276">
        <v>442.6</v>
      </c>
      <c r="M391" s="276">
        <v>0.38302000000000003</v>
      </c>
    </row>
    <row r="392" spans="1:13">
      <c r="A392" s="267">
        <v>382</v>
      </c>
      <c r="B392" s="276" t="s">
        <v>499</v>
      </c>
      <c r="C392" s="277">
        <v>236.85</v>
      </c>
      <c r="D392" s="278">
        <v>237.29999999999998</v>
      </c>
      <c r="E392" s="278">
        <v>234.19999999999996</v>
      </c>
      <c r="F392" s="278">
        <v>231.54999999999998</v>
      </c>
      <c r="G392" s="278">
        <v>228.44999999999996</v>
      </c>
      <c r="H392" s="278">
        <v>239.94999999999996</v>
      </c>
      <c r="I392" s="278">
        <v>243.04999999999998</v>
      </c>
      <c r="J392" s="278">
        <v>245.69999999999996</v>
      </c>
      <c r="K392" s="276">
        <v>240.4</v>
      </c>
      <c r="L392" s="276">
        <v>234.65</v>
      </c>
      <c r="M392" s="276">
        <v>2.8180399999999999</v>
      </c>
    </row>
    <row r="393" spans="1:13">
      <c r="A393" s="267">
        <v>383</v>
      </c>
      <c r="B393" s="276" t="s">
        <v>167</v>
      </c>
      <c r="C393" s="277">
        <v>835.85</v>
      </c>
      <c r="D393" s="278">
        <v>832.19999999999993</v>
      </c>
      <c r="E393" s="278">
        <v>824.64999999999986</v>
      </c>
      <c r="F393" s="278">
        <v>813.44999999999993</v>
      </c>
      <c r="G393" s="278">
        <v>805.89999999999986</v>
      </c>
      <c r="H393" s="278">
        <v>843.39999999999986</v>
      </c>
      <c r="I393" s="278">
        <v>850.94999999999982</v>
      </c>
      <c r="J393" s="278">
        <v>862.14999999999986</v>
      </c>
      <c r="K393" s="276">
        <v>839.75</v>
      </c>
      <c r="L393" s="276">
        <v>821</v>
      </c>
      <c r="M393" s="276">
        <v>7.4825499999999998</v>
      </c>
    </row>
    <row r="394" spans="1:13">
      <c r="A394" s="267">
        <v>384</v>
      </c>
      <c r="B394" s="276" t="s">
        <v>501</v>
      </c>
      <c r="C394" s="277">
        <v>1261.5999999999999</v>
      </c>
      <c r="D394" s="278">
        <v>1241.4833333333333</v>
      </c>
      <c r="E394" s="278">
        <v>1214.9666666666667</v>
      </c>
      <c r="F394" s="278">
        <v>1168.3333333333333</v>
      </c>
      <c r="G394" s="278">
        <v>1141.8166666666666</v>
      </c>
      <c r="H394" s="278">
        <v>1288.1166666666668</v>
      </c>
      <c r="I394" s="278">
        <v>1314.6333333333337</v>
      </c>
      <c r="J394" s="278">
        <v>1361.2666666666669</v>
      </c>
      <c r="K394" s="276">
        <v>1268</v>
      </c>
      <c r="L394" s="276">
        <v>1194.8499999999999</v>
      </c>
      <c r="M394" s="276">
        <v>0.31547999999999998</v>
      </c>
    </row>
    <row r="395" spans="1:13">
      <c r="A395" s="267">
        <v>385</v>
      </c>
      <c r="B395" s="276" t="s">
        <v>502</v>
      </c>
      <c r="C395" s="277">
        <v>271.25</v>
      </c>
      <c r="D395" s="278">
        <v>271.76666666666671</v>
      </c>
      <c r="E395" s="278">
        <v>269.58333333333343</v>
      </c>
      <c r="F395" s="278">
        <v>267.91666666666674</v>
      </c>
      <c r="G395" s="278">
        <v>265.73333333333346</v>
      </c>
      <c r="H395" s="278">
        <v>273.43333333333339</v>
      </c>
      <c r="I395" s="278">
        <v>275.61666666666667</v>
      </c>
      <c r="J395" s="278">
        <v>277.28333333333336</v>
      </c>
      <c r="K395" s="276">
        <v>273.95</v>
      </c>
      <c r="L395" s="276">
        <v>270.10000000000002</v>
      </c>
      <c r="M395" s="276">
        <v>1.5591699999999999</v>
      </c>
    </row>
    <row r="396" spans="1:13">
      <c r="A396" s="267">
        <v>386</v>
      </c>
      <c r="B396" s="276" t="s">
        <v>168</v>
      </c>
      <c r="C396" s="277">
        <v>184.85</v>
      </c>
      <c r="D396" s="278">
        <v>183.65</v>
      </c>
      <c r="E396" s="278">
        <v>180.95000000000002</v>
      </c>
      <c r="F396" s="278">
        <v>177.05</v>
      </c>
      <c r="G396" s="278">
        <v>174.35000000000002</v>
      </c>
      <c r="H396" s="278">
        <v>187.55</v>
      </c>
      <c r="I396" s="278">
        <v>190.25</v>
      </c>
      <c r="J396" s="278">
        <v>194.15</v>
      </c>
      <c r="K396" s="276">
        <v>186.35</v>
      </c>
      <c r="L396" s="276">
        <v>179.75</v>
      </c>
      <c r="M396" s="276">
        <v>150.03993</v>
      </c>
    </row>
    <row r="397" spans="1:13">
      <c r="A397" s="267">
        <v>387</v>
      </c>
      <c r="B397" s="276" t="s">
        <v>500</v>
      </c>
      <c r="C397" s="277">
        <v>43.25</v>
      </c>
      <c r="D397" s="278">
        <v>43.266666666666673</v>
      </c>
      <c r="E397" s="278">
        <v>42.833333333333343</v>
      </c>
      <c r="F397" s="278">
        <v>42.416666666666671</v>
      </c>
      <c r="G397" s="278">
        <v>41.983333333333341</v>
      </c>
      <c r="H397" s="278">
        <v>43.683333333333344</v>
      </c>
      <c r="I397" s="278">
        <v>44.116666666666667</v>
      </c>
      <c r="J397" s="278">
        <v>44.533333333333346</v>
      </c>
      <c r="K397" s="276">
        <v>43.7</v>
      </c>
      <c r="L397" s="276">
        <v>42.85</v>
      </c>
      <c r="M397" s="276">
        <v>3.4730099999999999</v>
      </c>
    </row>
    <row r="398" spans="1:13">
      <c r="A398" s="267">
        <v>388</v>
      </c>
      <c r="B398" s="276" t="s">
        <v>169</v>
      </c>
      <c r="C398" s="277">
        <v>104.6</v>
      </c>
      <c r="D398" s="278">
        <v>104.25</v>
      </c>
      <c r="E398" s="278">
        <v>103.2</v>
      </c>
      <c r="F398" s="278">
        <v>101.8</v>
      </c>
      <c r="G398" s="278">
        <v>100.75</v>
      </c>
      <c r="H398" s="278">
        <v>105.65</v>
      </c>
      <c r="I398" s="278">
        <v>106.70000000000002</v>
      </c>
      <c r="J398" s="278">
        <v>108.10000000000001</v>
      </c>
      <c r="K398" s="276">
        <v>105.3</v>
      </c>
      <c r="L398" s="276">
        <v>102.85</v>
      </c>
      <c r="M398" s="276">
        <v>34.938459999999999</v>
      </c>
    </row>
    <row r="399" spans="1:13">
      <c r="A399" s="267">
        <v>389</v>
      </c>
      <c r="B399" s="276" t="s">
        <v>503</v>
      </c>
      <c r="C399" s="277">
        <v>120.35</v>
      </c>
      <c r="D399" s="278">
        <v>121.18333333333334</v>
      </c>
      <c r="E399" s="278">
        <v>119.16666666666667</v>
      </c>
      <c r="F399" s="278">
        <v>117.98333333333333</v>
      </c>
      <c r="G399" s="278">
        <v>115.96666666666667</v>
      </c>
      <c r="H399" s="278">
        <v>122.36666666666667</v>
      </c>
      <c r="I399" s="278">
        <v>124.38333333333333</v>
      </c>
      <c r="J399" s="278">
        <v>125.56666666666668</v>
      </c>
      <c r="K399" s="276">
        <v>123.2</v>
      </c>
      <c r="L399" s="276">
        <v>120</v>
      </c>
      <c r="M399" s="276">
        <v>6.4336200000000003</v>
      </c>
    </row>
    <row r="400" spans="1:13">
      <c r="A400" s="267">
        <v>390</v>
      </c>
      <c r="B400" s="276" t="s">
        <v>504</v>
      </c>
      <c r="C400" s="277">
        <v>692.6</v>
      </c>
      <c r="D400" s="278">
        <v>687.7166666666667</v>
      </c>
      <c r="E400" s="278">
        <v>669.88333333333344</v>
      </c>
      <c r="F400" s="278">
        <v>647.16666666666674</v>
      </c>
      <c r="G400" s="278">
        <v>629.33333333333348</v>
      </c>
      <c r="H400" s="278">
        <v>710.43333333333339</v>
      </c>
      <c r="I400" s="278">
        <v>728.26666666666665</v>
      </c>
      <c r="J400" s="278">
        <v>750.98333333333335</v>
      </c>
      <c r="K400" s="276">
        <v>705.55</v>
      </c>
      <c r="L400" s="276">
        <v>665</v>
      </c>
      <c r="M400" s="276">
        <v>3.01898</v>
      </c>
    </row>
    <row r="401" spans="1:13">
      <c r="A401" s="267">
        <v>391</v>
      </c>
      <c r="B401" s="276" t="s">
        <v>170</v>
      </c>
      <c r="C401" s="277">
        <v>1913.2</v>
      </c>
      <c r="D401" s="278">
        <v>1893.0666666666666</v>
      </c>
      <c r="E401" s="278">
        <v>1857.1333333333332</v>
      </c>
      <c r="F401" s="278">
        <v>1801.0666666666666</v>
      </c>
      <c r="G401" s="278">
        <v>1765.1333333333332</v>
      </c>
      <c r="H401" s="278">
        <v>1949.1333333333332</v>
      </c>
      <c r="I401" s="278">
        <v>1985.0666666666666</v>
      </c>
      <c r="J401" s="278">
        <v>2041.1333333333332</v>
      </c>
      <c r="K401" s="276">
        <v>1929</v>
      </c>
      <c r="L401" s="276">
        <v>1837</v>
      </c>
      <c r="M401" s="276">
        <v>370.03111000000001</v>
      </c>
    </row>
    <row r="402" spans="1:13">
      <c r="A402" s="267">
        <v>392</v>
      </c>
      <c r="B402" s="276" t="s">
        <v>519</v>
      </c>
      <c r="C402" s="277">
        <v>10.1</v>
      </c>
      <c r="D402" s="278">
        <v>10.116666666666665</v>
      </c>
      <c r="E402" s="278">
        <v>10.033333333333331</v>
      </c>
      <c r="F402" s="278">
        <v>9.9666666666666668</v>
      </c>
      <c r="G402" s="278">
        <v>9.8833333333333329</v>
      </c>
      <c r="H402" s="278">
        <v>10.18333333333333</v>
      </c>
      <c r="I402" s="278">
        <v>10.266666666666662</v>
      </c>
      <c r="J402" s="278">
        <v>10.333333333333329</v>
      </c>
      <c r="K402" s="276">
        <v>10.199999999999999</v>
      </c>
      <c r="L402" s="276">
        <v>10.050000000000001</v>
      </c>
      <c r="M402" s="276">
        <v>5.4831899999999996</v>
      </c>
    </row>
    <row r="403" spans="1:13">
      <c r="A403" s="267">
        <v>393</v>
      </c>
      <c r="B403" s="276" t="s">
        <v>508</v>
      </c>
      <c r="C403" s="277">
        <v>197.35</v>
      </c>
      <c r="D403" s="278">
        <v>197.71666666666667</v>
      </c>
      <c r="E403" s="278">
        <v>194.63333333333333</v>
      </c>
      <c r="F403" s="278">
        <v>191.91666666666666</v>
      </c>
      <c r="G403" s="278">
        <v>188.83333333333331</v>
      </c>
      <c r="H403" s="278">
        <v>200.43333333333334</v>
      </c>
      <c r="I403" s="278">
        <v>203.51666666666665</v>
      </c>
      <c r="J403" s="278">
        <v>206.23333333333335</v>
      </c>
      <c r="K403" s="276">
        <v>200.8</v>
      </c>
      <c r="L403" s="276">
        <v>195</v>
      </c>
      <c r="M403" s="276">
        <v>0.93217000000000005</v>
      </c>
    </row>
    <row r="404" spans="1:13">
      <c r="A404" s="267">
        <v>394</v>
      </c>
      <c r="B404" s="276" t="s">
        <v>495</v>
      </c>
      <c r="C404" s="277">
        <v>239.35</v>
      </c>
      <c r="D404" s="278">
        <v>239.30000000000004</v>
      </c>
      <c r="E404" s="278">
        <v>238.10000000000008</v>
      </c>
      <c r="F404" s="278">
        <v>236.85000000000005</v>
      </c>
      <c r="G404" s="278">
        <v>235.65000000000009</v>
      </c>
      <c r="H404" s="278">
        <v>240.55000000000007</v>
      </c>
      <c r="I404" s="278">
        <v>241.75000000000006</v>
      </c>
      <c r="J404" s="278">
        <v>243.00000000000006</v>
      </c>
      <c r="K404" s="276">
        <v>240.5</v>
      </c>
      <c r="L404" s="276">
        <v>238.05</v>
      </c>
      <c r="M404" s="276">
        <v>0.62346000000000001</v>
      </c>
    </row>
    <row r="405" spans="1:13">
      <c r="A405" s="267">
        <v>395</v>
      </c>
      <c r="B405" s="276" t="s">
        <v>512</v>
      </c>
      <c r="C405" s="277">
        <v>45.95</v>
      </c>
      <c r="D405" s="278">
        <v>46.25</v>
      </c>
      <c r="E405" s="278">
        <v>45.3</v>
      </c>
      <c r="F405" s="278">
        <v>44.65</v>
      </c>
      <c r="G405" s="278">
        <v>43.699999999999996</v>
      </c>
      <c r="H405" s="278">
        <v>46.9</v>
      </c>
      <c r="I405" s="278">
        <v>47.85</v>
      </c>
      <c r="J405" s="278">
        <v>48.5</v>
      </c>
      <c r="K405" s="276">
        <v>47.2</v>
      </c>
      <c r="L405" s="276">
        <v>45.6</v>
      </c>
      <c r="M405" s="276">
        <v>1.6077999999999999</v>
      </c>
    </row>
    <row r="406" spans="1:13">
      <c r="A406" s="267">
        <v>396</v>
      </c>
      <c r="B406" s="276" t="s">
        <v>171</v>
      </c>
      <c r="C406" s="277">
        <v>34.75</v>
      </c>
      <c r="D406" s="278">
        <v>34.699999999999996</v>
      </c>
      <c r="E406" s="278">
        <v>34.29999999999999</v>
      </c>
      <c r="F406" s="278">
        <v>33.849999999999994</v>
      </c>
      <c r="G406" s="278">
        <v>33.449999999999989</v>
      </c>
      <c r="H406" s="278">
        <v>35.149999999999991</v>
      </c>
      <c r="I406" s="278">
        <v>35.549999999999997</v>
      </c>
      <c r="J406" s="278">
        <v>35.999999999999993</v>
      </c>
      <c r="K406" s="276">
        <v>35.1</v>
      </c>
      <c r="L406" s="276">
        <v>34.25</v>
      </c>
      <c r="M406" s="276">
        <v>124.41955</v>
      </c>
    </row>
    <row r="407" spans="1:13">
      <c r="A407" s="267">
        <v>397</v>
      </c>
      <c r="B407" s="276" t="s">
        <v>513</v>
      </c>
      <c r="C407" s="277">
        <v>8295.9500000000007</v>
      </c>
      <c r="D407" s="278">
        <v>8285.3666666666668</v>
      </c>
      <c r="E407" s="278">
        <v>8231.8833333333332</v>
      </c>
      <c r="F407" s="278">
        <v>8167.8166666666657</v>
      </c>
      <c r="G407" s="278">
        <v>8114.3333333333321</v>
      </c>
      <c r="H407" s="278">
        <v>8349.4333333333343</v>
      </c>
      <c r="I407" s="278">
        <v>8402.9166666666679</v>
      </c>
      <c r="J407" s="278">
        <v>8466.9833333333354</v>
      </c>
      <c r="K407" s="276">
        <v>8338.85</v>
      </c>
      <c r="L407" s="276">
        <v>8221.2999999999993</v>
      </c>
      <c r="M407" s="276">
        <v>7.1249999999999994E-2</v>
      </c>
    </row>
    <row r="408" spans="1:13">
      <c r="A408" s="267">
        <v>398</v>
      </c>
      <c r="B408" s="276" t="s">
        <v>3523</v>
      </c>
      <c r="C408" s="277">
        <v>820.2</v>
      </c>
      <c r="D408" s="278">
        <v>818.43333333333339</v>
      </c>
      <c r="E408" s="278">
        <v>812.06666666666683</v>
      </c>
      <c r="F408" s="278">
        <v>803.93333333333339</v>
      </c>
      <c r="G408" s="278">
        <v>797.56666666666683</v>
      </c>
      <c r="H408" s="278">
        <v>826.56666666666683</v>
      </c>
      <c r="I408" s="278">
        <v>832.93333333333339</v>
      </c>
      <c r="J408" s="278">
        <v>841.06666666666683</v>
      </c>
      <c r="K408" s="276">
        <v>824.8</v>
      </c>
      <c r="L408" s="276">
        <v>810.3</v>
      </c>
      <c r="M408" s="276">
        <v>8.6446000000000005</v>
      </c>
    </row>
    <row r="409" spans="1:13">
      <c r="A409" s="267">
        <v>399</v>
      </c>
      <c r="B409" s="276" t="s">
        <v>280</v>
      </c>
      <c r="C409" s="277">
        <v>791</v>
      </c>
      <c r="D409" s="278">
        <v>790.51666666666677</v>
      </c>
      <c r="E409" s="278">
        <v>784.28333333333353</v>
      </c>
      <c r="F409" s="278">
        <v>777.56666666666672</v>
      </c>
      <c r="G409" s="278">
        <v>771.33333333333348</v>
      </c>
      <c r="H409" s="278">
        <v>797.23333333333358</v>
      </c>
      <c r="I409" s="278">
        <v>803.46666666666692</v>
      </c>
      <c r="J409" s="278">
        <v>810.18333333333362</v>
      </c>
      <c r="K409" s="276">
        <v>796.75</v>
      </c>
      <c r="L409" s="276">
        <v>783.8</v>
      </c>
      <c r="M409" s="276">
        <v>9.23658</v>
      </c>
    </row>
    <row r="410" spans="1:13">
      <c r="A410" s="267">
        <v>400</v>
      </c>
      <c r="B410" s="276" t="s">
        <v>172</v>
      </c>
      <c r="C410" s="277">
        <v>207</v>
      </c>
      <c r="D410" s="278">
        <v>204.68333333333331</v>
      </c>
      <c r="E410" s="278">
        <v>200.36666666666662</v>
      </c>
      <c r="F410" s="278">
        <v>193.73333333333332</v>
      </c>
      <c r="G410" s="278">
        <v>189.41666666666663</v>
      </c>
      <c r="H410" s="278">
        <v>211.31666666666661</v>
      </c>
      <c r="I410" s="278">
        <v>215.63333333333327</v>
      </c>
      <c r="J410" s="278">
        <v>222.26666666666659</v>
      </c>
      <c r="K410" s="276">
        <v>209</v>
      </c>
      <c r="L410" s="276">
        <v>198.05</v>
      </c>
      <c r="M410" s="276">
        <v>1175.77856</v>
      </c>
    </row>
    <row r="411" spans="1:13">
      <c r="A411" s="267">
        <v>401</v>
      </c>
      <c r="B411" s="276" t="s">
        <v>514</v>
      </c>
      <c r="C411" s="277">
        <v>3703.55</v>
      </c>
      <c r="D411" s="278">
        <v>3681.7000000000003</v>
      </c>
      <c r="E411" s="278">
        <v>3633.4000000000005</v>
      </c>
      <c r="F411" s="278">
        <v>3563.2500000000005</v>
      </c>
      <c r="G411" s="278">
        <v>3514.9500000000007</v>
      </c>
      <c r="H411" s="278">
        <v>3751.8500000000004</v>
      </c>
      <c r="I411" s="278">
        <v>3800.1500000000005</v>
      </c>
      <c r="J411" s="278">
        <v>3870.3</v>
      </c>
      <c r="K411" s="276">
        <v>3730</v>
      </c>
      <c r="L411" s="276">
        <v>3611.55</v>
      </c>
      <c r="M411" s="276">
        <v>6.6540000000000002E-2</v>
      </c>
    </row>
    <row r="412" spans="1:13">
      <c r="A412" s="267">
        <v>402</v>
      </c>
      <c r="B412" s="276" t="s">
        <v>2402</v>
      </c>
      <c r="C412" s="277">
        <v>69.05</v>
      </c>
      <c r="D412" s="278">
        <v>69.05</v>
      </c>
      <c r="E412" s="278">
        <v>67.599999999999994</v>
      </c>
      <c r="F412" s="278">
        <v>66.149999999999991</v>
      </c>
      <c r="G412" s="278">
        <v>64.699999999999989</v>
      </c>
      <c r="H412" s="278">
        <v>70.5</v>
      </c>
      <c r="I412" s="278">
        <v>71.950000000000017</v>
      </c>
      <c r="J412" s="278">
        <v>73.400000000000006</v>
      </c>
      <c r="K412" s="276">
        <v>70.5</v>
      </c>
      <c r="L412" s="276">
        <v>67.599999999999994</v>
      </c>
      <c r="M412" s="276">
        <v>0.76129000000000002</v>
      </c>
    </row>
    <row r="413" spans="1:13">
      <c r="A413" s="267">
        <v>403</v>
      </c>
      <c r="B413" s="276" t="s">
        <v>2404</v>
      </c>
      <c r="C413" s="277">
        <v>49.95</v>
      </c>
      <c r="D413" s="278">
        <v>50.383333333333326</v>
      </c>
      <c r="E413" s="278">
        <v>49.366666666666653</v>
      </c>
      <c r="F413" s="278">
        <v>48.783333333333324</v>
      </c>
      <c r="G413" s="278">
        <v>47.766666666666652</v>
      </c>
      <c r="H413" s="278">
        <v>50.966666666666654</v>
      </c>
      <c r="I413" s="278">
        <v>51.983333333333334</v>
      </c>
      <c r="J413" s="278">
        <v>52.566666666666656</v>
      </c>
      <c r="K413" s="276">
        <v>51.4</v>
      </c>
      <c r="L413" s="276">
        <v>49.8</v>
      </c>
      <c r="M413" s="276">
        <v>10.006769999999999</v>
      </c>
    </row>
    <row r="414" spans="1:13">
      <c r="A414" s="267">
        <v>404</v>
      </c>
      <c r="B414" s="276" t="s">
        <v>2412</v>
      </c>
      <c r="C414" s="277">
        <v>143.30000000000001</v>
      </c>
      <c r="D414" s="278">
        <v>143.54999999999998</v>
      </c>
      <c r="E414" s="278">
        <v>141.24999999999997</v>
      </c>
      <c r="F414" s="278">
        <v>139.19999999999999</v>
      </c>
      <c r="G414" s="278">
        <v>136.89999999999998</v>
      </c>
      <c r="H414" s="278">
        <v>145.59999999999997</v>
      </c>
      <c r="I414" s="278">
        <v>147.89999999999998</v>
      </c>
      <c r="J414" s="278">
        <v>149.94999999999996</v>
      </c>
      <c r="K414" s="276">
        <v>145.85</v>
      </c>
      <c r="L414" s="276">
        <v>141.5</v>
      </c>
      <c r="M414" s="276">
        <v>4.8984699999999997</v>
      </c>
    </row>
    <row r="415" spans="1:13">
      <c r="A415" s="267">
        <v>405</v>
      </c>
      <c r="B415" s="276" t="s">
        <v>516</v>
      </c>
      <c r="C415" s="277">
        <v>1262.7</v>
      </c>
      <c r="D415" s="278">
        <v>1260.1333333333334</v>
      </c>
      <c r="E415" s="278">
        <v>1252.5666666666668</v>
      </c>
      <c r="F415" s="278">
        <v>1242.4333333333334</v>
      </c>
      <c r="G415" s="278">
        <v>1234.8666666666668</v>
      </c>
      <c r="H415" s="278">
        <v>1270.2666666666669</v>
      </c>
      <c r="I415" s="278">
        <v>1277.8333333333335</v>
      </c>
      <c r="J415" s="278">
        <v>1287.9666666666669</v>
      </c>
      <c r="K415" s="276">
        <v>1267.7</v>
      </c>
      <c r="L415" s="276">
        <v>1250</v>
      </c>
      <c r="M415" s="276">
        <v>6.8650000000000003E-2</v>
      </c>
    </row>
    <row r="416" spans="1:13">
      <c r="A416" s="267">
        <v>406</v>
      </c>
      <c r="B416" s="276" t="s">
        <v>518</v>
      </c>
      <c r="C416" s="277">
        <v>177.05</v>
      </c>
      <c r="D416" s="278">
        <v>177.23333333333335</v>
      </c>
      <c r="E416" s="278">
        <v>176.3666666666667</v>
      </c>
      <c r="F416" s="278">
        <v>175.68333333333337</v>
      </c>
      <c r="G416" s="278">
        <v>174.81666666666672</v>
      </c>
      <c r="H416" s="278">
        <v>177.91666666666669</v>
      </c>
      <c r="I416" s="278">
        <v>178.78333333333336</v>
      </c>
      <c r="J416" s="278">
        <v>179.46666666666667</v>
      </c>
      <c r="K416" s="276">
        <v>178.1</v>
      </c>
      <c r="L416" s="276">
        <v>176.55</v>
      </c>
      <c r="M416" s="276">
        <v>0.56359000000000004</v>
      </c>
    </row>
    <row r="417" spans="1:13">
      <c r="A417" s="267">
        <v>407</v>
      </c>
      <c r="B417" s="276" t="s">
        <v>173</v>
      </c>
      <c r="C417" s="277">
        <v>21910.35</v>
      </c>
      <c r="D417" s="278">
        <v>21904.216666666664</v>
      </c>
      <c r="E417" s="278">
        <v>21731.383333333328</v>
      </c>
      <c r="F417" s="278">
        <v>21552.416666666664</v>
      </c>
      <c r="G417" s="278">
        <v>21379.583333333328</v>
      </c>
      <c r="H417" s="278">
        <v>22083.183333333327</v>
      </c>
      <c r="I417" s="278">
        <v>22256.016666666663</v>
      </c>
      <c r="J417" s="278">
        <v>22434.983333333326</v>
      </c>
      <c r="K417" s="276">
        <v>22077.05</v>
      </c>
      <c r="L417" s="276">
        <v>21725.25</v>
      </c>
      <c r="M417" s="276">
        <v>0.61878999999999995</v>
      </c>
    </row>
    <row r="418" spans="1:13">
      <c r="A418" s="267">
        <v>408</v>
      </c>
      <c r="B418" s="276" t="s">
        <v>520</v>
      </c>
      <c r="C418" s="277">
        <v>885.15</v>
      </c>
      <c r="D418" s="278">
        <v>881.7166666666667</v>
      </c>
      <c r="E418" s="278">
        <v>865.43333333333339</v>
      </c>
      <c r="F418" s="278">
        <v>845.7166666666667</v>
      </c>
      <c r="G418" s="278">
        <v>829.43333333333339</v>
      </c>
      <c r="H418" s="278">
        <v>901.43333333333339</v>
      </c>
      <c r="I418" s="278">
        <v>917.7166666666667</v>
      </c>
      <c r="J418" s="278">
        <v>937.43333333333339</v>
      </c>
      <c r="K418" s="276">
        <v>898</v>
      </c>
      <c r="L418" s="276">
        <v>862</v>
      </c>
      <c r="M418" s="276">
        <v>1.3509800000000001</v>
      </c>
    </row>
    <row r="419" spans="1:13">
      <c r="A419" s="267">
        <v>409</v>
      </c>
      <c r="B419" s="276" t="s">
        <v>174</v>
      </c>
      <c r="C419" s="277">
        <v>1330.55</v>
      </c>
      <c r="D419" s="278">
        <v>1323.6166666666666</v>
      </c>
      <c r="E419" s="278">
        <v>1309.6333333333332</v>
      </c>
      <c r="F419" s="278">
        <v>1288.7166666666667</v>
      </c>
      <c r="G419" s="278">
        <v>1274.7333333333333</v>
      </c>
      <c r="H419" s="278">
        <v>1344.5333333333331</v>
      </c>
      <c r="I419" s="278">
        <v>1358.5166666666662</v>
      </c>
      <c r="J419" s="278">
        <v>1379.4333333333329</v>
      </c>
      <c r="K419" s="276">
        <v>1337.6</v>
      </c>
      <c r="L419" s="276">
        <v>1302.7</v>
      </c>
      <c r="M419" s="276">
        <v>5.3916599999999999</v>
      </c>
    </row>
    <row r="420" spans="1:13">
      <c r="A420" s="267">
        <v>410</v>
      </c>
      <c r="B420" s="276" t="s">
        <v>515</v>
      </c>
      <c r="C420" s="277">
        <v>375.9</v>
      </c>
      <c r="D420" s="278">
        <v>379.34999999999997</v>
      </c>
      <c r="E420" s="278">
        <v>368.84999999999991</v>
      </c>
      <c r="F420" s="278">
        <v>361.79999999999995</v>
      </c>
      <c r="G420" s="278">
        <v>351.2999999999999</v>
      </c>
      <c r="H420" s="278">
        <v>386.39999999999992</v>
      </c>
      <c r="I420" s="278">
        <v>396.90000000000003</v>
      </c>
      <c r="J420" s="278">
        <v>403.94999999999993</v>
      </c>
      <c r="K420" s="276">
        <v>389.85</v>
      </c>
      <c r="L420" s="276">
        <v>372.3</v>
      </c>
      <c r="M420" s="276">
        <v>0.98829999999999996</v>
      </c>
    </row>
    <row r="421" spans="1:13">
      <c r="A421" s="267">
        <v>411</v>
      </c>
      <c r="B421" s="276" t="s">
        <v>510</v>
      </c>
      <c r="C421" s="277">
        <v>22.1</v>
      </c>
      <c r="D421" s="278">
        <v>22.150000000000002</v>
      </c>
      <c r="E421" s="278">
        <v>21.800000000000004</v>
      </c>
      <c r="F421" s="278">
        <v>21.500000000000004</v>
      </c>
      <c r="G421" s="278">
        <v>21.150000000000006</v>
      </c>
      <c r="H421" s="278">
        <v>22.450000000000003</v>
      </c>
      <c r="I421" s="278">
        <v>22.800000000000004</v>
      </c>
      <c r="J421" s="278">
        <v>23.1</v>
      </c>
      <c r="K421" s="276">
        <v>22.5</v>
      </c>
      <c r="L421" s="276">
        <v>21.85</v>
      </c>
      <c r="M421" s="276">
        <v>11.869759999999999</v>
      </c>
    </row>
    <row r="422" spans="1:13">
      <c r="A422" s="267">
        <v>412</v>
      </c>
      <c r="B422" s="276" t="s">
        <v>511</v>
      </c>
      <c r="C422" s="277">
        <v>1485.45</v>
      </c>
      <c r="D422" s="278">
        <v>1488.7666666666667</v>
      </c>
      <c r="E422" s="278">
        <v>1477.6833333333334</v>
      </c>
      <c r="F422" s="278">
        <v>1469.9166666666667</v>
      </c>
      <c r="G422" s="278">
        <v>1458.8333333333335</v>
      </c>
      <c r="H422" s="278">
        <v>1496.5333333333333</v>
      </c>
      <c r="I422" s="278">
        <v>1507.6166666666668</v>
      </c>
      <c r="J422" s="278">
        <v>1515.3833333333332</v>
      </c>
      <c r="K422" s="276">
        <v>1499.85</v>
      </c>
      <c r="L422" s="276">
        <v>1481</v>
      </c>
      <c r="M422" s="276">
        <v>5.4640000000000001E-2</v>
      </c>
    </row>
    <row r="423" spans="1:13">
      <c r="A423" s="267">
        <v>413</v>
      </c>
      <c r="B423" s="276" t="s">
        <v>521</v>
      </c>
      <c r="C423" s="277">
        <v>291.7</v>
      </c>
      <c r="D423" s="278">
        <v>293.2</v>
      </c>
      <c r="E423" s="278">
        <v>288.5</v>
      </c>
      <c r="F423" s="278">
        <v>285.3</v>
      </c>
      <c r="G423" s="278">
        <v>280.60000000000002</v>
      </c>
      <c r="H423" s="278">
        <v>296.39999999999998</v>
      </c>
      <c r="I423" s="278">
        <v>301.09999999999991</v>
      </c>
      <c r="J423" s="278">
        <v>304.29999999999995</v>
      </c>
      <c r="K423" s="276">
        <v>297.89999999999998</v>
      </c>
      <c r="L423" s="276">
        <v>290</v>
      </c>
      <c r="M423" s="276">
        <v>1.1210800000000001</v>
      </c>
    </row>
    <row r="424" spans="1:13">
      <c r="A424" s="267">
        <v>414</v>
      </c>
      <c r="B424" s="276" t="s">
        <v>522</v>
      </c>
      <c r="C424" s="277">
        <v>1034.0999999999999</v>
      </c>
      <c r="D424" s="278">
        <v>1028.7</v>
      </c>
      <c r="E424" s="278">
        <v>1007.45</v>
      </c>
      <c r="F424" s="278">
        <v>980.8</v>
      </c>
      <c r="G424" s="278">
        <v>959.55</v>
      </c>
      <c r="H424" s="278">
        <v>1055.3500000000001</v>
      </c>
      <c r="I424" s="278">
        <v>1076.6000000000001</v>
      </c>
      <c r="J424" s="278">
        <v>1103.2500000000002</v>
      </c>
      <c r="K424" s="276">
        <v>1049.95</v>
      </c>
      <c r="L424" s="276">
        <v>1002.05</v>
      </c>
      <c r="M424" s="276">
        <v>7.4560000000000001E-2</v>
      </c>
    </row>
    <row r="425" spans="1:13">
      <c r="A425" s="267">
        <v>415</v>
      </c>
      <c r="B425" s="276" t="s">
        <v>523</v>
      </c>
      <c r="C425" s="277">
        <v>328.75</v>
      </c>
      <c r="D425" s="278">
        <v>325.63333333333333</v>
      </c>
      <c r="E425" s="278">
        <v>321.36666666666667</v>
      </c>
      <c r="F425" s="278">
        <v>313.98333333333335</v>
      </c>
      <c r="G425" s="278">
        <v>309.7166666666667</v>
      </c>
      <c r="H425" s="278">
        <v>333.01666666666665</v>
      </c>
      <c r="I425" s="278">
        <v>337.2833333333333</v>
      </c>
      <c r="J425" s="278">
        <v>344.66666666666663</v>
      </c>
      <c r="K425" s="276">
        <v>329.9</v>
      </c>
      <c r="L425" s="276">
        <v>318.25</v>
      </c>
      <c r="M425" s="276">
        <v>2.9904299999999999</v>
      </c>
    </row>
    <row r="426" spans="1:13">
      <c r="A426" s="267">
        <v>416</v>
      </c>
      <c r="B426" s="276" t="s">
        <v>524</v>
      </c>
      <c r="C426" s="277">
        <v>6.35</v>
      </c>
      <c r="D426" s="278">
        <v>6.3666666666666671</v>
      </c>
      <c r="E426" s="278">
        <v>6.3333333333333339</v>
      </c>
      <c r="F426" s="278">
        <v>6.3166666666666664</v>
      </c>
      <c r="G426" s="278">
        <v>6.2833333333333332</v>
      </c>
      <c r="H426" s="278">
        <v>6.3833333333333346</v>
      </c>
      <c r="I426" s="278">
        <v>6.4166666666666679</v>
      </c>
      <c r="J426" s="278">
        <v>6.4333333333333353</v>
      </c>
      <c r="K426" s="276">
        <v>6.4</v>
      </c>
      <c r="L426" s="276">
        <v>6.35</v>
      </c>
      <c r="M426" s="276">
        <v>22.459119999999999</v>
      </c>
    </row>
    <row r="427" spans="1:13">
      <c r="A427" s="267">
        <v>417</v>
      </c>
      <c r="B427" s="276" t="s">
        <v>2516</v>
      </c>
      <c r="C427" s="277">
        <v>549.15</v>
      </c>
      <c r="D427" s="278">
        <v>547.66666666666663</v>
      </c>
      <c r="E427" s="278">
        <v>541.93333333333328</v>
      </c>
      <c r="F427" s="278">
        <v>534.7166666666667</v>
      </c>
      <c r="G427" s="278">
        <v>528.98333333333335</v>
      </c>
      <c r="H427" s="278">
        <v>554.88333333333321</v>
      </c>
      <c r="I427" s="278">
        <v>560.61666666666656</v>
      </c>
      <c r="J427" s="278">
        <v>567.83333333333314</v>
      </c>
      <c r="K427" s="276">
        <v>553.4</v>
      </c>
      <c r="L427" s="276">
        <v>540.45000000000005</v>
      </c>
      <c r="M427" s="276">
        <v>0.17288000000000001</v>
      </c>
    </row>
    <row r="428" spans="1:13">
      <c r="A428" s="267">
        <v>418</v>
      </c>
      <c r="B428" s="276" t="s">
        <v>527</v>
      </c>
      <c r="C428" s="277">
        <v>168.2</v>
      </c>
      <c r="D428" s="278">
        <v>169.33333333333334</v>
      </c>
      <c r="E428" s="278">
        <v>165.9666666666667</v>
      </c>
      <c r="F428" s="278">
        <v>163.73333333333335</v>
      </c>
      <c r="G428" s="278">
        <v>160.3666666666667</v>
      </c>
      <c r="H428" s="278">
        <v>171.56666666666669</v>
      </c>
      <c r="I428" s="278">
        <v>174.93333333333331</v>
      </c>
      <c r="J428" s="278">
        <v>177.16666666666669</v>
      </c>
      <c r="K428" s="276">
        <v>172.7</v>
      </c>
      <c r="L428" s="276">
        <v>167.1</v>
      </c>
      <c r="M428" s="276">
        <v>9.5437499999999993</v>
      </c>
    </row>
    <row r="429" spans="1:13">
      <c r="A429" s="267">
        <v>419</v>
      </c>
      <c r="B429" s="276" t="s">
        <v>2525</v>
      </c>
      <c r="C429" s="277">
        <v>48.9</v>
      </c>
      <c r="D429" s="278">
        <v>49.033333333333339</v>
      </c>
      <c r="E429" s="278">
        <v>48.566666666666677</v>
      </c>
      <c r="F429" s="278">
        <v>48.233333333333341</v>
      </c>
      <c r="G429" s="278">
        <v>47.76666666666668</v>
      </c>
      <c r="H429" s="278">
        <v>49.366666666666674</v>
      </c>
      <c r="I429" s="278">
        <v>49.833333333333329</v>
      </c>
      <c r="J429" s="278">
        <v>50.166666666666671</v>
      </c>
      <c r="K429" s="276">
        <v>49.5</v>
      </c>
      <c r="L429" s="276">
        <v>48.7</v>
      </c>
      <c r="M429" s="276">
        <v>7.3570900000000004</v>
      </c>
    </row>
    <row r="430" spans="1:13">
      <c r="A430" s="267">
        <v>420</v>
      </c>
      <c r="B430" s="276" t="s">
        <v>175</v>
      </c>
      <c r="C430" s="285">
        <v>4443.1499999999996</v>
      </c>
      <c r="D430" s="286">
        <v>4419.05</v>
      </c>
      <c r="E430" s="286">
        <v>4379.1000000000004</v>
      </c>
      <c r="F430" s="286">
        <v>4315.05</v>
      </c>
      <c r="G430" s="286">
        <v>4275.1000000000004</v>
      </c>
      <c r="H430" s="286">
        <v>4483.1000000000004</v>
      </c>
      <c r="I430" s="286">
        <v>4523.0499999999993</v>
      </c>
      <c r="J430" s="286">
        <v>4587.1000000000004</v>
      </c>
      <c r="K430" s="287">
        <v>4459</v>
      </c>
      <c r="L430" s="287">
        <v>4355</v>
      </c>
      <c r="M430" s="287">
        <v>1.57063</v>
      </c>
    </row>
    <row r="431" spans="1:13">
      <c r="A431" s="267">
        <v>421</v>
      </c>
      <c r="B431" s="276" t="s">
        <v>176</v>
      </c>
      <c r="C431" s="276">
        <v>788.95</v>
      </c>
      <c r="D431" s="278">
        <v>777.98333333333323</v>
      </c>
      <c r="E431" s="278">
        <v>762.96666666666647</v>
      </c>
      <c r="F431" s="278">
        <v>736.98333333333323</v>
      </c>
      <c r="G431" s="278">
        <v>721.96666666666647</v>
      </c>
      <c r="H431" s="278">
        <v>803.96666666666647</v>
      </c>
      <c r="I431" s="278">
        <v>818.98333333333312</v>
      </c>
      <c r="J431" s="278">
        <v>844.96666666666647</v>
      </c>
      <c r="K431" s="276">
        <v>793</v>
      </c>
      <c r="L431" s="276">
        <v>752</v>
      </c>
      <c r="M431" s="276">
        <v>45.498249999999999</v>
      </c>
    </row>
    <row r="432" spans="1:13">
      <c r="A432" s="267">
        <v>422</v>
      </c>
      <c r="B432" s="276" t="s">
        <v>177</v>
      </c>
      <c r="C432" s="276">
        <v>645.4</v>
      </c>
      <c r="D432" s="278">
        <v>652.11666666666667</v>
      </c>
      <c r="E432" s="278">
        <v>629.2833333333333</v>
      </c>
      <c r="F432" s="278">
        <v>613.16666666666663</v>
      </c>
      <c r="G432" s="278">
        <v>590.33333333333326</v>
      </c>
      <c r="H432" s="278">
        <v>668.23333333333335</v>
      </c>
      <c r="I432" s="278">
        <v>691.06666666666661</v>
      </c>
      <c r="J432" s="278">
        <v>707.18333333333339</v>
      </c>
      <c r="K432" s="276">
        <v>674.95</v>
      </c>
      <c r="L432" s="276">
        <v>636</v>
      </c>
      <c r="M432" s="276">
        <v>5.7786200000000001</v>
      </c>
    </row>
    <row r="433" spans="1:13">
      <c r="A433" s="267">
        <v>423</v>
      </c>
      <c r="B433" s="276" t="s">
        <v>525</v>
      </c>
      <c r="C433" s="276">
        <v>82.55</v>
      </c>
      <c r="D433" s="278">
        <v>82.566666666666663</v>
      </c>
      <c r="E433" s="278">
        <v>82.033333333333331</v>
      </c>
      <c r="F433" s="278">
        <v>81.516666666666666</v>
      </c>
      <c r="G433" s="278">
        <v>80.983333333333334</v>
      </c>
      <c r="H433" s="278">
        <v>83.083333333333329</v>
      </c>
      <c r="I433" s="278">
        <v>83.61666666666666</v>
      </c>
      <c r="J433" s="278">
        <v>84.133333333333326</v>
      </c>
      <c r="K433" s="276">
        <v>83.1</v>
      </c>
      <c r="L433" s="276">
        <v>82.05</v>
      </c>
      <c r="M433" s="276">
        <v>0.55267999999999995</v>
      </c>
    </row>
    <row r="434" spans="1:13">
      <c r="A434" s="267">
        <v>424</v>
      </c>
      <c r="B434" s="276" t="s">
        <v>281</v>
      </c>
      <c r="C434" s="276" t="e">
        <v>#N/A</v>
      </c>
      <c r="D434" s="278" t="e">
        <v>#N/A</v>
      </c>
      <c r="E434" s="278" t="e">
        <v>#N/A</v>
      </c>
      <c r="F434" s="278" t="e">
        <v>#N/A</v>
      </c>
      <c r="G434" s="278" t="e">
        <v>#N/A</v>
      </c>
      <c r="H434" s="278" t="e">
        <v>#N/A</v>
      </c>
      <c r="I434" s="278" t="e">
        <v>#N/A</v>
      </c>
      <c r="J434" s="278" t="e">
        <v>#N/A</v>
      </c>
      <c r="K434" s="276" t="e">
        <v>#N/A</v>
      </c>
      <c r="L434" s="276" t="e">
        <v>#N/A</v>
      </c>
      <c r="M434" s="276" t="e">
        <v>#N/A</v>
      </c>
    </row>
    <row r="435" spans="1:13">
      <c r="A435" s="267">
        <v>425</v>
      </c>
      <c r="B435" s="276" t="s">
        <v>526</v>
      </c>
      <c r="C435" s="276">
        <v>440.85</v>
      </c>
      <c r="D435" s="278">
        <v>441.73333333333335</v>
      </c>
      <c r="E435" s="278">
        <v>434.4666666666667</v>
      </c>
      <c r="F435" s="278">
        <v>428.08333333333337</v>
      </c>
      <c r="G435" s="278">
        <v>420.81666666666672</v>
      </c>
      <c r="H435" s="278">
        <v>448.11666666666667</v>
      </c>
      <c r="I435" s="278">
        <v>455.38333333333333</v>
      </c>
      <c r="J435" s="278">
        <v>461.76666666666665</v>
      </c>
      <c r="K435" s="276">
        <v>449</v>
      </c>
      <c r="L435" s="276">
        <v>435.35</v>
      </c>
      <c r="M435" s="276">
        <v>0.68501999999999996</v>
      </c>
    </row>
    <row r="436" spans="1:13">
      <c r="A436" s="267">
        <v>426</v>
      </c>
      <c r="B436" s="276" t="s">
        <v>3387</v>
      </c>
      <c r="C436" s="276">
        <v>274.89999999999998</v>
      </c>
      <c r="D436" s="278">
        <v>274.49999999999994</v>
      </c>
      <c r="E436" s="278">
        <v>273.0499999999999</v>
      </c>
      <c r="F436" s="278">
        <v>271.19999999999993</v>
      </c>
      <c r="G436" s="278">
        <v>269.74999999999989</v>
      </c>
      <c r="H436" s="278">
        <v>276.34999999999991</v>
      </c>
      <c r="I436" s="278">
        <v>277.79999999999995</v>
      </c>
      <c r="J436" s="278">
        <v>279.64999999999992</v>
      </c>
      <c r="K436" s="276">
        <v>275.95</v>
      </c>
      <c r="L436" s="276">
        <v>272.64999999999998</v>
      </c>
      <c r="M436" s="276">
        <v>2.1058300000000001</v>
      </c>
    </row>
    <row r="437" spans="1:13">
      <c r="A437" s="267">
        <v>427</v>
      </c>
      <c r="B437" s="276" t="s">
        <v>529</v>
      </c>
      <c r="C437" s="276">
        <v>1576.85</v>
      </c>
      <c r="D437" s="278">
        <v>1577.3499999999997</v>
      </c>
      <c r="E437" s="278">
        <v>1555.8499999999995</v>
      </c>
      <c r="F437" s="278">
        <v>1534.8499999999997</v>
      </c>
      <c r="G437" s="278">
        <v>1513.3499999999995</v>
      </c>
      <c r="H437" s="278">
        <v>1598.3499999999995</v>
      </c>
      <c r="I437" s="278">
        <v>1619.85</v>
      </c>
      <c r="J437" s="278">
        <v>1640.8499999999995</v>
      </c>
      <c r="K437" s="276">
        <v>1598.85</v>
      </c>
      <c r="L437" s="276">
        <v>1556.35</v>
      </c>
      <c r="M437" s="276">
        <v>0.41831000000000002</v>
      </c>
    </row>
    <row r="438" spans="1:13">
      <c r="A438" s="267">
        <v>428</v>
      </c>
      <c r="B438" s="276" t="s">
        <v>530</v>
      </c>
      <c r="C438" s="276">
        <v>440.85</v>
      </c>
      <c r="D438" s="278">
        <v>435.09999999999997</v>
      </c>
      <c r="E438" s="278">
        <v>425.74999999999994</v>
      </c>
      <c r="F438" s="278">
        <v>410.65</v>
      </c>
      <c r="G438" s="278">
        <v>401.29999999999995</v>
      </c>
      <c r="H438" s="278">
        <v>450.19999999999993</v>
      </c>
      <c r="I438" s="278">
        <v>459.54999999999995</v>
      </c>
      <c r="J438" s="278">
        <v>474.64999999999992</v>
      </c>
      <c r="K438" s="276">
        <v>444.45</v>
      </c>
      <c r="L438" s="276">
        <v>420</v>
      </c>
      <c r="M438" s="276">
        <v>2.1402199999999998</v>
      </c>
    </row>
    <row r="439" spans="1:13">
      <c r="A439" s="267">
        <v>429</v>
      </c>
      <c r="B439" s="276" t="s">
        <v>178</v>
      </c>
      <c r="C439" s="276">
        <v>504.65</v>
      </c>
      <c r="D439" s="278">
        <v>506.01666666666665</v>
      </c>
      <c r="E439" s="278">
        <v>493.7833333333333</v>
      </c>
      <c r="F439" s="278">
        <v>482.91666666666663</v>
      </c>
      <c r="G439" s="278">
        <v>470.68333333333328</v>
      </c>
      <c r="H439" s="278">
        <v>516.88333333333333</v>
      </c>
      <c r="I439" s="278">
        <v>529.11666666666667</v>
      </c>
      <c r="J439" s="278">
        <v>539.98333333333335</v>
      </c>
      <c r="K439" s="276">
        <v>518.25</v>
      </c>
      <c r="L439" s="276">
        <v>495.15</v>
      </c>
      <c r="M439" s="276">
        <v>481.82254</v>
      </c>
    </row>
    <row r="440" spans="1:13">
      <c r="A440" s="267">
        <v>430</v>
      </c>
      <c r="B440" s="276" t="s">
        <v>531</v>
      </c>
      <c r="C440" s="276">
        <v>270.14999999999998</v>
      </c>
      <c r="D440" s="278">
        <v>269.58333333333331</v>
      </c>
      <c r="E440" s="278">
        <v>267.16666666666663</v>
      </c>
      <c r="F440" s="278">
        <v>264.18333333333334</v>
      </c>
      <c r="G440" s="278">
        <v>261.76666666666665</v>
      </c>
      <c r="H440" s="278">
        <v>272.56666666666661</v>
      </c>
      <c r="I440" s="278">
        <v>274.98333333333323</v>
      </c>
      <c r="J440" s="278">
        <v>277.96666666666658</v>
      </c>
      <c r="K440" s="276">
        <v>272</v>
      </c>
      <c r="L440" s="276">
        <v>266.60000000000002</v>
      </c>
      <c r="M440" s="276">
        <v>2.6095600000000001</v>
      </c>
    </row>
    <row r="441" spans="1:13">
      <c r="A441" s="267">
        <v>431</v>
      </c>
      <c r="B441" s="276" t="s">
        <v>179</v>
      </c>
      <c r="C441" s="276">
        <v>417.95</v>
      </c>
      <c r="D441" s="278">
        <v>415.13333333333327</v>
      </c>
      <c r="E441" s="278">
        <v>410.61666666666656</v>
      </c>
      <c r="F441" s="278">
        <v>403.2833333333333</v>
      </c>
      <c r="G441" s="278">
        <v>398.76666666666659</v>
      </c>
      <c r="H441" s="278">
        <v>422.46666666666653</v>
      </c>
      <c r="I441" s="278">
        <v>426.98333333333329</v>
      </c>
      <c r="J441" s="278">
        <v>434.31666666666649</v>
      </c>
      <c r="K441" s="276">
        <v>419.65</v>
      </c>
      <c r="L441" s="276">
        <v>407.8</v>
      </c>
      <c r="M441" s="276">
        <v>24.75817</v>
      </c>
    </row>
    <row r="442" spans="1:13">
      <c r="A442" s="267">
        <v>432</v>
      </c>
      <c r="B442" s="276" t="s">
        <v>532</v>
      </c>
      <c r="C442" s="276">
        <v>176.9</v>
      </c>
      <c r="D442" s="278">
        <v>177.56666666666669</v>
      </c>
      <c r="E442" s="278">
        <v>174.43333333333339</v>
      </c>
      <c r="F442" s="278">
        <v>171.9666666666667</v>
      </c>
      <c r="G442" s="278">
        <v>168.8333333333334</v>
      </c>
      <c r="H442" s="278">
        <v>180.03333333333339</v>
      </c>
      <c r="I442" s="278">
        <v>183.16666666666666</v>
      </c>
      <c r="J442" s="278">
        <v>185.63333333333338</v>
      </c>
      <c r="K442" s="276">
        <v>180.7</v>
      </c>
      <c r="L442" s="276">
        <v>175.1</v>
      </c>
      <c r="M442" s="276">
        <v>0.35599999999999998</v>
      </c>
    </row>
    <row r="443" spans="1:13">
      <c r="A443" s="267">
        <v>433</v>
      </c>
      <c r="B443" s="276" t="s">
        <v>533</v>
      </c>
      <c r="C443" s="276">
        <v>1438.5</v>
      </c>
      <c r="D443" s="278">
        <v>1446.6000000000001</v>
      </c>
      <c r="E443" s="278">
        <v>1423.2000000000003</v>
      </c>
      <c r="F443" s="278">
        <v>1407.9</v>
      </c>
      <c r="G443" s="278">
        <v>1384.5000000000002</v>
      </c>
      <c r="H443" s="278">
        <v>1461.9000000000003</v>
      </c>
      <c r="I443" s="278">
        <v>1485.3000000000004</v>
      </c>
      <c r="J443" s="278">
        <v>1500.6000000000004</v>
      </c>
      <c r="K443" s="276">
        <v>1470</v>
      </c>
      <c r="L443" s="276">
        <v>1431.3</v>
      </c>
      <c r="M443" s="276">
        <v>0.24437</v>
      </c>
    </row>
    <row r="444" spans="1:13">
      <c r="A444" s="267">
        <v>434</v>
      </c>
      <c r="B444" s="276" t="s">
        <v>534</v>
      </c>
      <c r="C444" s="276">
        <v>3.2</v>
      </c>
      <c r="D444" s="278">
        <v>3.2000000000000006</v>
      </c>
      <c r="E444" s="278">
        <v>3.2000000000000011</v>
      </c>
      <c r="F444" s="278">
        <v>3.2000000000000006</v>
      </c>
      <c r="G444" s="278">
        <v>3.2000000000000011</v>
      </c>
      <c r="H444" s="278">
        <v>3.2000000000000011</v>
      </c>
      <c r="I444" s="278">
        <v>3.2</v>
      </c>
      <c r="J444" s="278">
        <v>3.2000000000000011</v>
      </c>
      <c r="K444" s="276">
        <v>3.2</v>
      </c>
      <c r="L444" s="276">
        <v>3.2</v>
      </c>
      <c r="M444" s="276">
        <v>52.221290000000003</v>
      </c>
    </row>
    <row r="445" spans="1:13">
      <c r="A445" s="267">
        <v>435</v>
      </c>
      <c r="B445" s="276" t="s">
        <v>535</v>
      </c>
      <c r="C445" s="276">
        <v>138.85</v>
      </c>
      <c r="D445" s="278">
        <v>139.58333333333334</v>
      </c>
      <c r="E445" s="278">
        <v>136.91666666666669</v>
      </c>
      <c r="F445" s="278">
        <v>134.98333333333335</v>
      </c>
      <c r="G445" s="278">
        <v>132.31666666666669</v>
      </c>
      <c r="H445" s="278">
        <v>141.51666666666668</v>
      </c>
      <c r="I445" s="278">
        <v>144.18333333333337</v>
      </c>
      <c r="J445" s="278">
        <v>146.11666666666667</v>
      </c>
      <c r="K445" s="276">
        <v>142.25</v>
      </c>
      <c r="L445" s="276">
        <v>137.65</v>
      </c>
      <c r="M445" s="276">
        <v>1.2143299999999999</v>
      </c>
    </row>
    <row r="446" spans="1:13">
      <c r="A446" s="267">
        <v>436</v>
      </c>
      <c r="B446" s="276" t="s">
        <v>2593</v>
      </c>
      <c r="C446" s="276">
        <v>212.1</v>
      </c>
      <c r="D446" s="278">
        <v>213.43333333333331</v>
      </c>
      <c r="E446" s="278">
        <v>209.91666666666663</v>
      </c>
      <c r="F446" s="278">
        <v>207.73333333333332</v>
      </c>
      <c r="G446" s="278">
        <v>204.21666666666664</v>
      </c>
      <c r="H446" s="278">
        <v>215.61666666666662</v>
      </c>
      <c r="I446" s="278">
        <v>219.13333333333333</v>
      </c>
      <c r="J446" s="278">
        <v>221.31666666666661</v>
      </c>
      <c r="K446" s="276">
        <v>216.95</v>
      </c>
      <c r="L446" s="276">
        <v>211.25</v>
      </c>
      <c r="M446" s="276">
        <v>0.58294000000000001</v>
      </c>
    </row>
    <row r="447" spans="1:13">
      <c r="A447" s="267">
        <v>437</v>
      </c>
      <c r="B447" s="276" t="s">
        <v>536</v>
      </c>
      <c r="C447" s="276">
        <v>845.5</v>
      </c>
      <c r="D447" s="278">
        <v>844.51666666666677</v>
      </c>
      <c r="E447" s="278">
        <v>838.03333333333353</v>
      </c>
      <c r="F447" s="278">
        <v>830.56666666666672</v>
      </c>
      <c r="G447" s="278">
        <v>824.08333333333348</v>
      </c>
      <c r="H447" s="278">
        <v>851.98333333333358</v>
      </c>
      <c r="I447" s="278">
        <v>858.46666666666692</v>
      </c>
      <c r="J447" s="278">
        <v>865.93333333333362</v>
      </c>
      <c r="K447" s="276">
        <v>851</v>
      </c>
      <c r="L447" s="276">
        <v>837.05</v>
      </c>
      <c r="M447" s="276">
        <v>0.46446999999999999</v>
      </c>
    </row>
    <row r="448" spans="1:13">
      <c r="A448" s="267">
        <v>438</v>
      </c>
      <c r="B448" s="276" t="s">
        <v>282</v>
      </c>
      <c r="C448" s="276">
        <v>546.4</v>
      </c>
      <c r="D448" s="278">
        <v>543.61666666666667</v>
      </c>
      <c r="E448" s="278">
        <v>536.2833333333333</v>
      </c>
      <c r="F448" s="278">
        <v>526.16666666666663</v>
      </c>
      <c r="G448" s="278">
        <v>518.83333333333326</v>
      </c>
      <c r="H448" s="278">
        <v>553.73333333333335</v>
      </c>
      <c r="I448" s="278">
        <v>561.06666666666661</v>
      </c>
      <c r="J448" s="278">
        <v>571.18333333333339</v>
      </c>
      <c r="K448" s="276">
        <v>550.95000000000005</v>
      </c>
      <c r="L448" s="276">
        <v>533.5</v>
      </c>
      <c r="M448" s="276">
        <v>2.9778600000000002</v>
      </c>
    </row>
    <row r="449" spans="1:13">
      <c r="A449" s="267">
        <v>439</v>
      </c>
      <c r="B449" s="276" t="s">
        <v>542</v>
      </c>
      <c r="C449" s="276">
        <v>40.049999999999997</v>
      </c>
      <c r="D449" s="278">
        <v>40.233333333333334</v>
      </c>
      <c r="E449" s="278">
        <v>39.766666666666666</v>
      </c>
      <c r="F449" s="278">
        <v>39.483333333333334</v>
      </c>
      <c r="G449" s="278">
        <v>39.016666666666666</v>
      </c>
      <c r="H449" s="278">
        <v>40.516666666666666</v>
      </c>
      <c r="I449" s="278">
        <v>40.983333333333334</v>
      </c>
      <c r="J449" s="278">
        <v>41.266666666666666</v>
      </c>
      <c r="K449" s="276">
        <v>40.700000000000003</v>
      </c>
      <c r="L449" s="276">
        <v>39.950000000000003</v>
      </c>
      <c r="M449" s="276">
        <v>2.1647500000000002</v>
      </c>
    </row>
    <row r="450" spans="1:13">
      <c r="A450" s="267">
        <v>440</v>
      </c>
      <c r="B450" s="276" t="s">
        <v>2608</v>
      </c>
      <c r="C450" s="276">
        <v>10291.15</v>
      </c>
      <c r="D450" s="278">
        <v>10347.050000000001</v>
      </c>
      <c r="E450" s="278">
        <v>10144.100000000002</v>
      </c>
      <c r="F450" s="278">
        <v>9997.0500000000011</v>
      </c>
      <c r="G450" s="278">
        <v>9794.1000000000022</v>
      </c>
      <c r="H450" s="278">
        <v>10494.100000000002</v>
      </c>
      <c r="I450" s="278">
        <v>10697.050000000003</v>
      </c>
      <c r="J450" s="278">
        <v>10844.100000000002</v>
      </c>
      <c r="K450" s="276">
        <v>10550</v>
      </c>
      <c r="L450" s="276">
        <v>10200</v>
      </c>
      <c r="M450" s="276">
        <v>8.8100000000000001E-3</v>
      </c>
    </row>
    <row r="451" spans="1:13">
      <c r="A451" s="267">
        <v>441</v>
      </c>
      <c r="B451" s="276" t="s">
        <v>2613</v>
      </c>
      <c r="C451" s="276">
        <v>958.35</v>
      </c>
      <c r="D451" s="278">
        <v>957.45000000000016</v>
      </c>
      <c r="E451" s="278">
        <v>939.95000000000027</v>
      </c>
      <c r="F451" s="278">
        <v>921.55000000000007</v>
      </c>
      <c r="G451" s="278">
        <v>904.05000000000018</v>
      </c>
      <c r="H451" s="278">
        <v>975.85000000000036</v>
      </c>
      <c r="I451" s="278">
        <v>993.35000000000014</v>
      </c>
      <c r="J451" s="278">
        <v>1011.7500000000005</v>
      </c>
      <c r="K451" s="276">
        <v>974.95</v>
      </c>
      <c r="L451" s="276">
        <v>939.05</v>
      </c>
      <c r="M451" s="276">
        <v>0.44389000000000001</v>
      </c>
    </row>
    <row r="452" spans="1:13">
      <c r="A452" s="267">
        <v>442</v>
      </c>
      <c r="B452" s="276" t="s">
        <v>3464</v>
      </c>
      <c r="C452" s="276">
        <v>492.75</v>
      </c>
      <c r="D452" s="278">
        <v>493.43333333333334</v>
      </c>
      <c r="E452" s="278">
        <v>488.31666666666666</v>
      </c>
      <c r="F452" s="278">
        <v>483.88333333333333</v>
      </c>
      <c r="G452" s="278">
        <v>478.76666666666665</v>
      </c>
      <c r="H452" s="278">
        <v>497.86666666666667</v>
      </c>
      <c r="I452" s="278">
        <v>502.98333333333335</v>
      </c>
      <c r="J452" s="278">
        <v>507.41666666666669</v>
      </c>
      <c r="K452" s="276">
        <v>498.55</v>
      </c>
      <c r="L452" s="276">
        <v>489</v>
      </c>
      <c r="M452" s="276">
        <v>50.248040000000003</v>
      </c>
    </row>
    <row r="453" spans="1:13">
      <c r="A453" s="267">
        <v>443</v>
      </c>
      <c r="B453" s="276" t="s">
        <v>182</v>
      </c>
      <c r="C453" s="276">
        <v>1535.25</v>
      </c>
      <c r="D453" s="278">
        <v>1544.0666666666666</v>
      </c>
      <c r="E453" s="278">
        <v>1509.1333333333332</v>
      </c>
      <c r="F453" s="278">
        <v>1483.0166666666667</v>
      </c>
      <c r="G453" s="278">
        <v>1448.0833333333333</v>
      </c>
      <c r="H453" s="278">
        <v>1570.1833333333332</v>
      </c>
      <c r="I453" s="278">
        <v>1605.1166666666666</v>
      </c>
      <c r="J453" s="278">
        <v>1631.2333333333331</v>
      </c>
      <c r="K453" s="276">
        <v>1579</v>
      </c>
      <c r="L453" s="276">
        <v>1517.95</v>
      </c>
      <c r="M453" s="276">
        <v>4.1640899999999998</v>
      </c>
    </row>
    <row r="454" spans="1:13">
      <c r="A454" s="267">
        <v>444</v>
      </c>
      <c r="B454" s="276" t="s">
        <v>543</v>
      </c>
      <c r="C454" s="276">
        <v>850.9</v>
      </c>
      <c r="D454" s="278">
        <v>852.06666666666661</v>
      </c>
      <c r="E454" s="278">
        <v>844.13333333333321</v>
      </c>
      <c r="F454" s="278">
        <v>837.36666666666656</v>
      </c>
      <c r="G454" s="278">
        <v>829.43333333333317</v>
      </c>
      <c r="H454" s="278">
        <v>858.83333333333326</v>
      </c>
      <c r="I454" s="278">
        <v>866.76666666666665</v>
      </c>
      <c r="J454" s="278">
        <v>873.5333333333333</v>
      </c>
      <c r="K454" s="276">
        <v>860</v>
      </c>
      <c r="L454" s="276">
        <v>845.3</v>
      </c>
      <c r="M454" s="276">
        <v>8.5800000000000001E-2</v>
      </c>
    </row>
    <row r="455" spans="1:13">
      <c r="A455" s="267">
        <v>445</v>
      </c>
      <c r="B455" s="276" t="s">
        <v>183</v>
      </c>
      <c r="C455" s="276">
        <v>135.9</v>
      </c>
      <c r="D455" s="278">
        <v>135.63333333333333</v>
      </c>
      <c r="E455" s="278">
        <v>134.26666666666665</v>
      </c>
      <c r="F455" s="278">
        <v>132.63333333333333</v>
      </c>
      <c r="G455" s="278">
        <v>131.26666666666665</v>
      </c>
      <c r="H455" s="278">
        <v>137.26666666666665</v>
      </c>
      <c r="I455" s="278">
        <v>138.63333333333333</v>
      </c>
      <c r="J455" s="278">
        <v>140.26666666666665</v>
      </c>
      <c r="K455" s="276">
        <v>137</v>
      </c>
      <c r="L455" s="276">
        <v>134</v>
      </c>
      <c r="M455" s="276">
        <v>446.75934000000001</v>
      </c>
    </row>
    <row r="456" spans="1:13">
      <c r="A456" s="267">
        <v>446</v>
      </c>
      <c r="B456" s="276" t="s">
        <v>184</v>
      </c>
      <c r="C456" s="276">
        <v>55.1</v>
      </c>
      <c r="D456" s="278">
        <v>55.333333333333336</v>
      </c>
      <c r="E456" s="278">
        <v>54.766666666666673</v>
      </c>
      <c r="F456" s="278">
        <v>54.433333333333337</v>
      </c>
      <c r="G456" s="278">
        <v>53.866666666666674</v>
      </c>
      <c r="H456" s="278">
        <v>55.666666666666671</v>
      </c>
      <c r="I456" s="278">
        <v>56.233333333333334</v>
      </c>
      <c r="J456" s="278">
        <v>56.56666666666667</v>
      </c>
      <c r="K456" s="276">
        <v>55.9</v>
      </c>
      <c r="L456" s="276">
        <v>55</v>
      </c>
      <c r="M456" s="276">
        <v>31.751580000000001</v>
      </c>
    </row>
    <row r="457" spans="1:13">
      <c r="A457" s="267">
        <v>447</v>
      </c>
      <c r="B457" s="276" t="s">
        <v>185</v>
      </c>
      <c r="C457" s="276">
        <v>53.3</v>
      </c>
      <c r="D457" s="278">
        <v>53.183333333333337</v>
      </c>
      <c r="E457" s="278">
        <v>52.416666666666671</v>
      </c>
      <c r="F457" s="278">
        <v>51.533333333333331</v>
      </c>
      <c r="G457" s="278">
        <v>50.766666666666666</v>
      </c>
      <c r="H457" s="278">
        <v>54.066666666666677</v>
      </c>
      <c r="I457" s="278">
        <v>54.833333333333343</v>
      </c>
      <c r="J457" s="278">
        <v>55.716666666666683</v>
      </c>
      <c r="K457" s="276">
        <v>53.95</v>
      </c>
      <c r="L457" s="276">
        <v>52.3</v>
      </c>
      <c r="M457" s="276">
        <v>135.55398</v>
      </c>
    </row>
    <row r="458" spans="1:13">
      <c r="A458" s="267">
        <v>448</v>
      </c>
      <c r="B458" s="276" t="s">
        <v>186</v>
      </c>
      <c r="C458" s="276">
        <v>403.9</v>
      </c>
      <c r="D458" s="278">
        <v>406.7833333333333</v>
      </c>
      <c r="E458" s="278">
        <v>398.51666666666659</v>
      </c>
      <c r="F458" s="278">
        <v>393.13333333333327</v>
      </c>
      <c r="G458" s="278">
        <v>384.86666666666656</v>
      </c>
      <c r="H458" s="278">
        <v>412.16666666666663</v>
      </c>
      <c r="I458" s="278">
        <v>420.43333333333328</v>
      </c>
      <c r="J458" s="278">
        <v>425.81666666666666</v>
      </c>
      <c r="K458" s="276">
        <v>415.05</v>
      </c>
      <c r="L458" s="276">
        <v>401.4</v>
      </c>
      <c r="M458" s="276">
        <v>136.14366000000001</v>
      </c>
    </row>
    <row r="459" spans="1:13">
      <c r="A459" s="267">
        <v>449</v>
      </c>
      <c r="B459" s="276" t="s">
        <v>2624</v>
      </c>
      <c r="C459" s="276">
        <v>24.6</v>
      </c>
      <c r="D459" s="278">
        <v>24.783333333333331</v>
      </c>
      <c r="E459" s="278">
        <v>24.316666666666663</v>
      </c>
      <c r="F459" s="278">
        <v>24.033333333333331</v>
      </c>
      <c r="G459" s="278">
        <v>23.566666666666663</v>
      </c>
      <c r="H459" s="278">
        <v>25.066666666666663</v>
      </c>
      <c r="I459" s="278">
        <v>25.533333333333331</v>
      </c>
      <c r="J459" s="278">
        <v>25.816666666666663</v>
      </c>
      <c r="K459" s="276">
        <v>25.25</v>
      </c>
      <c r="L459" s="276">
        <v>24.5</v>
      </c>
      <c r="M459" s="276">
        <v>12.65239</v>
      </c>
    </row>
    <row r="460" spans="1:13">
      <c r="A460" s="267">
        <v>450</v>
      </c>
      <c r="B460" s="276" t="s">
        <v>537</v>
      </c>
      <c r="C460" s="276">
        <v>780.95</v>
      </c>
      <c r="D460" s="278">
        <v>781.0333333333333</v>
      </c>
      <c r="E460" s="278">
        <v>772.26666666666665</v>
      </c>
      <c r="F460" s="278">
        <v>763.58333333333337</v>
      </c>
      <c r="G460" s="278">
        <v>754.81666666666672</v>
      </c>
      <c r="H460" s="278">
        <v>789.71666666666658</v>
      </c>
      <c r="I460" s="278">
        <v>798.48333333333323</v>
      </c>
      <c r="J460" s="278">
        <v>807.16666666666652</v>
      </c>
      <c r="K460" s="276">
        <v>789.8</v>
      </c>
      <c r="L460" s="276">
        <v>772.35</v>
      </c>
      <c r="M460" s="276">
        <v>4.8840000000000001E-2</v>
      </c>
    </row>
    <row r="461" spans="1:13">
      <c r="A461" s="267">
        <v>451</v>
      </c>
      <c r="B461" s="276" t="s">
        <v>538</v>
      </c>
      <c r="C461" s="276">
        <v>393.2</v>
      </c>
      <c r="D461" s="278">
        <v>389.31666666666661</v>
      </c>
      <c r="E461" s="278">
        <v>382.03333333333319</v>
      </c>
      <c r="F461" s="278">
        <v>370.86666666666656</v>
      </c>
      <c r="G461" s="278">
        <v>363.58333333333314</v>
      </c>
      <c r="H461" s="278">
        <v>400.48333333333323</v>
      </c>
      <c r="I461" s="278">
        <v>407.76666666666665</v>
      </c>
      <c r="J461" s="278">
        <v>418.93333333333328</v>
      </c>
      <c r="K461" s="276">
        <v>396.6</v>
      </c>
      <c r="L461" s="276">
        <v>378.15</v>
      </c>
      <c r="M461" s="276">
        <v>0.1958</v>
      </c>
    </row>
    <row r="462" spans="1:13">
      <c r="A462" s="267">
        <v>452</v>
      </c>
      <c r="B462" s="276" t="s">
        <v>187</v>
      </c>
      <c r="C462" s="276">
        <v>2653.15</v>
      </c>
      <c r="D462" s="278">
        <v>2661.6666666666665</v>
      </c>
      <c r="E462" s="278">
        <v>2601.4833333333331</v>
      </c>
      <c r="F462" s="278">
        <v>2549.8166666666666</v>
      </c>
      <c r="G462" s="278">
        <v>2489.6333333333332</v>
      </c>
      <c r="H462" s="278">
        <v>2713.333333333333</v>
      </c>
      <c r="I462" s="278">
        <v>2773.5166666666664</v>
      </c>
      <c r="J462" s="278">
        <v>2825.1833333333329</v>
      </c>
      <c r="K462" s="276">
        <v>2721.85</v>
      </c>
      <c r="L462" s="276">
        <v>2610</v>
      </c>
      <c r="M462" s="276">
        <v>48.939279999999997</v>
      </c>
    </row>
    <row r="463" spans="1:13">
      <c r="A463" s="267">
        <v>453</v>
      </c>
      <c r="B463" s="276" t="s">
        <v>544</v>
      </c>
      <c r="C463" s="276">
        <v>2213.1999999999998</v>
      </c>
      <c r="D463" s="278">
        <v>2216.6833333333329</v>
      </c>
      <c r="E463" s="278">
        <v>2188.3666666666659</v>
      </c>
      <c r="F463" s="278">
        <v>2163.5333333333328</v>
      </c>
      <c r="G463" s="278">
        <v>2135.2166666666658</v>
      </c>
      <c r="H463" s="278">
        <v>2241.516666666666</v>
      </c>
      <c r="I463" s="278">
        <v>2269.8333333333326</v>
      </c>
      <c r="J463" s="278">
        <v>2294.6666666666661</v>
      </c>
      <c r="K463" s="276">
        <v>2245</v>
      </c>
      <c r="L463" s="276">
        <v>2191.85</v>
      </c>
      <c r="M463" s="276">
        <v>2.8469999999999999E-2</v>
      </c>
    </row>
    <row r="464" spans="1:13">
      <c r="A464" s="267">
        <v>454</v>
      </c>
      <c r="B464" s="276" t="s">
        <v>188</v>
      </c>
      <c r="C464" s="276">
        <v>826.85</v>
      </c>
      <c r="D464" s="278">
        <v>825.15</v>
      </c>
      <c r="E464" s="278">
        <v>814.3</v>
      </c>
      <c r="F464" s="278">
        <v>801.75</v>
      </c>
      <c r="G464" s="278">
        <v>790.9</v>
      </c>
      <c r="H464" s="278">
        <v>837.69999999999993</v>
      </c>
      <c r="I464" s="278">
        <v>848.55000000000007</v>
      </c>
      <c r="J464" s="278">
        <v>861.09999999999991</v>
      </c>
      <c r="K464" s="276">
        <v>836</v>
      </c>
      <c r="L464" s="276">
        <v>812.6</v>
      </c>
      <c r="M464" s="276">
        <v>50.17595</v>
      </c>
    </row>
    <row r="465" spans="1:13">
      <c r="A465" s="267">
        <v>455</v>
      </c>
      <c r="B465" s="276" t="s">
        <v>546</v>
      </c>
      <c r="C465" s="276">
        <v>755.35</v>
      </c>
      <c r="D465" s="278">
        <v>758.5</v>
      </c>
      <c r="E465" s="278">
        <v>742.55</v>
      </c>
      <c r="F465" s="278">
        <v>729.75</v>
      </c>
      <c r="G465" s="278">
        <v>713.8</v>
      </c>
      <c r="H465" s="278">
        <v>771.3</v>
      </c>
      <c r="I465" s="278">
        <v>787.25</v>
      </c>
      <c r="J465" s="278">
        <v>800.05</v>
      </c>
      <c r="K465" s="276">
        <v>774.45</v>
      </c>
      <c r="L465" s="276">
        <v>745.7</v>
      </c>
      <c r="M465" s="276">
        <v>0.15769</v>
      </c>
    </row>
    <row r="466" spans="1:13">
      <c r="A466" s="267">
        <v>456</v>
      </c>
      <c r="B466" s="276" t="s">
        <v>547</v>
      </c>
      <c r="C466" s="276">
        <v>1138.25</v>
      </c>
      <c r="D466" s="278">
        <v>1138.3</v>
      </c>
      <c r="E466" s="278">
        <v>1126.05</v>
      </c>
      <c r="F466" s="278">
        <v>1113.8499999999999</v>
      </c>
      <c r="G466" s="278">
        <v>1101.5999999999999</v>
      </c>
      <c r="H466" s="278">
        <v>1150.5</v>
      </c>
      <c r="I466" s="278">
        <v>1162.75</v>
      </c>
      <c r="J466" s="278">
        <v>1174.95</v>
      </c>
      <c r="K466" s="276">
        <v>1150.55</v>
      </c>
      <c r="L466" s="276">
        <v>1126.0999999999999</v>
      </c>
      <c r="M466" s="276">
        <v>1.14436</v>
      </c>
    </row>
    <row r="467" spans="1:13">
      <c r="A467" s="267">
        <v>457</v>
      </c>
      <c r="B467" s="276" t="s">
        <v>552</v>
      </c>
      <c r="C467" s="276">
        <v>669.45</v>
      </c>
      <c r="D467" s="278">
        <v>667.94999999999993</v>
      </c>
      <c r="E467" s="278">
        <v>657.49999999999989</v>
      </c>
      <c r="F467" s="278">
        <v>645.54999999999995</v>
      </c>
      <c r="G467" s="278">
        <v>635.09999999999991</v>
      </c>
      <c r="H467" s="278">
        <v>679.89999999999986</v>
      </c>
      <c r="I467" s="278">
        <v>690.34999999999991</v>
      </c>
      <c r="J467" s="278">
        <v>702.29999999999984</v>
      </c>
      <c r="K467" s="276">
        <v>678.4</v>
      </c>
      <c r="L467" s="276">
        <v>656</v>
      </c>
      <c r="M467" s="276">
        <v>0.53400999999999998</v>
      </c>
    </row>
    <row r="468" spans="1:13">
      <c r="A468" s="267">
        <v>458</v>
      </c>
      <c r="B468" s="276" t="s">
        <v>548</v>
      </c>
      <c r="C468" s="276">
        <v>38.450000000000003</v>
      </c>
      <c r="D468" s="278">
        <v>38.6</v>
      </c>
      <c r="E468" s="278">
        <v>38.1</v>
      </c>
      <c r="F468" s="278">
        <v>37.75</v>
      </c>
      <c r="G468" s="278">
        <v>37.25</v>
      </c>
      <c r="H468" s="278">
        <v>38.950000000000003</v>
      </c>
      <c r="I468" s="278">
        <v>39.450000000000003</v>
      </c>
      <c r="J468" s="278">
        <v>39.800000000000004</v>
      </c>
      <c r="K468" s="276">
        <v>39.1</v>
      </c>
      <c r="L468" s="276">
        <v>38.25</v>
      </c>
      <c r="M468" s="276">
        <v>3.8439100000000002</v>
      </c>
    </row>
    <row r="469" spans="1:13">
      <c r="A469" s="267">
        <v>459</v>
      </c>
      <c r="B469" s="276" t="s">
        <v>549</v>
      </c>
      <c r="C469" s="276">
        <v>1073.75</v>
      </c>
      <c r="D469" s="278">
        <v>1073.6000000000001</v>
      </c>
      <c r="E469" s="278">
        <v>1061.2000000000003</v>
      </c>
      <c r="F469" s="278">
        <v>1048.6500000000001</v>
      </c>
      <c r="G469" s="278">
        <v>1036.2500000000002</v>
      </c>
      <c r="H469" s="278">
        <v>1086.1500000000003</v>
      </c>
      <c r="I469" s="278">
        <v>1098.5500000000004</v>
      </c>
      <c r="J469" s="278">
        <v>1111.1000000000004</v>
      </c>
      <c r="K469" s="276">
        <v>1086</v>
      </c>
      <c r="L469" s="276">
        <v>1061.05</v>
      </c>
      <c r="M469" s="276">
        <v>8.2710000000000006E-2</v>
      </c>
    </row>
    <row r="470" spans="1:13">
      <c r="A470" s="267">
        <v>460</v>
      </c>
      <c r="B470" s="276" t="s">
        <v>189</v>
      </c>
      <c r="C470" s="276">
        <v>1215.6500000000001</v>
      </c>
      <c r="D470" s="278">
        <v>1208.75</v>
      </c>
      <c r="E470" s="278">
        <v>1199.5999999999999</v>
      </c>
      <c r="F470" s="278">
        <v>1183.55</v>
      </c>
      <c r="G470" s="278">
        <v>1174.3999999999999</v>
      </c>
      <c r="H470" s="278">
        <v>1224.8</v>
      </c>
      <c r="I470" s="278">
        <v>1233.95</v>
      </c>
      <c r="J470" s="278">
        <v>1250</v>
      </c>
      <c r="K470" s="276">
        <v>1217.9000000000001</v>
      </c>
      <c r="L470" s="276">
        <v>1192.7</v>
      </c>
      <c r="M470" s="276">
        <v>20.43263</v>
      </c>
    </row>
    <row r="471" spans="1:13">
      <c r="A471" s="267">
        <v>461</v>
      </c>
      <c r="B471" s="276" t="s">
        <v>190</v>
      </c>
      <c r="C471" s="276">
        <v>2600.6999999999998</v>
      </c>
      <c r="D471" s="278">
        <v>2590.6333333333332</v>
      </c>
      <c r="E471" s="278">
        <v>2568.4166666666665</v>
      </c>
      <c r="F471" s="278">
        <v>2536.1333333333332</v>
      </c>
      <c r="G471" s="278">
        <v>2513.9166666666665</v>
      </c>
      <c r="H471" s="278">
        <v>2622.9166666666665</v>
      </c>
      <c r="I471" s="278">
        <v>2645.1333333333337</v>
      </c>
      <c r="J471" s="278">
        <v>2677.4166666666665</v>
      </c>
      <c r="K471" s="276">
        <v>2612.85</v>
      </c>
      <c r="L471" s="276">
        <v>2558.35</v>
      </c>
      <c r="M471" s="276">
        <v>2.98699</v>
      </c>
    </row>
    <row r="472" spans="1:13">
      <c r="A472" s="267">
        <v>462</v>
      </c>
      <c r="B472" s="276" t="s">
        <v>191</v>
      </c>
      <c r="C472" s="276">
        <v>312.25</v>
      </c>
      <c r="D472" s="278">
        <v>312.34999999999997</v>
      </c>
      <c r="E472" s="278">
        <v>308.94999999999993</v>
      </c>
      <c r="F472" s="278">
        <v>305.64999999999998</v>
      </c>
      <c r="G472" s="278">
        <v>302.24999999999994</v>
      </c>
      <c r="H472" s="278">
        <v>315.64999999999992</v>
      </c>
      <c r="I472" s="278">
        <v>319.0499999999999</v>
      </c>
      <c r="J472" s="278">
        <v>322.34999999999991</v>
      </c>
      <c r="K472" s="276">
        <v>315.75</v>
      </c>
      <c r="L472" s="276">
        <v>309.05</v>
      </c>
      <c r="M472" s="276">
        <v>3.60975</v>
      </c>
    </row>
    <row r="473" spans="1:13">
      <c r="A473" s="267">
        <v>463</v>
      </c>
      <c r="B473" s="276" t="s">
        <v>550</v>
      </c>
      <c r="C473" s="276">
        <v>668.5</v>
      </c>
      <c r="D473" s="278">
        <v>669.68333333333328</v>
      </c>
      <c r="E473" s="278">
        <v>656.86666666666656</v>
      </c>
      <c r="F473" s="278">
        <v>645.23333333333323</v>
      </c>
      <c r="G473" s="278">
        <v>632.41666666666652</v>
      </c>
      <c r="H473" s="278">
        <v>681.31666666666661</v>
      </c>
      <c r="I473" s="278">
        <v>694.13333333333344</v>
      </c>
      <c r="J473" s="278">
        <v>705.76666666666665</v>
      </c>
      <c r="K473" s="276">
        <v>682.5</v>
      </c>
      <c r="L473" s="276">
        <v>658.05</v>
      </c>
      <c r="M473" s="276">
        <v>3.6831</v>
      </c>
    </row>
    <row r="474" spans="1:13">
      <c r="A474" s="267">
        <v>464</v>
      </c>
      <c r="B474" s="244" t="s">
        <v>551</v>
      </c>
      <c r="C474" s="276">
        <v>7.5</v>
      </c>
      <c r="D474" s="278">
        <v>7.6000000000000005</v>
      </c>
      <c r="E474" s="278">
        <v>7.4000000000000012</v>
      </c>
      <c r="F474" s="278">
        <v>7.3000000000000007</v>
      </c>
      <c r="G474" s="278">
        <v>7.1000000000000014</v>
      </c>
      <c r="H474" s="278">
        <v>7.7000000000000011</v>
      </c>
      <c r="I474" s="278">
        <v>7.9</v>
      </c>
      <c r="J474" s="278">
        <v>8</v>
      </c>
      <c r="K474" s="276">
        <v>7.8</v>
      </c>
      <c r="L474" s="276">
        <v>7.5</v>
      </c>
      <c r="M474" s="276">
        <v>53.649509999999999</v>
      </c>
    </row>
    <row r="475" spans="1:13">
      <c r="A475" s="267">
        <v>465</v>
      </c>
      <c r="B475" s="244" t="s">
        <v>539</v>
      </c>
      <c r="C475" s="276">
        <v>5756.6</v>
      </c>
      <c r="D475" s="278">
        <v>5755.666666666667</v>
      </c>
      <c r="E475" s="278">
        <v>5701.3333333333339</v>
      </c>
      <c r="F475" s="278">
        <v>5646.0666666666666</v>
      </c>
      <c r="G475" s="278">
        <v>5591.7333333333336</v>
      </c>
      <c r="H475" s="278">
        <v>5810.9333333333343</v>
      </c>
      <c r="I475" s="278">
        <v>5865.2666666666682</v>
      </c>
      <c r="J475" s="278">
        <v>5920.5333333333347</v>
      </c>
      <c r="K475" s="276">
        <v>5810</v>
      </c>
      <c r="L475" s="276">
        <v>5700.4</v>
      </c>
      <c r="M475" s="276">
        <v>2.5749999999999999E-2</v>
      </c>
    </row>
    <row r="476" spans="1:13">
      <c r="A476" s="267">
        <v>466</v>
      </c>
      <c r="B476" s="244" t="s">
        <v>541</v>
      </c>
      <c r="C476" s="276">
        <v>28.05</v>
      </c>
      <c r="D476" s="278">
        <v>28</v>
      </c>
      <c r="E476" s="278">
        <v>27.7</v>
      </c>
      <c r="F476" s="278">
        <v>27.349999999999998</v>
      </c>
      <c r="G476" s="278">
        <v>27.049999999999997</v>
      </c>
      <c r="H476" s="278">
        <v>28.35</v>
      </c>
      <c r="I476" s="278">
        <v>28.65</v>
      </c>
      <c r="J476" s="278">
        <v>29.000000000000004</v>
      </c>
      <c r="K476" s="276">
        <v>28.3</v>
      </c>
      <c r="L476" s="276">
        <v>27.65</v>
      </c>
      <c r="M476" s="276">
        <v>15.975289999999999</v>
      </c>
    </row>
    <row r="477" spans="1:13">
      <c r="A477" s="267">
        <v>467</v>
      </c>
      <c r="B477" s="244" t="s">
        <v>192</v>
      </c>
      <c r="C477" s="276">
        <v>470.95</v>
      </c>
      <c r="D477" s="278">
        <v>468.98333333333335</v>
      </c>
      <c r="E477" s="278">
        <v>464.9666666666667</v>
      </c>
      <c r="F477" s="278">
        <v>458.98333333333335</v>
      </c>
      <c r="G477" s="278">
        <v>454.9666666666667</v>
      </c>
      <c r="H477" s="278">
        <v>474.9666666666667</v>
      </c>
      <c r="I477" s="278">
        <v>478.98333333333335</v>
      </c>
      <c r="J477" s="278">
        <v>484.9666666666667</v>
      </c>
      <c r="K477" s="276">
        <v>473</v>
      </c>
      <c r="L477" s="276">
        <v>463</v>
      </c>
      <c r="M477" s="276">
        <v>19.423819999999999</v>
      </c>
    </row>
    <row r="478" spans="1:13">
      <c r="A478" s="267">
        <v>468</v>
      </c>
      <c r="B478" s="244" t="s">
        <v>540</v>
      </c>
      <c r="C478" s="276">
        <v>200.9</v>
      </c>
      <c r="D478" s="278">
        <v>198.96666666666667</v>
      </c>
      <c r="E478" s="278">
        <v>194.93333333333334</v>
      </c>
      <c r="F478" s="278">
        <v>188.96666666666667</v>
      </c>
      <c r="G478" s="278">
        <v>184.93333333333334</v>
      </c>
      <c r="H478" s="278">
        <v>204.93333333333334</v>
      </c>
      <c r="I478" s="278">
        <v>208.9666666666667</v>
      </c>
      <c r="J478" s="278">
        <v>214.93333333333334</v>
      </c>
      <c r="K478" s="276">
        <v>203</v>
      </c>
      <c r="L478" s="276">
        <v>193</v>
      </c>
      <c r="M478" s="276">
        <v>0.20229</v>
      </c>
    </row>
    <row r="479" spans="1:13">
      <c r="A479" s="267">
        <v>469</v>
      </c>
      <c r="B479" s="244" t="s">
        <v>193</v>
      </c>
      <c r="C479" s="276">
        <v>926.3</v>
      </c>
      <c r="D479" s="278">
        <v>931.16666666666663</v>
      </c>
      <c r="E479" s="278">
        <v>917.33333333333326</v>
      </c>
      <c r="F479" s="278">
        <v>908.36666666666667</v>
      </c>
      <c r="G479" s="278">
        <v>894.5333333333333</v>
      </c>
      <c r="H479" s="278">
        <v>940.13333333333321</v>
      </c>
      <c r="I479" s="278">
        <v>953.96666666666647</v>
      </c>
      <c r="J479" s="278">
        <v>962.93333333333317</v>
      </c>
      <c r="K479" s="276">
        <v>945</v>
      </c>
      <c r="L479" s="276">
        <v>922.2</v>
      </c>
      <c r="M479" s="276">
        <v>3.2114199999999999</v>
      </c>
    </row>
    <row r="480" spans="1:13">
      <c r="A480" s="267">
        <v>470</v>
      </c>
      <c r="B480" s="244" t="s">
        <v>553</v>
      </c>
      <c r="C480" s="276">
        <v>11.7</v>
      </c>
      <c r="D480" s="278">
        <v>11.733333333333333</v>
      </c>
      <c r="E480" s="278">
        <v>11.616666666666665</v>
      </c>
      <c r="F480" s="276">
        <v>11.533333333333333</v>
      </c>
      <c r="G480" s="278">
        <v>11.416666666666666</v>
      </c>
      <c r="H480" s="278">
        <v>11.816666666666665</v>
      </c>
      <c r="I480" s="276">
        <v>11.933333333333332</v>
      </c>
      <c r="J480" s="278">
        <v>12.016666666666664</v>
      </c>
      <c r="K480" s="278">
        <v>11.85</v>
      </c>
      <c r="L480" s="276">
        <v>11.65</v>
      </c>
      <c r="M480" s="278">
        <v>4.6919399999999998</v>
      </c>
    </row>
    <row r="481" spans="1:13">
      <c r="A481" s="267">
        <v>471</v>
      </c>
      <c r="B481" s="244" t="s">
        <v>554</v>
      </c>
      <c r="C481" s="276">
        <v>317.85000000000002</v>
      </c>
      <c r="D481" s="278">
        <v>319.48333333333335</v>
      </c>
      <c r="E481" s="278">
        <v>314.91666666666669</v>
      </c>
      <c r="F481" s="276">
        <v>311.98333333333335</v>
      </c>
      <c r="G481" s="278">
        <v>307.41666666666669</v>
      </c>
      <c r="H481" s="278">
        <v>322.41666666666669</v>
      </c>
      <c r="I481" s="276">
        <v>326.98333333333329</v>
      </c>
      <c r="J481" s="278">
        <v>329.91666666666669</v>
      </c>
      <c r="K481" s="278">
        <v>324.05</v>
      </c>
      <c r="L481" s="276">
        <v>316.55</v>
      </c>
      <c r="M481" s="278">
        <v>0.63715999999999995</v>
      </c>
    </row>
    <row r="482" spans="1:13">
      <c r="A482" s="267">
        <v>472</v>
      </c>
      <c r="B482" s="244" t="s">
        <v>194</v>
      </c>
      <c r="C482" s="244">
        <v>216.3</v>
      </c>
      <c r="D482" s="288">
        <v>215.61666666666667</v>
      </c>
      <c r="E482" s="288">
        <v>213.73333333333335</v>
      </c>
      <c r="F482" s="288">
        <v>211.16666666666669</v>
      </c>
      <c r="G482" s="288">
        <v>209.28333333333336</v>
      </c>
      <c r="H482" s="288">
        <v>218.18333333333334</v>
      </c>
      <c r="I482" s="288">
        <v>220.06666666666666</v>
      </c>
      <c r="J482" s="288">
        <v>222.63333333333333</v>
      </c>
      <c r="K482" s="288">
        <v>217.5</v>
      </c>
      <c r="L482" s="288">
        <v>213.05</v>
      </c>
      <c r="M482" s="288">
        <v>2.8891900000000001</v>
      </c>
    </row>
    <row r="483" spans="1:13">
      <c r="A483" s="267">
        <v>473</v>
      </c>
      <c r="B483" s="244" t="s">
        <v>3098</v>
      </c>
      <c r="C483" s="244">
        <v>30.9</v>
      </c>
      <c r="D483" s="288">
        <v>30.95</v>
      </c>
      <c r="E483" s="288">
        <v>30.599999999999998</v>
      </c>
      <c r="F483" s="288">
        <v>30.299999999999997</v>
      </c>
      <c r="G483" s="288">
        <v>29.949999999999996</v>
      </c>
      <c r="H483" s="288">
        <v>31.25</v>
      </c>
      <c r="I483" s="288">
        <v>31.6</v>
      </c>
      <c r="J483" s="288">
        <v>31.900000000000002</v>
      </c>
      <c r="K483" s="288">
        <v>31.3</v>
      </c>
      <c r="L483" s="288">
        <v>30.65</v>
      </c>
      <c r="M483" s="288">
        <v>4.0903099999999997</v>
      </c>
    </row>
    <row r="484" spans="1:13">
      <c r="A484" s="267">
        <v>474</v>
      </c>
      <c r="B484" s="244" t="s">
        <v>195</v>
      </c>
      <c r="C484" s="288">
        <v>4531.6000000000004</v>
      </c>
      <c r="D484" s="288">
        <v>4547.8833333333341</v>
      </c>
      <c r="E484" s="288">
        <v>4484.7666666666682</v>
      </c>
      <c r="F484" s="288">
        <v>4437.9333333333343</v>
      </c>
      <c r="G484" s="288">
        <v>4374.8166666666684</v>
      </c>
      <c r="H484" s="288">
        <v>4594.7166666666681</v>
      </c>
      <c r="I484" s="288">
        <v>4657.8333333333348</v>
      </c>
      <c r="J484" s="288">
        <v>4704.6666666666679</v>
      </c>
      <c r="K484" s="288">
        <v>4611</v>
      </c>
      <c r="L484" s="288">
        <v>4501.05</v>
      </c>
      <c r="M484" s="288">
        <v>4.9559899999999999</v>
      </c>
    </row>
    <row r="485" spans="1:13">
      <c r="A485" s="267">
        <v>475</v>
      </c>
      <c r="B485" s="244" t="s">
        <v>196</v>
      </c>
      <c r="C485" s="288">
        <v>23.8</v>
      </c>
      <c r="D485" s="288">
        <v>23.850000000000005</v>
      </c>
      <c r="E485" s="288">
        <v>23.550000000000011</v>
      </c>
      <c r="F485" s="288">
        <v>23.300000000000008</v>
      </c>
      <c r="G485" s="288">
        <v>23.000000000000014</v>
      </c>
      <c r="H485" s="288">
        <v>24.100000000000009</v>
      </c>
      <c r="I485" s="288">
        <v>24.4</v>
      </c>
      <c r="J485" s="288">
        <v>24.650000000000006</v>
      </c>
      <c r="K485" s="288">
        <v>24.15</v>
      </c>
      <c r="L485" s="288">
        <v>23.6</v>
      </c>
      <c r="M485" s="288">
        <v>24.113009999999999</v>
      </c>
    </row>
    <row r="486" spans="1:13">
      <c r="A486" s="267">
        <v>476</v>
      </c>
      <c r="B486" s="244" t="s">
        <v>197</v>
      </c>
      <c r="C486" s="288">
        <v>401.35</v>
      </c>
      <c r="D486" s="288">
        <v>405.34999999999997</v>
      </c>
      <c r="E486" s="288">
        <v>394.99999999999994</v>
      </c>
      <c r="F486" s="288">
        <v>388.65</v>
      </c>
      <c r="G486" s="288">
        <v>378.29999999999995</v>
      </c>
      <c r="H486" s="288">
        <v>411.69999999999993</v>
      </c>
      <c r="I486" s="288">
        <v>422.04999999999995</v>
      </c>
      <c r="J486" s="288">
        <v>428.39999999999992</v>
      </c>
      <c r="K486" s="288">
        <v>415.7</v>
      </c>
      <c r="L486" s="288">
        <v>399</v>
      </c>
      <c r="M486" s="288">
        <v>193.63946999999999</v>
      </c>
    </row>
    <row r="487" spans="1:13">
      <c r="A487" s="267">
        <v>477</v>
      </c>
      <c r="B487" s="244" t="s">
        <v>560</v>
      </c>
      <c r="C487" s="288">
        <v>1958.8</v>
      </c>
      <c r="D487" s="288">
        <v>1949.6000000000001</v>
      </c>
      <c r="E487" s="288">
        <v>1899.2000000000003</v>
      </c>
      <c r="F487" s="288">
        <v>1839.6000000000001</v>
      </c>
      <c r="G487" s="288">
        <v>1789.2000000000003</v>
      </c>
      <c r="H487" s="288">
        <v>2009.2000000000003</v>
      </c>
      <c r="I487" s="288">
        <v>2059.6000000000004</v>
      </c>
      <c r="J487" s="288">
        <v>2119.2000000000003</v>
      </c>
      <c r="K487" s="288">
        <v>2000</v>
      </c>
      <c r="L487" s="288">
        <v>1890</v>
      </c>
      <c r="M487" s="288">
        <v>0.14510000000000001</v>
      </c>
    </row>
    <row r="488" spans="1:13">
      <c r="A488" s="267">
        <v>478</v>
      </c>
      <c r="B488" s="244" t="s">
        <v>561</v>
      </c>
      <c r="C488" s="288">
        <v>26.7</v>
      </c>
      <c r="D488" s="288">
        <v>26.8</v>
      </c>
      <c r="E488" s="288">
        <v>26.5</v>
      </c>
      <c r="F488" s="288">
        <v>26.3</v>
      </c>
      <c r="G488" s="288">
        <v>26</v>
      </c>
      <c r="H488" s="288">
        <v>27</v>
      </c>
      <c r="I488" s="288">
        <v>27.300000000000004</v>
      </c>
      <c r="J488" s="288">
        <v>27.5</v>
      </c>
      <c r="K488" s="288">
        <v>27.1</v>
      </c>
      <c r="L488" s="288">
        <v>26.6</v>
      </c>
      <c r="M488" s="288">
        <v>10.90991</v>
      </c>
    </row>
    <row r="489" spans="1:13">
      <c r="A489" s="267">
        <v>479</v>
      </c>
      <c r="B489" s="244" t="s">
        <v>285</v>
      </c>
      <c r="C489" s="288">
        <v>287.25</v>
      </c>
      <c r="D489" s="288">
        <v>288.40000000000003</v>
      </c>
      <c r="E489" s="288">
        <v>283.90000000000009</v>
      </c>
      <c r="F489" s="288">
        <v>280.55000000000007</v>
      </c>
      <c r="G489" s="288">
        <v>276.05000000000013</v>
      </c>
      <c r="H489" s="288">
        <v>291.75000000000006</v>
      </c>
      <c r="I489" s="288">
        <v>296.24999999999994</v>
      </c>
      <c r="J489" s="288">
        <v>299.60000000000002</v>
      </c>
      <c r="K489" s="288">
        <v>292.89999999999998</v>
      </c>
      <c r="L489" s="288">
        <v>285.05</v>
      </c>
      <c r="M489" s="288">
        <v>0.41713</v>
      </c>
    </row>
    <row r="490" spans="1:13">
      <c r="A490" s="267">
        <v>480</v>
      </c>
      <c r="B490" s="244" t="s">
        <v>563</v>
      </c>
      <c r="C490" s="288">
        <v>672.95</v>
      </c>
      <c r="D490" s="288">
        <v>670.9</v>
      </c>
      <c r="E490" s="288">
        <v>657.05</v>
      </c>
      <c r="F490" s="288">
        <v>641.15</v>
      </c>
      <c r="G490" s="288">
        <v>627.29999999999995</v>
      </c>
      <c r="H490" s="288">
        <v>686.8</v>
      </c>
      <c r="I490" s="288">
        <v>700.65000000000009</v>
      </c>
      <c r="J490" s="288">
        <v>716.55</v>
      </c>
      <c r="K490" s="288">
        <v>684.75</v>
      </c>
      <c r="L490" s="288">
        <v>655</v>
      </c>
      <c r="M490" s="288">
        <v>4.0581300000000002</v>
      </c>
    </row>
    <row r="491" spans="1:13">
      <c r="A491" s="267">
        <v>481</v>
      </c>
      <c r="B491" s="244" t="s">
        <v>564</v>
      </c>
      <c r="C491" s="288">
        <v>1465.3</v>
      </c>
      <c r="D491" s="288">
        <v>1471.7666666666667</v>
      </c>
      <c r="E491" s="288">
        <v>1445.5333333333333</v>
      </c>
      <c r="F491" s="288">
        <v>1425.7666666666667</v>
      </c>
      <c r="G491" s="288">
        <v>1399.5333333333333</v>
      </c>
      <c r="H491" s="288">
        <v>1491.5333333333333</v>
      </c>
      <c r="I491" s="288">
        <v>1517.7666666666664</v>
      </c>
      <c r="J491" s="288">
        <v>1537.5333333333333</v>
      </c>
      <c r="K491" s="288">
        <v>1498</v>
      </c>
      <c r="L491" s="288">
        <v>1452</v>
      </c>
      <c r="M491" s="288">
        <v>0.69179000000000002</v>
      </c>
    </row>
    <row r="492" spans="1:13">
      <c r="A492" s="267">
        <v>482</v>
      </c>
      <c r="B492" s="244" t="s">
        <v>2780</v>
      </c>
      <c r="C492" s="288">
        <v>882.4</v>
      </c>
      <c r="D492" s="288">
        <v>885.68333333333339</v>
      </c>
      <c r="E492" s="288">
        <v>877.36666666666679</v>
      </c>
      <c r="F492" s="288">
        <v>872.33333333333337</v>
      </c>
      <c r="G492" s="288">
        <v>864.01666666666677</v>
      </c>
      <c r="H492" s="288">
        <v>890.71666666666681</v>
      </c>
      <c r="I492" s="288">
        <v>899.03333333333342</v>
      </c>
      <c r="J492" s="288">
        <v>904.06666666666683</v>
      </c>
      <c r="K492" s="288">
        <v>894</v>
      </c>
      <c r="L492" s="288">
        <v>880.65</v>
      </c>
      <c r="M492" s="288">
        <v>1.387E-2</v>
      </c>
    </row>
    <row r="493" spans="1:13">
      <c r="A493" s="267">
        <v>483</v>
      </c>
      <c r="B493" s="244" t="s">
        <v>284</v>
      </c>
      <c r="C493" s="288">
        <v>169.6</v>
      </c>
      <c r="D493" s="288">
        <v>169.9</v>
      </c>
      <c r="E493" s="288">
        <v>168.3</v>
      </c>
      <c r="F493" s="288">
        <v>167</v>
      </c>
      <c r="G493" s="288">
        <v>165.4</v>
      </c>
      <c r="H493" s="288">
        <v>171.20000000000002</v>
      </c>
      <c r="I493" s="288">
        <v>172.79999999999998</v>
      </c>
      <c r="J493" s="288">
        <v>174.10000000000002</v>
      </c>
      <c r="K493" s="288">
        <v>171.5</v>
      </c>
      <c r="L493" s="288">
        <v>168.6</v>
      </c>
      <c r="M493" s="288">
        <v>1.6264000000000001</v>
      </c>
    </row>
    <row r="494" spans="1:13">
      <c r="A494" s="267">
        <v>484</v>
      </c>
      <c r="B494" s="244" t="s">
        <v>565</v>
      </c>
      <c r="C494" s="288">
        <v>1149.5</v>
      </c>
      <c r="D494" s="288">
        <v>1158.1666666666667</v>
      </c>
      <c r="E494" s="288">
        <v>1132.3333333333335</v>
      </c>
      <c r="F494" s="288">
        <v>1115.1666666666667</v>
      </c>
      <c r="G494" s="288">
        <v>1089.3333333333335</v>
      </c>
      <c r="H494" s="288">
        <v>1175.3333333333335</v>
      </c>
      <c r="I494" s="288">
        <v>1201.166666666667</v>
      </c>
      <c r="J494" s="288">
        <v>1218.3333333333335</v>
      </c>
      <c r="K494" s="288">
        <v>1184</v>
      </c>
      <c r="L494" s="288">
        <v>1141</v>
      </c>
      <c r="M494" s="288">
        <v>0.50392999999999999</v>
      </c>
    </row>
    <row r="495" spans="1:13">
      <c r="A495" s="267">
        <v>485</v>
      </c>
      <c r="B495" s="244" t="s">
        <v>556</v>
      </c>
      <c r="C495" s="288">
        <v>280.10000000000002</v>
      </c>
      <c r="D495" s="288">
        <v>278.84999999999997</v>
      </c>
      <c r="E495" s="288">
        <v>273.94999999999993</v>
      </c>
      <c r="F495" s="288">
        <v>267.79999999999995</v>
      </c>
      <c r="G495" s="288">
        <v>262.89999999999992</v>
      </c>
      <c r="H495" s="288">
        <v>284.99999999999994</v>
      </c>
      <c r="I495" s="288">
        <v>289.89999999999992</v>
      </c>
      <c r="J495" s="288">
        <v>296.04999999999995</v>
      </c>
      <c r="K495" s="288">
        <v>283.75</v>
      </c>
      <c r="L495" s="288">
        <v>272.7</v>
      </c>
      <c r="M495" s="288">
        <v>6.0276899999999998</v>
      </c>
    </row>
    <row r="496" spans="1:13">
      <c r="A496" s="267">
        <v>486</v>
      </c>
      <c r="B496" s="244" t="s">
        <v>555</v>
      </c>
      <c r="C496" s="288">
        <v>1959.45</v>
      </c>
      <c r="D496" s="288">
        <v>1961.3166666666666</v>
      </c>
      <c r="E496" s="288">
        <v>1927.6333333333332</v>
      </c>
      <c r="F496" s="288">
        <v>1895.8166666666666</v>
      </c>
      <c r="G496" s="288">
        <v>1862.1333333333332</v>
      </c>
      <c r="H496" s="288">
        <v>1993.1333333333332</v>
      </c>
      <c r="I496" s="288">
        <v>2026.8166666666666</v>
      </c>
      <c r="J496" s="288">
        <v>2058.6333333333332</v>
      </c>
      <c r="K496" s="288">
        <v>1995</v>
      </c>
      <c r="L496" s="288">
        <v>1929.5</v>
      </c>
      <c r="M496" s="288">
        <v>0.20441999999999999</v>
      </c>
    </row>
    <row r="497" spans="1:13">
      <c r="A497" s="267">
        <v>487</v>
      </c>
      <c r="B497" s="244" t="s">
        <v>199</v>
      </c>
      <c r="C497" s="288">
        <v>724.1</v>
      </c>
      <c r="D497" s="288">
        <v>719.19999999999993</v>
      </c>
      <c r="E497" s="288">
        <v>711.39999999999986</v>
      </c>
      <c r="F497" s="288">
        <v>698.69999999999993</v>
      </c>
      <c r="G497" s="288">
        <v>690.89999999999986</v>
      </c>
      <c r="H497" s="288">
        <v>731.89999999999986</v>
      </c>
      <c r="I497" s="288">
        <v>739.69999999999982</v>
      </c>
      <c r="J497" s="288">
        <v>752.39999999999986</v>
      </c>
      <c r="K497" s="288">
        <v>727</v>
      </c>
      <c r="L497" s="288">
        <v>706.5</v>
      </c>
      <c r="M497" s="288">
        <v>17.617180000000001</v>
      </c>
    </row>
    <row r="498" spans="1:13">
      <c r="A498" s="267">
        <v>488</v>
      </c>
      <c r="B498" s="244" t="s">
        <v>557</v>
      </c>
      <c r="C498" s="288">
        <v>149.85</v>
      </c>
      <c r="D498" s="288">
        <v>150.68333333333334</v>
      </c>
      <c r="E498" s="288">
        <v>148.71666666666667</v>
      </c>
      <c r="F498" s="288">
        <v>147.58333333333334</v>
      </c>
      <c r="G498" s="288">
        <v>145.61666666666667</v>
      </c>
      <c r="H498" s="288">
        <v>151.81666666666666</v>
      </c>
      <c r="I498" s="288">
        <v>153.78333333333336</v>
      </c>
      <c r="J498" s="288">
        <v>154.91666666666666</v>
      </c>
      <c r="K498" s="288">
        <v>152.65</v>
      </c>
      <c r="L498" s="288">
        <v>149.55000000000001</v>
      </c>
      <c r="M498" s="288">
        <v>0.47334999999999999</v>
      </c>
    </row>
    <row r="499" spans="1:13">
      <c r="A499" s="267">
        <v>489</v>
      </c>
      <c r="B499" s="244" t="s">
        <v>558</v>
      </c>
      <c r="C499" s="288">
        <v>3411.45</v>
      </c>
      <c r="D499" s="288">
        <v>3406.1333333333332</v>
      </c>
      <c r="E499" s="288">
        <v>3388.3166666666666</v>
      </c>
      <c r="F499" s="288">
        <v>3365.1833333333334</v>
      </c>
      <c r="G499" s="288">
        <v>3347.3666666666668</v>
      </c>
      <c r="H499" s="288">
        <v>3429.2666666666664</v>
      </c>
      <c r="I499" s="288">
        <v>3447.083333333333</v>
      </c>
      <c r="J499" s="288">
        <v>3470.2166666666662</v>
      </c>
      <c r="K499" s="288">
        <v>3423.95</v>
      </c>
      <c r="L499" s="288">
        <v>3383</v>
      </c>
      <c r="M499" s="288">
        <v>3.8330000000000003E-2</v>
      </c>
    </row>
    <row r="500" spans="1:13">
      <c r="A500" s="267">
        <v>490</v>
      </c>
      <c r="B500" s="244" t="s">
        <v>562</v>
      </c>
      <c r="C500" s="288">
        <v>783.85</v>
      </c>
      <c r="D500" s="288">
        <v>779.25</v>
      </c>
      <c r="E500" s="288">
        <v>768.5</v>
      </c>
      <c r="F500" s="288">
        <v>753.15</v>
      </c>
      <c r="G500" s="288">
        <v>742.4</v>
      </c>
      <c r="H500" s="288">
        <v>794.6</v>
      </c>
      <c r="I500" s="288">
        <v>805.35</v>
      </c>
      <c r="J500" s="288">
        <v>820.7</v>
      </c>
      <c r="K500" s="288">
        <v>790</v>
      </c>
      <c r="L500" s="288">
        <v>763.9</v>
      </c>
      <c r="M500" s="288">
        <v>0.15503</v>
      </c>
    </row>
    <row r="501" spans="1:13">
      <c r="A501" s="267">
        <v>491</v>
      </c>
      <c r="B501" s="244" t="s">
        <v>566</v>
      </c>
      <c r="C501" s="288">
        <v>4863.6499999999996</v>
      </c>
      <c r="D501" s="288">
        <v>4884.8666666666659</v>
      </c>
      <c r="E501" s="288">
        <v>4778.7833333333319</v>
      </c>
      <c r="F501" s="288">
        <v>4693.9166666666661</v>
      </c>
      <c r="G501" s="288">
        <v>4587.8333333333321</v>
      </c>
      <c r="H501" s="288">
        <v>4969.7333333333318</v>
      </c>
      <c r="I501" s="288">
        <v>5075.8166666666657</v>
      </c>
      <c r="J501" s="288">
        <v>5160.6833333333316</v>
      </c>
      <c r="K501" s="288">
        <v>4990.95</v>
      </c>
      <c r="L501" s="288">
        <v>4800</v>
      </c>
      <c r="M501" s="288">
        <v>2.6030000000000001E-2</v>
      </c>
    </row>
    <row r="502" spans="1:13">
      <c r="A502" s="267">
        <v>492</v>
      </c>
      <c r="B502" s="244" t="s">
        <v>567</v>
      </c>
      <c r="C502" s="288">
        <v>99.95</v>
      </c>
      <c r="D502" s="288">
        <v>100.58333333333333</v>
      </c>
      <c r="E502" s="288">
        <v>98.36666666666666</v>
      </c>
      <c r="F502" s="288">
        <v>96.783333333333331</v>
      </c>
      <c r="G502" s="288">
        <v>94.566666666666663</v>
      </c>
      <c r="H502" s="288">
        <v>102.16666666666666</v>
      </c>
      <c r="I502" s="288">
        <v>104.38333333333333</v>
      </c>
      <c r="J502" s="288">
        <v>105.96666666666665</v>
      </c>
      <c r="K502" s="288">
        <v>102.8</v>
      </c>
      <c r="L502" s="288">
        <v>99</v>
      </c>
      <c r="M502" s="288">
        <v>10.66846</v>
      </c>
    </row>
    <row r="503" spans="1:13">
      <c r="A503" s="267">
        <v>493</v>
      </c>
      <c r="B503" s="244" t="s">
        <v>568</v>
      </c>
      <c r="C503" s="288">
        <v>67.95</v>
      </c>
      <c r="D503" s="288">
        <v>68.316666666666663</v>
      </c>
      <c r="E503" s="288">
        <v>66.833333333333329</v>
      </c>
      <c r="F503" s="288">
        <v>65.716666666666669</v>
      </c>
      <c r="G503" s="288">
        <v>64.233333333333334</v>
      </c>
      <c r="H503" s="288">
        <v>69.433333333333323</v>
      </c>
      <c r="I503" s="288">
        <v>70.916666666666671</v>
      </c>
      <c r="J503" s="288">
        <v>72.033333333333317</v>
      </c>
      <c r="K503" s="288">
        <v>69.8</v>
      </c>
      <c r="L503" s="288">
        <v>67.2</v>
      </c>
      <c r="M503" s="288">
        <v>4.32646</v>
      </c>
    </row>
    <row r="504" spans="1:13">
      <c r="A504" s="267">
        <v>494</v>
      </c>
      <c r="B504" s="244" t="s">
        <v>2851</v>
      </c>
      <c r="C504" s="288">
        <v>369.35</v>
      </c>
      <c r="D504" s="288">
        <v>369.4666666666667</v>
      </c>
      <c r="E504" s="288">
        <v>364.88333333333338</v>
      </c>
      <c r="F504" s="288">
        <v>360.41666666666669</v>
      </c>
      <c r="G504" s="288">
        <v>355.83333333333337</v>
      </c>
      <c r="H504" s="288">
        <v>373.93333333333339</v>
      </c>
      <c r="I504" s="288">
        <v>378.51666666666665</v>
      </c>
      <c r="J504" s="288">
        <v>382.98333333333341</v>
      </c>
      <c r="K504" s="288">
        <v>374.05</v>
      </c>
      <c r="L504" s="288">
        <v>365</v>
      </c>
      <c r="M504" s="288">
        <v>0.23280000000000001</v>
      </c>
    </row>
    <row r="505" spans="1:13">
      <c r="A505" s="267">
        <v>495</v>
      </c>
      <c r="B505" s="244" t="s">
        <v>569</v>
      </c>
      <c r="C505" s="288">
        <v>2064</v>
      </c>
      <c r="D505" s="288">
        <v>2064.4166666666665</v>
      </c>
      <c r="E505" s="288">
        <v>2041.6833333333329</v>
      </c>
      <c r="F505" s="288">
        <v>2019.3666666666663</v>
      </c>
      <c r="G505" s="288">
        <v>1996.6333333333328</v>
      </c>
      <c r="H505" s="288">
        <v>2086.7333333333331</v>
      </c>
      <c r="I505" s="288">
        <v>2109.4666666666667</v>
      </c>
      <c r="J505" s="288">
        <v>2131.7833333333333</v>
      </c>
      <c r="K505" s="288">
        <v>2087.15</v>
      </c>
      <c r="L505" s="288">
        <v>2042.1</v>
      </c>
      <c r="M505" s="288">
        <v>0.22695000000000001</v>
      </c>
    </row>
    <row r="506" spans="1:13">
      <c r="A506" s="267">
        <v>496</v>
      </c>
      <c r="B506" s="244" t="s">
        <v>200</v>
      </c>
      <c r="C506" s="288">
        <v>342.95</v>
      </c>
      <c r="D506" s="288">
        <v>344</v>
      </c>
      <c r="E506" s="288">
        <v>336.45</v>
      </c>
      <c r="F506" s="288">
        <v>329.95</v>
      </c>
      <c r="G506" s="288">
        <v>322.39999999999998</v>
      </c>
      <c r="H506" s="288">
        <v>350.5</v>
      </c>
      <c r="I506" s="288">
        <v>358.04999999999995</v>
      </c>
      <c r="J506" s="288">
        <v>364.55</v>
      </c>
      <c r="K506" s="288">
        <v>351.55</v>
      </c>
      <c r="L506" s="288">
        <v>337.5</v>
      </c>
      <c r="M506" s="288">
        <v>153.81899999999999</v>
      </c>
    </row>
    <row r="507" spans="1:13">
      <c r="A507" s="267">
        <v>497</v>
      </c>
      <c r="B507" s="244" t="s">
        <v>570</v>
      </c>
      <c r="C507" s="288">
        <v>289.60000000000002</v>
      </c>
      <c r="D507" s="288">
        <v>291.00000000000006</v>
      </c>
      <c r="E507" s="288">
        <v>285.7000000000001</v>
      </c>
      <c r="F507" s="288">
        <v>281.80000000000007</v>
      </c>
      <c r="G507" s="288">
        <v>276.50000000000011</v>
      </c>
      <c r="H507" s="288">
        <v>294.90000000000009</v>
      </c>
      <c r="I507" s="288">
        <v>300.20000000000005</v>
      </c>
      <c r="J507" s="288">
        <v>304.10000000000008</v>
      </c>
      <c r="K507" s="288">
        <v>296.3</v>
      </c>
      <c r="L507" s="288">
        <v>287.10000000000002</v>
      </c>
      <c r="M507" s="288">
        <v>3.3888500000000001</v>
      </c>
    </row>
    <row r="508" spans="1:13">
      <c r="A508" s="267">
        <v>498</v>
      </c>
      <c r="B508" s="244" t="s">
        <v>202</v>
      </c>
      <c r="C508" s="288">
        <v>181.85</v>
      </c>
      <c r="D508" s="288">
        <v>182.11666666666667</v>
      </c>
      <c r="E508" s="288">
        <v>178.88333333333335</v>
      </c>
      <c r="F508" s="288">
        <v>175.91666666666669</v>
      </c>
      <c r="G508" s="288">
        <v>172.68333333333337</v>
      </c>
      <c r="H508" s="288">
        <v>185.08333333333334</v>
      </c>
      <c r="I508" s="288">
        <v>188.31666666666669</v>
      </c>
      <c r="J508" s="288">
        <v>191.28333333333333</v>
      </c>
      <c r="K508" s="288">
        <v>185.35</v>
      </c>
      <c r="L508" s="288">
        <v>179.15</v>
      </c>
      <c r="M508" s="288">
        <v>156.29613000000001</v>
      </c>
    </row>
    <row r="509" spans="1:13">
      <c r="A509" s="267">
        <v>499</v>
      </c>
      <c r="B509" s="244" t="s">
        <v>571</v>
      </c>
      <c r="C509" s="288">
        <v>182.05</v>
      </c>
      <c r="D509" s="288">
        <v>180.78333333333333</v>
      </c>
      <c r="E509" s="288">
        <v>178.56666666666666</v>
      </c>
      <c r="F509" s="288">
        <v>175.08333333333334</v>
      </c>
      <c r="G509" s="288">
        <v>172.86666666666667</v>
      </c>
      <c r="H509" s="288">
        <v>184.26666666666665</v>
      </c>
      <c r="I509" s="288">
        <v>186.48333333333329</v>
      </c>
      <c r="J509" s="288">
        <v>189.96666666666664</v>
      </c>
      <c r="K509" s="288">
        <v>183</v>
      </c>
      <c r="L509" s="288">
        <v>177.3</v>
      </c>
      <c r="M509" s="288">
        <v>1.0259499999999999</v>
      </c>
    </row>
    <row r="510" spans="1:13">
      <c r="A510" s="267">
        <v>500</v>
      </c>
      <c r="B510" s="244" t="s">
        <v>572</v>
      </c>
      <c r="C510" s="288">
        <v>1741.6</v>
      </c>
      <c r="D510" s="288">
        <v>1752.1833333333334</v>
      </c>
      <c r="E510" s="288">
        <v>1724.3666666666668</v>
      </c>
      <c r="F510" s="288">
        <v>1707.1333333333334</v>
      </c>
      <c r="G510" s="288">
        <v>1679.3166666666668</v>
      </c>
      <c r="H510" s="288">
        <v>1769.4166666666667</v>
      </c>
      <c r="I510" s="288">
        <v>1797.2333333333333</v>
      </c>
      <c r="J510" s="288">
        <v>1814.4666666666667</v>
      </c>
      <c r="K510" s="288">
        <v>1780</v>
      </c>
      <c r="L510" s="288">
        <v>1734.95</v>
      </c>
      <c r="M510" s="288">
        <v>0.24012</v>
      </c>
    </row>
    <row r="511" spans="1:13">
      <c r="A511" s="267"/>
      <c r="B511" s="244"/>
      <c r="C511" s="288"/>
      <c r="D511" s="288"/>
      <c r="E511" s="288"/>
      <c r="F511" s="288"/>
      <c r="G511" s="288"/>
      <c r="H511" s="288"/>
      <c r="I511" s="288"/>
      <c r="J511" s="288"/>
      <c r="K511" s="288"/>
      <c r="L511" s="288"/>
      <c r="M511" s="288"/>
    </row>
    <row r="512" spans="1:13">
      <c r="A512" s="267"/>
    </row>
    <row r="513" spans="1:1">
      <c r="A513" s="267"/>
    </row>
    <row r="514" spans="1:1">
      <c r="A514" s="291"/>
    </row>
    <row r="515" spans="1:1">
      <c r="A515" s="291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3"/>
    </row>
    <row r="522" spans="1:1">
      <c r="A522" s="270"/>
    </row>
    <row r="523" spans="1:1">
      <c r="A523" s="293"/>
    </row>
    <row r="524" spans="1:1">
      <c r="A524" s="293"/>
    </row>
    <row r="525" spans="1:1">
      <c r="A525" s="294" t="s">
        <v>288</v>
      </c>
    </row>
    <row r="526" spans="1:1">
      <c r="A526" s="295" t="s">
        <v>203</v>
      </c>
    </row>
    <row r="527" spans="1:1">
      <c r="A527" s="295" t="s">
        <v>204</v>
      </c>
    </row>
    <row r="528" spans="1:1">
      <c r="A528" s="295" t="s">
        <v>205</v>
      </c>
    </row>
    <row r="529" spans="1:1">
      <c r="A529" s="295" t="s">
        <v>206</v>
      </c>
    </row>
    <row r="530" spans="1:1">
      <c r="A530" s="295" t="s">
        <v>207</v>
      </c>
    </row>
    <row r="531" spans="1:1">
      <c r="A531" s="296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0" t="s">
        <v>208</v>
      </c>
    </row>
    <row r="537" spans="1:1">
      <c r="A537" s="293" t="s">
        <v>209</v>
      </c>
    </row>
    <row r="538" spans="1:1">
      <c r="A538" s="293" t="s">
        <v>210</v>
      </c>
    </row>
    <row r="539" spans="1:1">
      <c r="A539" s="293" t="s">
        <v>211</v>
      </c>
    </row>
    <row r="540" spans="1:1">
      <c r="A540" s="297" t="s">
        <v>212</v>
      </c>
    </row>
    <row r="541" spans="1:1">
      <c r="A541" s="297" t="s">
        <v>213</v>
      </c>
    </row>
    <row r="542" spans="1:1">
      <c r="A542" s="297" t="s">
        <v>214</v>
      </c>
    </row>
    <row r="543" spans="1:1">
      <c r="A543" s="297" t="s">
        <v>215</v>
      </c>
    </row>
    <row r="544" spans="1:1">
      <c r="A544" s="297" t="s">
        <v>216</v>
      </c>
    </row>
    <row r="545" spans="1:1">
      <c r="A545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64"/>
      <c r="B5" s="564"/>
      <c r="C5" s="565"/>
      <c r="D5" s="565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66" t="s">
        <v>574</v>
      </c>
      <c r="C7" s="566"/>
      <c r="D7" s="261">
        <f>Main!B10</f>
        <v>44140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44139</v>
      </c>
      <c r="B10" s="266">
        <v>532921</v>
      </c>
      <c r="C10" s="267" t="s">
        <v>41</v>
      </c>
      <c r="D10" s="267" t="s">
        <v>3722</v>
      </c>
      <c r="E10" s="267" t="s">
        <v>584</v>
      </c>
      <c r="F10" s="380">
        <v>25759633</v>
      </c>
      <c r="G10" s="266">
        <v>352.01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44139</v>
      </c>
      <c r="B11" s="266">
        <v>537492</v>
      </c>
      <c r="C11" s="267" t="s">
        <v>3723</v>
      </c>
      <c r="D11" s="267" t="s">
        <v>3724</v>
      </c>
      <c r="E11" s="267" t="s">
        <v>583</v>
      </c>
      <c r="F11" s="380">
        <v>80000</v>
      </c>
      <c r="G11" s="266">
        <v>4.5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44139</v>
      </c>
      <c r="B12" s="266">
        <v>537492</v>
      </c>
      <c r="C12" s="267" t="s">
        <v>3723</v>
      </c>
      <c r="D12" s="267" t="s">
        <v>3725</v>
      </c>
      <c r="E12" s="267" t="s">
        <v>583</v>
      </c>
      <c r="F12" s="380">
        <v>100000</v>
      </c>
      <c r="G12" s="266">
        <v>4.5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44139</v>
      </c>
      <c r="B13" s="266">
        <v>537492</v>
      </c>
      <c r="C13" s="267" t="s">
        <v>3723</v>
      </c>
      <c r="D13" s="267" t="s">
        <v>3726</v>
      </c>
      <c r="E13" s="267" t="s">
        <v>584</v>
      </c>
      <c r="F13" s="380">
        <v>210000</v>
      </c>
      <c r="G13" s="266">
        <v>4.5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44139</v>
      </c>
      <c r="B14" s="266">
        <v>540697</v>
      </c>
      <c r="C14" s="267" t="s">
        <v>3727</v>
      </c>
      <c r="D14" s="267" t="s">
        <v>3728</v>
      </c>
      <c r="E14" s="267" t="s">
        <v>584</v>
      </c>
      <c r="F14" s="380">
        <v>111472</v>
      </c>
      <c r="G14" s="266">
        <v>1.2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44139</v>
      </c>
      <c r="B15" s="266">
        <v>530309</v>
      </c>
      <c r="C15" s="267" t="s">
        <v>3729</v>
      </c>
      <c r="D15" s="267" t="s">
        <v>3730</v>
      </c>
      <c r="E15" s="267" t="s">
        <v>583</v>
      </c>
      <c r="F15" s="380">
        <v>27000</v>
      </c>
      <c r="G15" s="266">
        <v>26.91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44139</v>
      </c>
      <c r="B16" s="266">
        <v>531328</v>
      </c>
      <c r="C16" s="267" t="s">
        <v>3731</v>
      </c>
      <c r="D16" s="267" t="s">
        <v>3732</v>
      </c>
      <c r="E16" s="267" t="s">
        <v>583</v>
      </c>
      <c r="F16" s="380">
        <v>95500</v>
      </c>
      <c r="G16" s="266">
        <v>3.49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44139</v>
      </c>
      <c r="B17" s="266">
        <v>540401</v>
      </c>
      <c r="C17" s="267" t="s">
        <v>3733</v>
      </c>
      <c r="D17" s="267" t="s">
        <v>3692</v>
      </c>
      <c r="E17" s="267" t="s">
        <v>583</v>
      </c>
      <c r="F17" s="380">
        <v>85000</v>
      </c>
      <c r="G17" s="266">
        <v>118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44139</v>
      </c>
      <c r="B18" s="266">
        <v>540401</v>
      </c>
      <c r="C18" s="267" t="s">
        <v>3733</v>
      </c>
      <c r="D18" s="267" t="s">
        <v>3734</v>
      </c>
      <c r="E18" s="267" t="s">
        <v>584</v>
      </c>
      <c r="F18" s="380">
        <v>85000</v>
      </c>
      <c r="G18" s="266">
        <v>118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44139</v>
      </c>
      <c r="B19" s="266">
        <v>512217</v>
      </c>
      <c r="C19" s="267" t="s">
        <v>3735</v>
      </c>
      <c r="D19" s="267" t="s">
        <v>3736</v>
      </c>
      <c r="E19" s="267" t="s">
        <v>583</v>
      </c>
      <c r="F19" s="380">
        <v>68280</v>
      </c>
      <c r="G19" s="266">
        <v>22.2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44139</v>
      </c>
      <c r="B20" s="266">
        <v>512217</v>
      </c>
      <c r="C20" s="267" t="s">
        <v>3735</v>
      </c>
      <c r="D20" s="267" t="s">
        <v>3737</v>
      </c>
      <c r="E20" s="267" t="s">
        <v>584</v>
      </c>
      <c r="F20" s="380">
        <v>41000</v>
      </c>
      <c r="G20" s="266">
        <v>22.26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44139</v>
      </c>
      <c r="B21" s="266">
        <v>543171</v>
      </c>
      <c r="C21" s="267" t="s">
        <v>3738</v>
      </c>
      <c r="D21" s="267" t="s">
        <v>3739</v>
      </c>
      <c r="E21" s="267" t="s">
        <v>584</v>
      </c>
      <c r="F21" s="380">
        <v>33000</v>
      </c>
      <c r="G21" s="266">
        <v>33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44139</v>
      </c>
      <c r="B22" s="266">
        <v>543244</v>
      </c>
      <c r="C22" s="267" t="s">
        <v>3740</v>
      </c>
      <c r="D22" s="267" t="s">
        <v>3741</v>
      </c>
      <c r="E22" s="267" t="s">
        <v>583</v>
      </c>
      <c r="F22" s="380">
        <v>9000</v>
      </c>
      <c r="G22" s="266">
        <v>39.869999999999997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44139</v>
      </c>
      <c r="B23" s="266">
        <v>543244</v>
      </c>
      <c r="C23" s="267" t="s">
        <v>3740</v>
      </c>
      <c r="D23" s="267" t="s">
        <v>3741</v>
      </c>
      <c r="E23" s="267" t="s">
        <v>584</v>
      </c>
      <c r="F23" s="380">
        <v>3000</v>
      </c>
      <c r="G23" s="266">
        <v>40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44139</v>
      </c>
      <c r="B24" s="266" t="s">
        <v>3742</v>
      </c>
      <c r="C24" s="267" t="s">
        <v>3743</v>
      </c>
      <c r="D24" s="267" t="s">
        <v>3744</v>
      </c>
      <c r="E24" s="267" t="s">
        <v>583</v>
      </c>
      <c r="F24" s="380">
        <v>92000</v>
      </c>
      <c r="G24" s="266">
        <v>7.95</v>
      </c>
      <c r="H24" s="344" t="s">
        <v>2952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44139</v>
      </c>
      <c r="B25" s="266" t="s">
        <v>886</v>
      </c>
      <c r="C25" s="267" t="s">
        <v>3745</v>
      </c>
      <c r="D25" s="267" t="s">
        <v>3746</v>
      </c>
      <c r="E25" s="267" t="s">
        <v>583</v>
      </c>
      <c r="F25" s="380">
        <v>1540181</v>
      </c>
      <c r="G25" s="266">
        <v>19.5</v>
      </c>
      <c r="H25" s="344" t="s">
        <v>2952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44139</v>
      </c>
      <c r="B26" s="266" t="s">
        <v>3554</v>
      </c>
      <c r="C26" s="267" t="s">
        <v>3747</v>
      </c>
      <c r="D26" s="267" t="s">
        <v>3748</v>
      </c>
      <c r="E26" s="267" t="s">
        <v>583</v>
      </c>
      <c r="F26" s="380">
        <v>145000</v>
      </c>
      <c r="G26" s="266">
        <v>50</v>
      </c>
      <c r="H26" s="344" t="s">
        <v>2952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44139</v>
      </c>
      <c r="B27" s="266" t="s">
        <v>1624</v>
      </c>
      <c r="C27" s="267" t="s">
        <v>3749</v>
      </c>
      <c r="D27" s="267" t="s">
        <v>3750</v>
      </c>
      <c r="E27" s="267" t="s">
        <v>583</v>
      </c>
      <c r="F27" s="380">
        <v>4164978</v>
      </c>
      <c r="G27" s="266">
        <v>24.4</v>
      </c>
      <c r="H27" s="344" t="s">
        <v>2952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44139</v>
      </c>
      <c r="B28" s="266" t="s">
        <v>1949</v>
      </c>
      <c r="C28" s="267" t="s">
        <v>3751</v>
      </c>
      <c r="D28" s="267" t="s">
        <v>3752</v>
      </c>
      <c r="E28" s="267" t="s">
        <v>583</v>
      </c>
      <c r="F28" s="380">
        <v>500000</v>
      </c>
      <c r="G28" s="266">
        <v>628</v>
      </c>
      <c r="H28" s="344" t="s">
        <v>2952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44139</v>
      </c>
      <c r="B29" s="266" t="s">
        <v>166</v>
      </c>
      <c r="C29" s="267" t="s">
        <v>3753</v>
      </c>
      <c r="D29" s="267" t="s">
        <v>3678</v>
      </c>
      <c r="E29" s="267" t="s">
        <v>583</v>
      </c>
      <c r="F29" s="380">
        <v>451278</v>
      </c>
      <c r="G29" s="266">
        <v>1144.9100000000001</v>
      </c>
      <c r="H29" s="344" t="s">
        <v>2952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44139</v>
      </c>
      <c r="B30" s="266" t="s">
        <v>166</v>
      </c>
      <c r="C30" s="267" t="s">
        <v>3753</v>
      </c>
      <c r="D30" s="267" t="s">
        <v>3754</v>
      </c>
      <c r="E30" s="267" t="s">
        <v>583</v>
      </c>
      <c r="F30" s="380">
        <v>315977</v>
      </c>
      <c r="G30" s="266">
        <v>1139.44</v>
      </c>
      <c r="H30" s="344" t="s">
        <v>2952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44139</v>
      </c>
      <c r="B31" s="266" t="s">
        <v>166</v>
      </c>
      <c r="C31" s="267" t="s">
        <v>3753</v>
      </c>
      <c r="D31" s="267" t="s">
        <v>3755</v>
      </c>
      <c r="E31" s="267" t="s">
        <v>583</v>
      </c>
      <c r="F31" s="380">
        <v>303846</v>
      </c>
      <c r="G31" s="266">
        <v>1147.19</v>
      </c>
      <c r="H31" s="344" t="s">
        <v>2952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44139</v>
      </c>
      <c r="B32" s="266" t="s">
        <v>2350</v>
      </c>
      <c r="C32" s="267" t="s">
        <v>3756</v>
      </c>
      <c r="D32" s="267" t="s">
        <v>3757</v>
      </c>
      <c r="E32" s="267" t="s">
        <v>583</v>
      </c>
      <c r="F32" s="380">
        <v>100313</v>
      </c>
      <c r="G32" s="266">
        <v>90</v>
      </c>
      <c r="H32" s="344" t="s">
        <v>2952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44139</v>
      </c>
      <c r="B33" s="266" t="s">
        <v>3371</v>
      </c>
      <c r="C33" s="267" t="s">
        <v>3649</v>
      </c>
      <c r="D33" s="267" t="s">
        <v>3680</v>
      </c>
      <c r="E33" s="267" t="s">
        <v>583</v>
      </c>
      <c r="F33" s="380">
        <v>4500000</v>
      </c>
      <c r="G33" s="266">
        <v>0.55000000000000004</v>
      </c>
      <c r="H33" s="344" t="s">
        <v>2952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44139</v>
      </c>
      <c r="B34" s="266" t="s">
        <v>3371</v>
      </c>
      <c r="C34" s="267" t="s">
        <v>3649</v>
      </c>
      <c r="D34" s="267" t="s">
        <v>3758</v>
      </c>
      <c r="E34" s="267" t="s">
        <v>583</v>
      </c>
      <c r="F34" s="380">
        <v>5000000</v>
      </c>
      <c r="G34" s="266">
        <v>0.55000000000000004</v>
      </c>
      <c r="H34" s="344" t="s">
        <v>2952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44139</v>
      </c>
      <c r="B35" s="266" t="s">
        <v>3371</v>
      </c>
      <c r="C35" s="267" t="s">
        <v>3649</v>
      </c>
      <c r="D35" s="267" t="s">
        <v>3666</v>
      </c>
      <c r="E35" s="267" t="s">
        <v>583</v>
      </c>
      <c r="F35" s="380">
        <v>10000000</v>
      </c>
      <c r="G35" s="266">
        <v>0.56000000000000005</v>
      </c>
      <c r="H35" s="344" t="s">
        <v>2952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44139</v>
      </c>
      <c r="B36" s="266" t="s">
        <v>3371</v>
      </c>
      <c r="C36" s="267" t="s">
        <v>3649</v>
      </c>
      <c r="D36" s="267" t="s">
        <v>3759</v>
      </c>
      <c r="E36" s="267" t="s">
        <v>583</v>
      </c>
      <c r="F36" s="380">
        <v>3386371</v>
      </c>
      <c r="G36" s="266">
        <v>0.56999999999999995</v>
      </c>
      <c r="H36" s="344" t="s">
        <v>2952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44139</v>
      </c>
      <c r="B37" s="266" t="s">
        <v>3371</v>
      </c>
      <c r="C37" s="267" t="s">
        <v>3649</v>
      </c>
      <c r="D37" s="267" t="s">
        <v>3690</v>
      </c>
      <c r="E37" s="267" t="s">
        <v>583</v>
      </c>
      <c r="F37" s="380">
        <v>7000000</v>
      </c>
      <c r="G37" s="266">
        <v>0.55000000000000004</v>
      </c>
      <c r="H37" s="344" t="s">
        <v>2952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44139</v>
      </c>
      <c r="B38" s="266" t="s">
        <v>3371</v>
      </c>
      <c r="C38" s="267" t="s">
        <v>3649</v>
      </c>
      <c r="D38" s="267" t="s">
        <v>3760</v>
      </c>
      <c r="E38" s="267" t="s">
        <v>583</v>
      </c>
      <c r="F38" s="380">
        <v>13800016</v>
      </c>
      <c r="G38" s="266">
        <v>0.55000000000000004</v>
      </c>
      <c r="H38" s="344" t="s">
        <v>2952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44139</v>
      </c>
      <c r="B39" s="266" t="s">
        <v>3371</v>
      </c>
      <c r="C39" s="267" t="s">
        <v>3649</v>
      </c>
      <c r="D39" s="267" t="s">
        <v>3679</v>
      </c>
      <c r="E39" s="267" t="s">
        <v>583</v>
      </c>
      <c r="F39" s="380">
        <v>10199021</v>
      </c>
      <c r="G39" s="266">
        <v>0.55000000000000004</v>
      </c>
      <c r="H39" s="344" t="s">
        <v>2952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44139</v>
      </c>
      <c r="B40" s="266" t="s">
        <v>3761</v>
      </c>
      <c r="C40" s="267" t="s">
        <v>3762</v>
      </c>
      <c r="D40" s="267" t="s">
        <v>3692</v>
      </c>
      <c r="E40" s="267" t="s">
        <v>583</v>
      </c>
      <c r="F40" s="380">
        <v>30000</v>
      </c>
      <c r="G40" s="266">
        <v>180</v>
      </c>
      <c r="H40" s="344" t="s">
        <v>2952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44139</v>
      </c>
      <c r="B41" s="266" t="s">
        <v>2916</v>
      </c>
      <c r="C41" s="267" t="s">
        <v>3691</v>
      </c>
      <c r="D41" s="267" t="s">
        <v>3763</v>
      </c>
      <c r="E41" s="267" t="s">
        <v>583</v>
      </c>
      <c r="F41" s="380">
        <v>40800</v>
      </c>
      <c r="G41" s="266">
        <v>119.41</v>
      </c>
      <c r="H41" s="344" t="s">
        <v>2952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44139</v>
      </c>
      <c r="B42" s="266" t="s">
        <v>2793</v>
      </c>
      <c r="C42" s="267" t="s">
        <v>3693</v>
      </c>
      <c r="D42" s="267" t="s">
        <v>3694</v>
      </c>
      <c r="E42" s="267" t="s">
        <v>583</v>
      </c>
      <c r="F42" s="380">
        <v>4000000</v>
      </c>
      <c r="G42" s="266">
        <v>7.65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44139</v>
      </c>
      <c r="B43" s="266" t="s">
        <v>2793</v>
      </c>
      <c r="C43" s="267" t="s">
        <v>3693</v>
      </c>
      <c r="D43" s="267" t="s">
        <v>3689</v>
      </c>
      <c r="E43" s="267" t="s">
        <v>583</v>
      </c>
      <c r="F43" s="380">
        <v>1258856</v>
      </c>
      <c r="G43" s="266">
        <v>7.61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44139</v>
      </c>
      <c r="B44" s="266" t="s">
        <v>3742</v>
      </c>
      <c r="C44" s="267" t="s">
        <v>3743</v>
      </c>
      <c r="D44" s="267" t="s">
        <v>3744</v>
      </c>
      <c r="E44" s="267" t="s">
        <v>584</v>
      </c>
      <c r="F44" s="380">
        <v>4000</v>
      </c>
      <c r="G44" s="266">
        <v>7.35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44139</v>
      </c>
      <c r="B45" s="266" t="s">
        <v>886</v>
      </c>
      <c r="C45" s="267" t="s">
        <v>3745</v>
      </c>
      <c r="D45" s="267" t="s">
        <v>3695</v>
      </c>
      <c r="E45" s="267" t="s">
        <v>584</v>
      </c>
      <c r="F45" s="380">
        <v>1530000</v>
      </c>
      <c r="G45" s="266">
        <v>19.5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44139</v>
      </c>
      <c r="B46" s="266" t="s">
        <v>3554</v>
      </c>
      <c r="C46" s="267" t="s">
        <v>3747</v>
      </c>
      <c r="D46" s="267" t="s">
        <v>3764</v>
      </c>
      <c r="E46" s="267" t="s">
        <v>584</v>
      </c>
      <c r="F46" s="380">
        <v>145000</v>
      </c>
      <c r="G46" s="266">
        <v>50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44139</v>
      </c>
      <c r="B47" s="266" t="s">
        <v>1624</v>
      </c>
      <c r="C47" s="267" t="s">
        <v>3749</v>
      </c>
      <c r="D47" s="267" t="s">
        <v>3765</v>
      </c>
      <c r="E47" s="267" t="s">
        <v>584</v>
      </c>
      <c r="F47" s="380">
        <v>2175000</v>
      </c>
      <c r="G47" s="266">
        <v>24.4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44139</v>
      </c>
      <c r="B48" s="266" t="s">
        <v>1624</v>
      </c>
      <c r="C48" s="267" t="s">
        <v>3749</v>
      </c>
      <c r="D48" s="267" t="s">
        <v>3766</v>
      </c>
      <c r="E48" s="267" t="s">
        <v>584</v>
      </c>
      <c r="F48" s="380">
        <v>2175000</v>
      </c>
      <c r="G48" s="266">
        <v>24.4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44139</v>
      </c>
      <c r="B49" s="266" t="s">
        <v>1949</v>
      </c>
      <c r="C49" s="267" t="s">
        <v>3751</v>
      </c>
      <c r="D49" s="267" t="s">
        <v>3767</v>
      </c>
      <c r="E49" s="267" t="s">
        <v>584</v>
      </c>
      <c r="F49" s="380">
        <v>500000</v>
      </c>
      <c r="G49" s="266">
        <v>628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44139</v>
      </c>
      <c r="B50" s="266" t="s">
        <v>166</v>
      </c>
      <c r="C50" s="267" t="s">
        <v>3753</v>
      </c>
      <c r="D50" s="267" t="s">
        <v>3754</v>
      </c>
      <c r="E50" s="267" t="s">
        <v>584</v>
      </c>
      <c r="F50" s="380">
        <v>315331</v>
      </c>
      <c r="G50" s="266">
        <v>1140.49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44139</v>
      </c>
      <c r="B51" s="266" t="s">
        <v>166</v>
      </c>
      <c r="C51" s="267" t="s">
        <v>3753</v>
      </c>
      <c r="D51" s="267" t="s">
        <v>3678</v>
      </c>
      <c r="E51" s="267" t="s">
        <v>584</v>
      </c>
      <c r="F51" s="380">
        <v>448341</v>
      </c>
      <c r="G51" s="266">
        <v>1144.3599999999999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44139</v>
      </c>
      <c r="B52" s="266" t="s">
        <v>166</v>
      </c>
      <c r="C52" s="267" t="s">
        <v>3753</v>
      </c>
      <c r="D52" s="267" t="s">
        <v>3755</v>
      </c>
      <c r="E52" s="267" t="s">
        <v>584</v>
      </c>
      <c r="F52" s="380">
        <v>303836</v>
      </c>
      <c r="G52" s="266">
        <v>1147.72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44139</v>
      </c>
      <c r="B53" s="266" t="s">
        <v>2350</v>
      </c>
      <c r="C53" s="267" t="s">
        <v>3756</v>
      </c>
      <c r="D53" s="267" t="s">
        <v>3768</v>
      </c>
      <c r="E53" s="267" t="s">
        <v>584</v>
      </c>
      <c r="F53" s="380">
        <v>100000</v>
      </c>
      <c r="G53" s="266">
        <v>90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44139</v>
      </c>
      <c r="B54" s="266" t="s">
        <v>3371</v>
      </c>
      <c r="C54" s="267" t="s">
        <v>3649</v>
      </c>
      <c r="D54" s="267" t="s">
        <v>3650</v>
      </c>
      <c r="E54" s="267" t="s">
        <v>584</v>
      </c>
      <c r="F54" s="380">
        <v>49679000</v>
      </c>
      <c r="G54" s="266">
        <v>0.55000000000000004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44139</v>
      </c>
      <c r="B55" s="266" t="s">
        <v>3371</v>
      </c>
      <c r="C55" s="267" t="s">
        <v>3649</v>
      </c>
      <c r="D55" s="267" t="s">
        <v>3679</v>
      </c>
      <c r="E55" s="267" t="s">
        <v>584</v>
      </c>
      <c r="F55" s="380">
        <v>1923035</v>
      </c>
      <c r="G55" s="266">
        <v>0.57999999999999996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44139</v>
      </c>
      <c r="B56" s="266" t="s">
        <v>3371</v>
      </c>
      <c r="C56" s="267" t="s">
        <v>3649</v>
      </c>
      <c r="D56" s="267" t="s">
        <v>3690</v>
      </c>
      <c r="E56" s="267" t="s">
        <v>584</v>
      </c>
      <c r="F56" s="380">
        <v>3036807</v>
      </c>
      <c r="G56" s="266">
        <v>0.6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44139</v>
      </c>
      <c r="B57" s="266" t="s">
        <v>3371</v>
      </c>
      <c r="C57" s="267" t="s">
        <v>3649</v>
      </c>
      <c r="D57" s="267" t="s">
        <v>3759</v>
      </c>
      <c r="E57" s="267" t="s">
        <v>584</v>
      </c>
      <c r="F57" s="380">
        <v>5896119</v>
      </c>
      <c r="G57" s="266">
        <v>0.57999999999999996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44139</v>
      </c>
      <c r="B58" s="266" t="s">
        <v>3371</v>
      </c>
      <c r="C58" s="267" t="s">
        <v>3649</v>
      </c>
      <c r="D58" s="267" t="s">
        <v>3769</v>
      </c>
      <c r="E58" s="267" t="s">
        <v>584</v>
      </c>
      <c r="F58" s="380">
        <v>15016392</v>
      </c>
      <c r="G58" s="266">
        <v>0.55000000000000004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44139</v>
      </c>
      <c r="B59" s="266" t="s">
        <v>3371</v>
      </c>
      <c r="C59" s="267" t="s">
        <v>3649</v>
      </c>
      <c r="D59" s="267" t="s">
        <v>3666</v>
      </c>
      <c r="E59" s="267" t="s">
        <v>584</v>
      </c>
      <c r="F59" s="380">
        <v>5000000</v>
      </c>
      <c r="G59" s="266">
        <v>0.57999999999999996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44139</v>
      </c>
      <c r="B60" s="266" t="s">
        <v>3371</v>
      </c>
      <c r="C60" s="267" t="s">
        <v>3649</v>
      </c>
      <c r="D60" s="267" t="s">
        <v>3680</v>
      </c>
      <c r="E60" s="267" t="s">
        <v>584</v>
      </c>
      <c r="F60" s="380">
        <v>1</v>
      </c>
      <c r="G60" s="266">
        <v>0.55000000000000004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44139</v>
      </c>
      <c r="B61" s="266" t="s">
        <v>3371</v>
      </c>
      <c r="C61" s="267" t="s">
        <v>3649</v>
      </c>
      <c r="D61" s="267" t="s">
        <v>3760</v>
      </c>
      <c r="E61" s="267" t="s">
        <v>584</v>
      </c>
      <c r="F61" s="380">
        <v>1750010</v>
      </c>
      <c r="G61" s="266">
        <v>0.56000000000000005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44139</v>
      </c>
      <c r="B62" s="266" t="s">
        <v>3761</v>
      </c>
      <c r="C62" s="267" t="s">
        <v>3762</v>
      </c>
      <c r="D62" s="267" t="s">
        <v>3696</v>
      </c>
      <c r="E62" s="267" t="s">
        <v>584</v>
      </c>
      <c r="F62" s="380">
        <v>30000</v>
      </c>
      <c r="G62" s="266">
        <v>180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44139</v>
      </c>
      <c r="B63" s="266" t="s">
        <v>2793</v>
      </c>
      <c r="C63" s="267" t="s">
        <v>3693</v>
      </c>
      <c r="D63" s="267" t="s">
        <v>3689</v>
      </c>
      <c r="E63" s="267" t="s">
        <v>584</v>
      </c>
      <c r="F63" s="380">
        <v>3900023</v>
      </c>
      <c r="G63" s="266">
        <v>7.65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B64" s="266"/>
      <c r="C64" s="267"/>
      <c r="D64" s="267"/>
      <c r="E64" s="267"/>
      <c r="F64" s="380"/>
      <c r="G64" s="266"/>
      <c r="H64" s="344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2:35">
      <c r="B65" s="266"/>
      <c r="C65" s="267"/>
      <c r="D65" s="267"/>
      <c r="E65" s="267"/>
      <c r="F65" s="380"/>
      <c r="G65" s="266"/>
      <c r="H65" s="344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2:35">
      <c r="B66" s="266"/>
      <c r="C66" s="267"/>
      <c r="D66" s="267"/>
      <c r="E66" s="267"/>
      <c r="F66" s="380"/>
      <c r="G66" s="266"/>
      <c r="H66" s="344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2:35">
      <c r="B67" s="266"/>
      <c r="C67" s="267"/>
      <c r="D67" s="267"/>
      <c r="E67" s="267"/>
      <c r="F67" s="380"/>
      <c r="G67" s="266"/>
      <c r="H67" s="344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2:35">
      <c r="B68" s="266"/>
      <c r="C68" s="267"/>
      <c r="D68" s="267"/>
      <c r="E68" s="267"/>
      <c r="F68" s="380"/>
      <c r="G68" s="266"/>
      <c r="H68" s="344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2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2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2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2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2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2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2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2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2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2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2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2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3"/>
  <sheetViews>
    <sheetView zoomScale="85" zoomScaleNormal="85" workbookViewId="0">
      <selection activeCell="G26" sqref="G2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44140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4" customFormat="1" ht="14.25">
      <c r="A10" s="421">
        <v>1</v>
      </c>
      <c r="B10" s="422">
        <v>44064</v>
      </c>
      <c r="C10" s="423"/>
      <c r="D10" s="424" t="s">
        <v>284</v>
      </c>
      <c r="E10" s="425" t="s">
        <v>600</v>
      </c>
      <c r="F10" s="426">
        <v>172</v>
      </c>
      <c r="G10" s="425">
        <v>160</v>
      </c>
      <c r="H10" s="472">
        <v>180.5</v>
      </c>
      <c r="I10" s="427">
        <v>195</v>
      </c>
      <c r="J10" s="428" t="s">
        <v>3635</v>
      </c>
      <c r="K10" s="428">
        <f t="shared" ref="K10" si="0">H10-F10</f>
        <v>8.5</v>
      </c>
      <c r="L10" s="448">
        <f t="shared" ref="L10" si="1">(F10*-0.8)/100</f>
        <v>-1.3759999999999999</v>
      </c>
      <c r="M10" s="429">
        <f t="shared" ref="M10" si="2">(K10+L10)/F10</f>
        <v>4.1418604651162795E-2</v>
      </c>
      <c r="N10" s="430" t="s">
        <v>599</v>
      </c>
      <c r="O10" s="431">
        <v>44070</v>
      </c>
      <c r="Q10" s="415"/>
      <c r="R10" s="416" t="s">
        <v>3186</v>
      </c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 s="414" customFormat="1" ht="14.25">
      <c r="A11" s="421">
        <v>2</v>
      </c>
      <c r="B11" s="422">
        <v>44110</v>
      </c>
      <c r="C11" s="423"/>
      <c r="D11" s="424" t="s">
        <v>138</v>
      </c>
      <c r="E11" s="425" t="s">
        <v>600</v>
      </c>
      <c r="F11" s="426">
        <v>619</v>
      </c>
      <c r="G11" s="425">
        <v>590</v>
      </c>
      <c r="H11" s="425">
        <v>646</v>
      </c>
      <c r="I11" s="427">
        <v>690</v>
      </c>
      <c r="J11" s="428" t="s">
        <v>3640</v>
      </c>
      <c r="K11" s="428">
        <f t="shared" ref="K11" si="3">H11-F11</f>
        <v>27</v>
      </c>
      <c r="L11" s="448">
        <f t="shared" ref="L11" si="4">(F11*-0.8)/100</f>
        <v>-4.9520000000000008</v>
      </c>
      <c r="M11" s="429">
        <f t="shared" ref="M11" si="5">(K11+L11)/F11</f>
        <v>3.5618739903069463E-2</v>
      </c>
      <c r="N11" s="430" t="s">
        <v>599</v>
      </c>
      <c r="O11" s="431">
        <v>44113</v>
      </c>
      <c r="Q11" s="415"/>
      <c r="R11" s="416" t="s">
        <v>3633</v>
      </c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 s="414" customFormat="1" ht="14.25">
      <c r="A12" s="421">
        <v>3</v>
      </c>
      <c r="B12" s="422">
        <v>44110</v>
      </c>
      <c r="C12" s="423"/>
      <c r="D12" s="424" t="s">
        <v>142</v>
      </c>
      <c r="E12" s="425" t="s">
        <v>600</v>
      </c>
      <c r="F12" s="426">
        <v>6890</v>
      </c>
      <c r="G12" s="425">
        <v>6600</v>
      </c>
      <c r="H12" s="425">
        <v>7170</v>
      </c>
      <c r="I12" s="427">
        <v>7450</v>
      </c>
      <c r="J12" s="428" t="s">
        <v>3646</v>
      </c>
      <c r="K12" s="428">
        <f t="shared" ref="K12" si="6">H12-F12</f>
        <v>280</v>
      </c>
      <c r="L12" s="448">
        <f t="shared" ref="L12" si="7">(F12*-0.8)/100</f>
        <v>-55.12</v>
      </c>
      <c r="M12" s="429">
        <f t="shared" ref="M12" si="8">(K12+L12)/F12</f>
        <v>3.2638606676342524E-2</v>
      </c>
      <c r="N12" s="430" t="s">
        <v>599</v>
      </c>
      <c r="O12" s="431">
        <v>44131</v>
      </c>
      <c r="Q12" s="415"/>
      <c r="R12" s="416" t="s">
        <v>3633</v>
      </c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 s="414" customFormat="1" ht="14.25">
      <c r="A13" s="382">
        <v>4</v>
      </c>
      <c r="B13" s="404">
        <v>44112</v>
      </c>
      <c r="C13" s="409"/>
      <c r="D13" s="439" t="s">
        <v>3638</v>
      </c>
      <c r="E13" s="410" t="s">
        <v>600</v>
      </c>
      <c r="F13" s="410" t="s">
        <v>3639</v>
      </c>
      <c r="G13" s="418">
        <v>548</v>
      </c>
      <c r="H13" s="410"/>
      <c r="I13" s="406">
        <v>640</v>
      </c>
      <c r="J13" s="483" t="s">
        <v>601</v>
      </c>
      <c r="K13" s="483"/>
      <c r="L13" s="450"/>
      <c r="M13" s="483"/>
      <c r="N13" s="412"/>
      <c r="O13" s="413"/>
      <c r="Q13" s="415"/>
      <c r="R13" s="416" t="s">
        <v>3186</v>
      </c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 s="414" customFormat="1" ht="14.25">
      <c r="A14" s="382">
        <v>5</v>
      </c>
      <c r="B14" s="404">
        <v>44126</v>
      </c>
      <c r="C14" s="409"/>
      <c r="D14" s="439" t="s">
        <v>301</v>
      </c>
      <c r="E14" s="410" t="s">
        <v>600</v>
      </c>
      <c r="F14" s="410" t="s">
        <v>3643</v>
      </c>
      <c r="G14" s="418">
        <v>1895</v>
      </c>
      <c r="H14" s="410"/>
      <c r="I14" s="406" t="s">
        <v>3644</v>
      </c>
      <c r="J14" s="483" t="s">
        <v>601</v>
      </c>
      <c r="K14" s="483"/>
      <c r="L14" s="450"/>
      <c r="M14" s="483"/>
      <c r="N14" s="412"/>
      <c r="O14" s="413"/>
      <c r="Q14" s="415"/>
      <c r="R14" s="416" t="s">
        <v>602</v>
      </c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 s="414" customFormat="1" ht="14.25">
      <c r="A15" s="382">
        <v>6</v>
      </c>
      <c r="B15" s="404">
        <v>44131</v>
      </c>
      <c r="C15" s="409"/>
      <c r="D15" s="439" t="s">
        <v>71</v>
      </c>
      <c r="E15" s="410" t="s">
        <v>600</v>
      </c>
      <c r="F15" s="410" t="s">
        <v>3647</v>
      </c>
      <c r="G15" s="418">
        <v>375</v>
      </c>
      <c r="H15" s="410"/>
      <c r="I15" s="406" t="s">
        <v>3648</v>
      </c>
      <c r="J15" s="483" t="s">
        <v>601</v>
      </c>
      <c r="K15" s="483"/>
      <c r="L15" s="450"/>
      <c r="M15" s="483"/>
      <c r="N15" s="412"/>
      <c r="O15" s="413"/>
      <c r="Q15" s="415"/>
      <c r="R15" s="416" t="s">
        <v>3186</v>
      </c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 s="414" customFormat="1" ht="14.25">
      <c r="A16" s="456">
        <v>7</v>
      </c>
      <c r="B16" s="435">
        <v>44133</v>
      </c>
      <c r="C16" s="457"/>
      <c r="D16" s="467" t="s">
        <v>118</v>
      </c>
      <c r="E16" s="458" t="s">
        <v>600</v>
      </c>
      <c r="F16" s="458">
        <v>392</v>
      </c>
      <c r="G16" s="460">
        <v>368</v>
      </c>
      <c r="H16" s="458">
        <v>417</v>
      </c>
      <c r="I16" s="459" t="s">
        <v>3651</v>
      </c>
      <c r="J16" s="434" t="s">
        <v>743</v>
      </c>
      <c r="K16" s="434">
        <f t="shared" ref="K16" si="9">H16-F16</f>
        <v>25</v>
      </c>
      <c r="L16" s="447">
        <f>(F16*-0.8)/100</f>
        <v>-3.1360000000000001</v>
      </c>
      <c r="M16" s="437">
        <f t="shared" ref="M16" si="10">(K16+L16)/F16</f>
        <v>5.5775510204081634E-2</v>
      </c>
      <c r="N16" s="438" t="s">
        <v>599</v>
      </c>
      <c r="O16" s="468">
        <v>44137</v>
      </c>
      <c r="Q16" s="415"/>
      <c r="R16" s="416" t="s">
        <v>602</v>
      </c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38" s="414" customFormat="1" ht="14.25">
      <c r="A17" s="382">
        <v>8</v>
      </c>
      <c r="B17" s="404">
        <v>44133</v>
      </c>
      <c r="C17" s="409"/>
      <c r="D17" s="439" t="s">
        <v>3652</v>
      </c>
      <c r="E17" s="410" t="s">
        <v>600</v>
      </c>
      <c r="F17" s="410" t="s">
        <v>3653</v>
      </c>
      <c r="G17" s="418">
        <v>640</v>
      </c>
      <c r="H17" s="410"/>
      <c r="I17" s="406" t="s">
        <v>3654</v>
      </c>
      <c r="J17" s="483" t="s">
        <v>601</v>
      </c>
      <c r="K17" s="483"/>
      <c r="L17" s="450"/>
      <c r="M17" s="483"/>
      <c r="N17" s="412"/>
      <c r="O17" s="413"/>
      <c r="Q17" s="415"/>
      <c r="R17" s="416" t="s">
        <v>3186</v>
      </c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38" s="414" customFormat="1" ht="14.25">
      <c r="A18" s="382">
        <v>9</v>
      </c>
      <c r="B18" s="404">
        <v>44134</v>
      </c>
      <c r="C18" s="409"/>
      <c r="D18" s="439" t="s">
        <v>3662</v>
      </c>
      <c r="E18" s="410" t="s">
        <v>600</v>
      </c>
      <c r="F18" s="410" t="s">
        <v>3663</v>
      </c>
      <c r="G18" s="418">
        <v>337</v>
      </c>
      <c r="H18" s="410"/>
      <c r="I18" s="406" t="s">
        <v>3664</v>
      </c>
      <c r="J18" s="483" t="s">
        <v>601</v>
      </c>
      <c r="K18" s="483"/>
      <c r="L18" s="450"/>
      <c r="M18" s="483"/>
      <c r="N18" s="412"/>
      <c r="O18" s="413"/>
      <c r="Q18" s="415"/>
      <c r="R18" s="416" t="s">
        <v>3633</v>
      </c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38" s="414" customFormat="1" ht="14.25">
      <c r="A19" s="382">
        <v>10</v>
      </c>
      <c r="B19" s="404">
        <v>44137</v>
      </c>
      <c r="C19" s="409"/>
      <c r="D19" s="439" t="s">
        <v>1396</v>
      </c>
      <c r="E19" s="410" t="s">
        <v>600</v>
      </c>
      <c r="F19" s="410" t="s">
        <v>3671</v>
      </c>
      <c r="G19" s="418">
        <v>3280</v>
      </c>
      <c r="H19" s="410"/>
      <c r="I19" s="406">
        <v>4200</v>
      </c>
      <c r="J19" s="411" t="s">
        <v>601</v>
      </c>
      <c r="K19" s="411"/>
      <c r="L19" s="450"/>
      <c r="M19" s="483"/>
      <c r="N19" s="412"/>
      <c r="O19" s="413"/>
      <c r="Q19" s="415"/>
      <c r="R19" s="416" t="s">
        <v>602</v>
      </c>
      <c r="S19" s="415"/>
      <c r="T19" s="415"/>
      <c r="U19" s="415"/>
      <c r="V19" s="415"/>
      <c r="W19" s="415"/>
      <c r="X19" s="415"/>
      <c r="Y19" s="415"/>
      <c r="Z19" s="415"/>
      <c r="AA19" s="415"/>
      <c r="AB19" s="415"/>
    </row>
    <row r="20" spans="1:38" s="5" customFormat="1" ht="14.25">
      <c r="A20" s="540">
        <v>11</v>
      </c>
      <c r="B20" s="541">
        <v>44137</v>
      </c>
      <c r="C20" s="542"/>
      <c r="D20" s="543" t="s">
        <v>106</v>
      </c>
      <c r="E20" s="544" t="s">
        <v>3627</v>
      </c>
      <c r="F20" s="544">
        <v>772.5</v>
      </c>
      <c r="G20" s="545">
        <v>805</v>
      </c>
      <c r="H20" s="544">
        <v>810</v>
      </c>
      <c r="I20" s="546">
        <v>700</v>
      </c>
      <c r="J20" s="465" t="s">
        <v>3681</v>
      </c>
      <c r="K20" s="465">
        <f>F20-H20</f>
        <v>-37.5</v>
      </c>
      <c r="L20" s="449">
        <f t="shared" ref="L20" si="11">(F20*-0.7)/100</f>
        <v>-5.4074999999999998</v>
      </c>
      <c r="M20" s="419">
        <f t="shared" ref="M20" si="12">(K20+L20)/F20</f>
        <v>-5.5543689320388348E-2</v>
      </c>
      <c r="N20" s="432" t="s">
        <v>663</v>
      </c>
      <c r="O20" s="420">
        <v>44138</v>
      </c>
      <c r="P20" s="414"/>
      <c r="Q20" s="64"/>
      <c r="R20" s="416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382">
        <v>12</v>
      </c>
      <c r="B21" s="404">
        <v>44139</v>
      </c>
      <c r="C21" s="405"/>
      <c r="D21" s="439" t="s">
        <v>569</v>
      </c>
      <c r="E21" s="410" t="s">
        <v>600</v>
      </c>
      <c r="F21" s="410" t="s">
        <v>3700</v>
      </c>
      <c r="G21" s="418">
        <v>1980</v>
      </c>
      <c r="H21" s="410"/>
      <c r="I21" s="406">
        <v>2300</v>
      </c>
      <c r="J21" s="412" t="s">
        <v>601</v>
      </c>
      <c r="K21" s="412"/>
      <c r="L21" s="451"/>
      <c r="M21" s="375"/>
      <c r="N21" s="385"/>
      <c r="O21" s="381"/>
      <c r="P21" s="414"/>
      <c r="Q21" s="64"/>
      <c r="R21" s="416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382">
        <v>13</v>
      </c>
      <c r="B22" s="404">
        <v>44139</v>
      </c>
      <c r="C22" s="405"/>
      <c r="D22" s="439" t="s">
        <v>3634</v>
      </c>
      <c r="E22" s="410" t="s">
        <v>600</v>
      </c>
      <c r="F22" s="410" t="s">
        <v>3708</v>
      </c>
      <c r="G22" s="418">
        <v>2150</v>
      </c>
      <c r="H22" s="410"/>
      <c r="I22" s="406" t="s">
        <v>3709</v>
      </c>
      <c r="J22" s="412" t="s">
        <v>601</v>
      </c>
      <c r="K22" s="412"/>
      <c r="L22" s="451"/>
      <c r="M22" s="375"/>
      <c r="N22" s="385"/>
      <c r="O22" s="381"/>
      <c r="P22" s="414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/>
      <c r="B23" s="404"/>
      <c r="C23" s="405"/>
      <c r="D23" s="439"/>
      <c r="E23" s="410"/>
      <c r="F23" s="410"/>
      <c r="G23" s="418"/>
      <c r="H23" s="410"/>
      <c r="I23" s="406"/>
      <c r="J23" s="412"/>
      <c r="K23" s="412"/>
      <c r="L23" s="451"/>
      <c r="M23" s="375"/>
      <c r="N23" s="385"/>
      <c r="O23" s="381"/>
      <c r="P23" s="414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/>
      <c r="B24" s="404"/>
      <c r="C24" s="405"/>
      <c r="D24" s="439"/>
      <c r="E24" s="410"/>
      <c r="F24" s="410"/>
      <c r="G24" s="418"/>
      <c r="H24" s="410"/>
      <c r="I24" s="406"/>
      <c r="J24" s="412"/>
      <c r="K24" s="412"/>
      <c r="L24" s="451"/>
      <c r="M24" s="375"/>
      <c r="N24" s="385"/>
      <c r="O24" s="381"/>
      <c r="P24" s="414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382"/>
      <c r="B25" s="404"/>
      <c r="C25" s="405"/>
      <c r="D25" s="439"/>
      <c r="E25" s="410"/>
      <c r="F25" s="410"/>
      <c r="G25" s="418"/>
      <c r="H25" s="410"/>
      <c r="I25" s="406"/>
      <c r="J25" s="412"/>
      <c r="K25" s="412"/>
      <c r="L25" s="451"/>
      <c r="M25" s="375"/>
      <c r="N25" s="385"/>
      <c r="O25" s="381"/>
      <c r="P25" s="414"/>
      <c r="Q25" s="64"/>
      <c r="R25" s="340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531"/>
      <c r="B26" s="532"/>
      <c r="C26" s="533"/>
      <c r="D26" s="534"/>
      <c r="E26" s="535"/>
      <c r="F26" s="535"/>
      <c r="G26" s="476"/>
      <c r="H26" s="535"/>
      <c r="I26" s="536"/>
      <c r="J26" s="477"/>
      <c r="K26" s="477"/>
      <c r="L26" s="537"/>
      <c r="M26" s="79"/>
      <c r="N26" s="538"/>
      <c r="O26" s="539"/>
      <c r="P26" s="414"/>
      <c r="Q26" s="64"/>
      <c r="R26" s="340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531"/>
      <c r="B27" s="532"/>
      <c r="C27" s="533"/>
      <c r="D27" s="534"/>
      <c r="E27" s="535"/>
      <c r="F27" s="535"/>
      <c r="G27" s="476"/>
      <c r="H27" s="535"/>
      <c r="I27" s="536"/>
      <c r="J27" s="477"/>
      <c r="K27" s="477"/>
      <c r="L27" s="537"/>
      <c r="M27" s="79"/>
      <c r="N27" s="538"/>
      <c r="O27" s="539"/>
      <c r="P27" s="414"/>
      <c r="Q27" s="64"/>
      <c r="R27" s="340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2" customHeight="1">
      <c r="A28" s="23" t="s">
        <v>603</v>
      </c>
      <c r="B28" s="24"/>
      <c r="C28" s="25"/>
      <c r="D28" s="26"/>
      <c r="E28" s="27"/>
      <c r="F28" s="28"/>
      <c r="G28" s="28"/>
      <c r="H28" s="28"/>
      <c r="I28" s="28"/>
      <c r="J28" s="65"/>
      <c r="K28" s="28"/>
      <c r="L28" s="452"/>
      <c r="M28" s="38"/>
      <c r="N28" s="65"/>
      <c r="O28" s="66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9" t="s">
        <v>604</v>
      </c>
      <c r="B29" s="23"/>
      <c r="C29" s="23"/>
      <c r="D29" s="23"/>
      <c r="F29" s="30" t="s">
        <v>605</v>
      </c>
      <c r="G29" s="17"/>
      <c r="H29" s="31"/>
      <c r="I29" s="36"/>
      <c r="J29" s="67"/>
      <c r="K29" s="68"/>
      <c r="L29" s="453"/>
      <c r="M29" s="69"/>
      <c r="N29" s="16"/>
      <c r="O29" s="70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3" t="s">
        <v>606</v>
      </c>
      <c r="B30" s="23"/>
      <c r="C30" s="23"/>
      <c r="D30" s="23"/>
      <c r="E30" s="32"/>
      <c r="F30" s="30" t="s">
        <v>607</v>
      </c>
      <c r="G30" s="17"/>
      <c r="H30" s="31"/>
      <c r="I30" s="36"/>
      <c r="J30" s="67"/>
      <c r="K30" s="68"/>
      <c r="L30" s="453"/>
      <c r="M30" s="69"/>
      <c r="N30" s="16"/>
      <c r="O30" s="70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3"/>
      <c r="B31" s="23"/>
      <c r="C31" s="23"/>
      <c r="D31" s="23"/>
      <c r="E31" s="32"/>
      <c r="F31" s="17"/>
      <c r="G31" s="17"/>
      <c r="H31" s="31"/>
      <c r="I31" s="36"/>
      <c r="J31" s="71"/>
      <c r="K31" s="68"/>
      <c r="L31" s="453"/>
      <c r="M31" s="17"/>
      <c r="N31" s="72"/>
      <c r="O31" s="5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ht="15">
      <c r="A32" s="11"/>
      <c r="B32" s="33" t="s">
        <v>608</v>
      </c>
      <c r="C32" s="33"/>
      <c r="D32" s="33"/>
      <c r="E32" s="33"/>
      <c r="F32" s="34"/>
      <c r="G32" s="32"/>
      <c r="H32" s="32"/>
      <c r="I32" s="73"/>
      <c r="J32" s="74"/>
      <c r="K32" s="75"/>
      <c r="L32" s="454"/>
      <c r="M32" s="12"/>
      <c r="N32" s="11"/>
      <c r="O32" s="53"/>
      <c r="P32" s="7"/>
      <c r="R32" s="82"/>
      <c r="S32" s="16"/>
      <c r="T32" s="16"/>
      <c r="U32" s="16"/>
      <c r="V32" s="16"/>
      <c r="W32" s="16"/>
      <c r="X32" s="16"/>
      <c r="Y32" s="16"/>
      <c r="Z32" s="16"/>
    </row>
    <row r="33" spans="1:34" s="6" customFormat="1" ht="38.25">
      <c r="A33" s="20" t="s">
        <v>16</v>
      </c>
      <c r="B33" s="21" t="s">
        <v>575</v>
      </c>
      <c r="C33" s="21"/>
      <c r="D33" s="22" t="s">
        <v>588</v>
      </c>
      <c r="E33" s="21" t="s">
        <v>589</v>
      </c>
      <c r="F33" s="21" t="s">
        <v>590</v>
      </c>
      <c r="G33" s="21" t="s">
        <v>609</v>
      </c>
      <c r="H33" s="21" t="s">
        <v>592</v>
      </c>
      <c r="I33" s="21" t="s">
        <v>593</v>
      </c>
      <c r="J33" s="21" t="s">
        <v>594</v>
      </c>
      <c r="K33" s="62" t="s">
        <v>610</v>
      </c>
      <c r="L33" s="455" t="s">
        <v>3630</v>
      </c>
      <c r="M33" s="63" t="s">
        <v>3629</v>
      </c>
      <c r="N33" s="21" t="s">
        <v>597</v>
      </c>
      <c r="O33" s="78" t="s">
        <v>598</v>
      </c>
      <c r="P33" s="7"/>
      <c r="Q33" s="40"/>
      <c r="R33" s="38"/>
      <c r="S33" s="38"/>
      <c r="T33" s="38"/>
    </row>
    <row r="34" spans="1:34" s="9" customFormat="1" ht="15" customHeight="1">
      <c r="A34" s="463">
        <v>1</v>
      </c>
      <c r="B34" s="496">
        <v>44123</v>
      </c>
      <c r="C34" s="440"/>
      <c r="D34" s="441" t="s">
        <v>91</v>
      </c>
      <c r="E34" s="442" t="s">
        <v>600</v>
      </c>
      <c r="F34" s="442" t="s">
        <v>3641</v>
      </c>
      <c r="G34" s="443">
        <v>3040</v>
      </c>
      <c r="H34" s="443"/>
      <c r="I34" s="442">
        <v>3350</v>
      </c>
      <c r="J34" s="442" t="s">
        <v>601</v>
      </c>
      <c r="K34" s="442"/>
      <c r="L34" s="442"/>
      <c r="M34" s="442"/>
      <c r="N34" s="442"/>
      <c r="O34" s="442"/>
      <c r="P34" s="64"/>
      <c r="Q34" s="64"/>
      <c r="R34" s="408" t="s">
        <v>602</v>
      </c>
      <c r="S34" s="6"/>
      <c r="T34" s="6"/>
      <c r="U34" s="6"/>
      <c r="V34" s="6"/>
      <c r="W34" s="6"/>
      <c r="X34" s="6"/>
      <c r="Y34" s="6"/>
      <c r="Z34" s="6"/>
      <c r="AA34" s="6"/>
    </row>
    <row r="35" spans="1:34" s="400" customFormat="1" ht="15" customHeight="1">
      <c r="A35" s="507">
        <v>2</v>
      </c>
      <c r="B35" s="505">
        <v>44134</v>
      </c>
      <c r="C35" s="508"/>
      <c r="D35" s="509" t="s">
        <v>3657</v>
      </c>
      <c r="E35" s="436" t="s">
        <v>600</v>
      </c>
      <c r="F35" s="436">
        <v>2195</v>
      </c>
      <c r="G35" s="510">
        <v>2140</v>
      </c>
      <c r="H35" s="510">
        <v>2247.5</v>
      </c>
      <c r="I35" s="436">
        <v>2300</v>
      </c>
      <c r="J35" s="434" t="s">
        <v>3698</v>
      </c>
      <c r="K35" s="434">
        <f t="shared" ref="K35:K36" si="13">H35-F35</f>
        <v>52.5</v>
      </c>
      <c r="L35" s="447">
        <f t="shared" ref="L35:L36" si="14">(F35*-0.7)/100</f>
        <v>-15.365</v>
      </c>
      <c r="M35" s="437">
        <f t="shared" ref="M35:M36" si="15">(K35+L35)/F35</f>
        <v>1.6917995444191342E-2</v>
      </c>
      <c r="N35" s="438" t="s">
        <v>599</v>
      </c>
      <c r="O35" s="468">
        <v>44137</v>
      </c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34" s="9" customFormat="1" ht="15" customHeight="1">
      <c r="A36" s="507">
        <v>3</v>
      </c>
      <c r="B36" s="505">
        <v>44134</v>
      </c>
      <c r="C36" s="508"/>
      <c r="D36" s="509" t="s">
        <v>3659</v>
      </c>
      <c r="E36" s="436" t="s">
        <v>600</v>
      </c>
      <c r="F36" s="436">
        <v>139.5</v>
      </c>
      <c r="G36" s="510">
        <v>134.9</v>
      </c>
      <c r="H36" s="510">
        <v>143</v>
      </c>
      <c r="I36" s="436" t="s">
        <v>3660</v>
      </c>
      <c r="J36" s="434" t="s">
        <v>3683</v>
      </c>
      <c r="K36" s="434">
        <f t="shared" si="13"/>
        <v>3.5</v>
      </c>
      <c r="L36" s="447">
        <f t="shared" si="14"/>
        <v>-0.97649999999999992</v>
      </c>
      <c r="M36" s="437">
        <f t="shared" si="15"/>
        <v>1.8089605734767027E-2</v>
      </c>
      <c r="N36" s="438" t="s">
        <v>599</v>
      </c>
      <c r="O36" s="468">
        <v>44138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  <c r="AB36" s="400"/>
    </row>
    <row r="37" spans="1:34" s="400" customFormat="1" ht="15" customHeight="1">
      <c r="A37" s="507">
        <v>4</v>
      </c>
      <c r="B37" s="505">
        <v>44134</v>
      </c>
      <c r="C37" s="508"/>
      <c r="D37" s="509" t="s">
        <v>3661</v>
      </c>
      <c r="E37" s="436" t="s">
        <v>600</v>
      </c>
      <c r="F37" s="436">
        <v>490.5</v>
      </c>
      <c r="G37" s="510">
        <v>477</v>
      </c>
      <c r="H37" s="510">
        <v>502</v>
      </c>
      <c r="I37" s="436">
        <v>520</v>
      </c>
      <c r="J37" s="434" t="s">
        <v>3682</v>
      </c>
      <c r="K37" s="434">
        <f t="shared" ref="K37" si="16">H37-F37</f>
        <v>11.5</v>
      </c>
      <c r="L37" s="447">
        <f t="shared" ref="L37" si="17">(F37*-0.7)/100</f>
        <v>-3.4334999999999996</v>
      </c>
      <c r="M37" s="437">
        <f t="shared" ref="M37" si="18">(K37+L37)/F37</f>
        <v>1.6445463812436292E-2</v>
      </c>
      <c r="N37" s="438" t="s">
        <v>599</v>
      </c>
      <c r="O37" s="468">
        <v>44138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34" s="400" customFormat="1" ht="15" customHeight="1">
      <c r="A38" s="523">
        <v>5</v>
      </c>
      <c r="B38" s="500">
        <v>44137</v>
      </c>
      <c r="C38" s="524"/>
      <c r="D38" s="469" t="s">
        <v>330</v>
      </c>
      <c r="E38" s="470" t="s">
        <v>600</v>
      </c>
      <c r="F38" s="470">
        <v>242</v>
      </c>
      <c r="G38" s="525">
        <v>235</v>
      </c>
      <c r="H38" s="525">
        <v>235</v>
      </c>
      <c r="I38" s="470" t="s">
        <v>3670</v>
      </c>
      <c r="J38" s="465" t="s">
        <v>3688</v>
      </c>
      <c r="K38" s="465">
        <f t="shared" ref="K38:K39" si="19">H38-F38</f>
        <v>-7</v>
      </c>
      <c r="L38" s="449">
        <f>(F38*-0.07)/100</f>
        <v>-0.16940000000000002</v>
      </c>
      <c r="M38" s="419">
        <f t="shared" ref="M38:M39" si="20">(K38+L38)/F38</f>
        <v>-2.9625619834710747E-2</v>
      </c>
      <c r="N38" s="432" t="s">
        <v>663</v>
      </c>
      <c r="O38" s="547">
        <v>44137</v>
      </c>
      <c r="P38" s="7"/>
      <c r="Q38" s="7"/>
      <c r="R38" s="343" t="s">
        <v>602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34" s="9" customFormat="1" ht="15" customHeight="1">
      <c r="A39" s="507">
        <v>6</v>
      </c>
      <c r="B39" s="505">
        <v>44137</v>
      </c>
      <c r="C39" s="508"/>
      <c r="D39" s="509" t="s">
        <v>47</v>
      </c>
      <c r="E39" s="436" t="s">
        <v>600</v>
      </c>
      <c r="F39" s="436">
        <v>2090</v>
      </c>
      <c r="G39" s="510">
        <v>2025</v>
      </c>
      <c r="H39" s="510">
        <v>2135</v>
      </c>
      <c r="I39" s="436">
        <v>2200</v>
      </c>
      <c r="J39" s="434" t="s">
        <v>3697</v>
      </c>
      <c r="K39" s="434">
        <f t="shared" si="19"/>
        <v>45</v>
      </c>
      <c r="L39" s="447">
        <f t="shared" ref="L39" si="21">(F39*-0.7)/100</f>
        <v>-14.63</v>
      </c>
      <c r="M39" s="437">
        <f t="shared" si="20"/>
        <v>1.4531100478468898E-2</v>
      </c>
      <c r="N39" s="438" t="s">
        <v>599</v>
      </c>
      <c r="O39" s="468">
        <v>44138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  <c r="AB39" s="400"/>
    </row>
    <row r="40" spans="1:34" s="400" customFormat="1" ht="15" customHeight="1">
      <c r="A40" s="463">
        <v>7</v>
      </c>
      <c r="B40" s="496">
        <v>44137</v>
      </c>
      <c r="C40" s="511"/>
      <c r="D40" s="441" t="s">
        <v>338</v>
      </c>
      <c r="E40" s="446" t="s">
        <v>600</v>
      </c>
      <c r="F40" s="446" t="s">
        <v>3672</v>
      </c>
      <c r="G40" s="512">
        <v>455</v>
      </c>
      <c r="H40" s="512"/>
      <c r="I40" s="446" t="s">
        <v>3135</v>
      </c>
      <c r="J40" s="376" t="s">
        <v>601</v>
      </c>
      <c r="K40" s="376"/>
      <c r="L40" s="480"/>
      <c r="M40" s="478"/>
      <c r="N40" s="412"/>
      <c r="O40" s="462"/>
      <c r="P40" s="7"/>
      <c r="Q40" s="7"/>
      <c r="R40" s="343" t="s">
        <v>602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4" s="400" customFormat="1" ht="15" customHeight="1">
      <c r="A41" s="463">
        <v>8</v>
      </c>
      <c r="B41" s="496">
        <v>44138</v>
      </c>
      <c r="C41" s="511"/>
      <c r="D41" s="441" t="s">
        <v>190</v>
      </c>
      <c r="E41" s="446" t="s">
        <v>600</v>
      </c>
      <c r="F41" s="446" t="s">
        <v>3687</v>
      </c>
      <c r="G41" s="512">
        <v>2495</v>
      </c>
      <c r="H41" s="512"/>
      <c r="I41" s="446">
        <v>2700</v>
      </c>
      <c r="J41" s="376" t="s">
        <v>601</v>
      </c>
      <c r="K41" s="376"/>
      <c r="L41" s="480"/>
      <c r="M41" s="478"/>
      <c r="N41" s="412"/>
      <c r="O41" s="462"/>
      <c r="P41" s="7"/>
      <c r="Q41" s="7"/>
      <c r="R41" s="343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4" s="400" customFormat="1" ht="15" customHeight="1">
      <c r="A42" s="463">
        <v>9</v>
      </c>
      <c r="B42" s="496">
        <v>44138</v>
      </c>
      <c r="C42" s="511"/>
      <c r="D42" s="445" t="s">
        <v>3661</v>
      </c>
      <c r="E42" s="446" t="s">
        <v>600</v>
      </c>
      <c r="F42" s="446" t="s">
        <v>3685</v>
      </c>
      <c r="G42" s="512">
        <v>479</v>
      </c>
      <c r="H42" s="512"/>
      <c r="I42" s="446">
        <v>520</v>
      </c>
      <c r="J42" s="376" t="s">
        <v>601</v>
      </c>
      <c r="K42" s="376"/>
      <c r="L42" s="480"/>
      <c r="M42" s="478"/>
      <c r="N42" s="412"/>
      <c r="O42" s="462"/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4" s="400" customFormat="1" ht="15" customHeight="1">
      <c r="A43" s="463">
        <v>10</v>
      </c>
      <c r="B43" s="496">
        <v>44139</v>
      </c>
      <c r="C43" s="511"/>
      <c r="D43" s="445" t="s">
        <v>268</v>
      </c>
      <c r="E43" s="446" t="s">
        <v>600</v>
      </c>
      <c r="F43" s="446" t="s">
        <v>3706</v>
      </c>
      <c r="G43" s="512">
        <v>1335</v>
      </c>
      <c r="H43" s="512"/>
      <c r="I43" s="446" t="s">
        <v>3707</v>
      </c>
      <c r="J43" s="376" t="s">
        <v>601</v>
      </c>
      <c r="K43" s="376"/>
      <c r="L43" s="480"/>
      <c r="M43" s="478"/>
      <c r="N43" s="412"/>
      <c r="O43" s="462"/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4" s="400" customFormat="1" ht="15" customHeight="1">
      <c r="A44" s="463">
        <v>11</v>
      </c>
      <c r="B44" s="496">
        <v>44139</v>
      </c>
      <c r="C44" s="511"/>
      <c r="D44" s="445" t="s">
        <v>106</v>
      </c>
      <c r="E44" s="446" t="s">
        <v>3627</v>
      </c>
      <c r="F44" s="446" t="s">
        <v>3720</v>
      </c>
      <c r="G44" s="512">
        <v>822</v>
      </c>
      <c r="H44" s="512"/>
      <c r="I44" s="446" t="s">
        <v>3721</v>
      </c>
      <c r="J44" s="376" t="s">
        <v>601</v>
      </c>
      <c r="K44" s="376"/>
      <c r="L44" s="480"/>
      <c r="M44" s="478"/>
      <c r="N44" s="412"/>
      <c r="O44" s="462"/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4" s="400" customFormat="1" ht="15" customHeight="1">
      <c r="A45" s="463"/>
      <c r="B45" s="496"/>
      <c r="C45" s="511"/>
      <c r="D45" s="441"/>
      <c r="E45" s="446"/>
      <c r="F45" s="446"/>
      <c r="G45" s="512"/>
      <c r="H45" s="512"/>
      <c r="I45" s="446"/>
      <c r="J45" s="376"/>
      <c r="K45" s="376"/>
      <c r="L45" s="480"/>
      <c r="M45" s="478"/>
      <c r="N45" s="412"/>
      <c r="O45" s="462"/>
      <c r="P45" s="7"/>
      <c r="Q45" s="7"/>
      <c r="R45" s="343"/>
      <c r="S45" s="40"/>
      <c r="T45" s="40"/>
      <c r="U45" s="40"/>
      <c r="V45" s="40"/>
      <c r="W45" s="40"/>
      <c r="X45" s="40"/>
      <c r="Y45" s="40"/>
      <c r="Z45" s="40"/>
      <c r="AA45" s="40"/>
    </row>
    <row r="46" spans="1:34" s="400" customFormat="1" ht="15" customHeight="1">
      <c r="A46" s="463"/>
      <c r="B46" s="496"/>
      <c r="C46" s="511"/>
      <c r="D46" s="441"/>
      <c r="E46" s="446"/>
      <c r="F46" s="446"/>
      <c r="G46" s="512"/>
      <c r="H46" s="512"/>
      <c r="I46" s="446"/>
      <c r="J46" s="376"/>
      <c r="K46" s="376"/>
      <c r="L46" s="480"/>
      <c r="M46" s="478"/>
      <c r="N46" s="412"/>
      <c r="O46" s="462"/>
      <c r="P46" s="7"/>
      <c r="Q46" s="7"/>
      <c r="R46" s="343"/>
      <c r="S46" s="40"/>
      <c r="T46" s="40"/>
      <c r="U46" s="40"/>
      <c r="V46" s="40"/>
      <c r="W46" s="40"/>
      <c r="X46" s="40"/>
      <c r="Y46" s="40"/>
      <c r="Z46" s="40"/>
      <c r="AA46" s="40"/>
    </row>
    <row r="47" spans="1:34" ht="44.25" customHeight="1">
      <c r="A47" s="23" t="s">
        <v>603</v>
      </c>
      <c r="B47" s="39"/>
      <c r="C47" s="39"/>
      <c r="D47" s="40"/>
      <c r="E47" s="36"/>
      <c r="F47" s="36"/>
      <c r="G47" s="35"/>
      <c r="H47" s="35" t="s">
        <v>3632</v>
      </c>
      <c r="I47" s="36"/>
      <c r="J47" s="17"/>
      <c r="K47" s="79"/>
      <c r="L47" s="80"/>
      <c r="M47" s="79"/>
      <c r="N47" s="81"/>
      <c r="O47" s="79"/>
      <c r="P47" s="7"/>
      <c r="Q47" s="486"/>
      <c r="R47" s="513"/>
      <c r="S47" s="486"/>
      <c r="T47" s="486"/>
      <c r="U47" s="486"/>
      <c r="V47" s="486"/>
      <c r="W47" s="486"/>
      <c r="X47" s="486"/>
      <c r="Y47" s="486"/>
      <c r="Z47" s="40"/>
      <c r="AA47" s="40"/>
      <c r="AB47" s="40"/>
    </row>
    <row r="48" spans="1:34" s="6" customFormat="1">
      <c r="A48" s="29" t="s">
        <v>604</v>
      </c>
      <c r="B48" s="23"/>
      <c r="C48" s="23"/>
      <c r="D48" s="23"/>
      <c r="E48" s="5"/>
      <c r="F48" s="30" t="s">
        <v>605</v>
      </c>
      <c r="G48" s="41"/>
      <c r="H48" s="42"/>
      <c r="I48" s="82"/>
      <c r="J48" s="17"/>
      <c r="K48" s="83"/>
      <c r="L48" s="84"/>
      <c r="M48" s="85"/>
      <c r="N48" s="86"/>
      <c r="O48" s="87"/>
      <c r="P48" s="5"/>
      <c r="Q48" s="4"/>
      <c r="R48" s="12"/>
      <c r="Z48" s="9"/>
      <c r="AA48" s="9"/>
      <c r="AB48" s="9"/>
      <c r="AC48" s="9"/>
      <c r="AD48" s="9"/>
      <c r="AE48" s="9"/>
      <c r="AF48" s="9"/>
      <c r="AG48" s="9"/>
      <c r="AH48" s="9"/>
    </row>
    <row r="49" spans="1:26" s="9" customFormat="1" ht="14.25" customHeight="1">
      <c r="A49" s="29"/>
      <c r="B49" s="23"/>
      <c r="C49" s="23"/>
      <c r="D49" s="23"/>
      <c r="E49" s="32"/>
      <c r="F49" s="30" t="s">
        <v>607</v>
      </c>
      <c r="G49" s="41"/>
      <c r="H49" s="42"/>
      <c r="I49" s="82"/>
      <c r="J49" s="17"/>
      <c r="K49" s="83"/>
      <c r="L49" s="84"/>
      <c r="M49" s="85"/>
      <c r="N49" s="86"/>
      <c r="O49" s="87"/>
      <c r="P49" s="5"/>
      <c r="Q49" s="4"/>
      <c r="R49" s="12"/>
      <c r="S49" s="6"/>
      <c r="Y49" s="6"/>
      <c r="Z49" s="6"/>
    </row>
    <row r="50" spans="1:26" s="9" customFormat="1" ht="14.25" customHeight="1">
      <c r="A50" s="23"/>
      <c r="B50" s="23"/>
      <c r="C50" s="23"/>
      <c r="D50" s="23"/>
      <c r="E50" s="32"/>
      <c r="F50" s="17"/>
      <c r="G50" s="17"/>
      <c r="H50" s="31"/>
      <c r="I50" s="36"/>
      <c r="J50" s="71"/>
      <c r="K50" s="68"/>
      <c r="L50" s="69"/>
      <c r="M50" s="17"/>
      <c r="N50" s="72"/>
      <c r="O50" s="57"/>
      <c r="P50" s="8"/>
      <c r="Q50" s="4"/>
      <c r="R50" s="12"/>
      <c r="S50" s="6"/>
      <c r="Y50" s="6"/>
      <c r="Z50" s="6"/>
    </row>
    <row r="51" spans="1:26" s="9" customFormat="1" ht="15">
      <c r="A51" s="43" t="s">
        <v>614</v>
      </c>
      <c r="B51" s="43"/>
      <c r="C51" s="43"/>
      <c r="D51" s="43"/>
      <c r="E51" s="32"/>
      <c r="F51" s="17"/>
      <c r="G51" s="12"/>
      <c r="H51" s="17"/>
      <c r="I51" s="12"/>
      <c r="J51" s="88"/>
      <c r="K51" s="12"/>
      <c r="L51" s="12"/>
      <c r="M51" s="12"/>
      <c r="N51" s="12"/>
      <c r="O51" s="89"/>
      <c r="P51"/>
      <c r="Q51" s="4"/>
      <c r="R51" s="12"/>
      <c r="S51" s="6"/>
      <c r="Y51" s="6"/>
      <c r="Z51" s="6"/>
    </row>
    <row r="52" spans="1:26" s="9" customFormat="1" ht="38.25">
      <c r="A52" s="21" t="s">
        <v>16</v>
      </c>
      <c r="B52" s="21" t="s">
        <v>575</v>
      </c>
      <c r="C52" s="21"/>
      <c r="D52" s="22" t="s">
        <v>588</v>
      </c>
      <c r="E52" s="21" t="s">
        <v>589</v>
      </c>
      <c r="F52" s="21" t="s">
        <v>590</v>
      </c>
      <c r="G52" s="21" t="s">
        <v>609</v>
      </c>
      <c r="H52" s="21" t="s">
        <v>592</v>
      </c>
      <c r="I52" s="21" t="s">
        <v>593</v>
      </c>
      <c r="J52" s="20" t="s">
        <v>594</v>
      </c>
      <c r="K52" s="77" t="s">
        <v>615</v>
      </c>
      <c r="L52" s="63" t="s">
        <v>3630</v>
      </c>
      <c r="M52" s="77" t="s">
        <v>611</v>
      </c>
      <c r="N52" s="21" t="s">
        <v>612</v>
      </c>
      <c r="O52" s="20" t="s">
        <v>597</v>
      </c>
      <c r="P52" s="90" t="s">
        <v>598</v>
      </c>
      <c r="Q52" s="4"/>
      <c r="R52" s="17"/>
      <c r="S52" s="6"/>
      <c r="Y52" s="6"/>
      <c r="Z52" s="6"/>
    </row>
    <row r="53" spans="1:26" s="400" customFormat="1" ht="13.9" customHeight="1">
      <c r="A53" s="499">
        <v>1</v>
      </c>
      <c r="B53" s="500">
        <v>44134</v>
      </c>
      <c r="C53" s="501"/>
      <c r="D53" s="502" t="s">
        <v>3656</v>
      </c>
      <c r="E53" s="494" t="s">
        <v>600</v>
      </c>
      <c r="F53" s="470">
        <v>1076</v>
      </c>
      <c r="G53" s="470">
        <v>1052</v>
      </c>
      <c r="H53" s="470">
        <v>1056</v>
      </c>
      <c r="I53" s="465">
        <v>1120</v>
      </c>
      <c r="J53" s="465" t="s">
        <v>3669</v>
      </c>
      <c r="K53" s="465">
        <f t="shared" ref="K53:K54" si="22">H53-F53</f>
        <v>-20</v>
      </c>
      <c r="L53" s="449">
        <f t="shared" ref="L53:L54" si="23">(H53*N53)*0.035%</f>
        <v>221.76000000000002</v>
      </c>
      <c r="M53" s="503">
        <f t="shared" ref="M53:M54" si="24">(K53*N53)-L53</f>
        <v>-12221.76</v>
      </c>
      <c r="N53" s="465">
        <v>600</v>
      </c>
      <c r="O53" s="432" t="s">
        <v>663</v>
      </c>
      <c r="P53" s="420">
        <v>44137</v>
      </c>
      <c r="Q53" s="387"/>
      <c r="R53" s="343" t="s">
        <v>3186</v>
      </c>
      <c r="S53" s="40"/>
      <c r="Y53" s="40"/>
      <c r="Z53" s="40"/>
    </row>
    <row r="54" spans="1:26" s="400" customFormat="1" ht="13.9" customHeight="1">
      <c r="A54" s="504">
        <v>2</v>
      </c>
      <c r="B54" s="505">
        <v>44134</v>
      </c>
      <c r="C54" s="506"/>
      <c r="D54" s="471" t="s">
        <v>3658</v>
      </c>
      <c r="E54" s="461" t="s">
        <v>600</v>
      </c>
      <c r="F54" s="436">
        <v>436.5</v>
      </c>
      <c r="G54" s="436">
        <v>425</v>
      </c>
      <c r="H54" s="436">
        <v>442.5</v>
      </c>
      <c r="I54" s="434">
        <v>460</v>
      </c>
      <c r="J54" s="434" t="s">
        <v>3684</v>
      </c>
      <c r="K54" s="434">
        <f t="shared" si="22"/>
        <v>6</v>
      </c>
      <c r="L54" s="447">
        <f t="shared" si="23"/>
        <v>185.85000000000002</v>
      </c>
      <c r="M54" s="495">
        <f t="shared" si="24"/>
        <v>7014.15</v>
      </c>
      <c r="N54" s="434">
        <v>1200</v>
      </c>
      <c r="O54" s="438" t="s">
        <v>599</v>
      </c>
      <c r="P54" s="468">
        <v>44138</v>
      </c>
      <c r="Q54" s="387"/>
      <c r="R54" s="343" t="s">
        <v>3186</v>
      </c>
      <c r="S54" s="40"/>
      <c r="Y54" s="40"/>
      <c r="Z54" s="40"/>
    </row>
    <row r="55" spans="1:26" s="400" customFormat="1" ht="13.9" customHeight="1">
      <c r="A55" s="504">
        <v>3</v>
      </c>
      <c r="B55" s="505">
        <v>44134</v>
      </c>
      <c r="C55" s="506"/>
      <c r="D55" s="471" t="s">
        <v>3645</v>
      </c>
      <c r="E55" s="461" t="s">
        <v>600</v>
      </c>
      <c r="F55" s="436">
        <v>2202.5</v>
      </c>
      <c r="G55" s="436">
        <v>2160</v>
      </c>
      <c r="H55" s="436">
        <v>2225</v>
      </c>
      <c r="I55" s="434" t="s">
        <v>3665</v>
      </c>
      <c r="J55" s="434" t="s">
        <v>3642</v>
      </c>
      <c r="K55" s="434">
        <f t="shared" ref="K55" si="25">H55-F55</f>
        <v>22.5</v>
      </c>
      <c r="L55" s="447">
        <f t="shared" ref="L55:L56" si="26">(H55*N55)*0.035%</f>
        <v>233.62500000000003</v>
      </c>
      <c r="M55" s="495">
        <f t="shared" ref="M55:M56" si="27">(K55*N55)-L55</f>
        <v>6516.375</v>
      </c>
      <c r="N55" s="434">
        <v>300</v>
      </c>
      <c r="O55" s="438" t="s">
        <v>599</v>
      </c>
      <c r="P55" s="468">
        <v>44137</v>
      </c>
      <c r="Q55" s="387"/>
      <c r="R55" s="343" t="s">
        <v>3186</v>
      </c>
      <c r="S55" s="40"/>
      <c r="Y55" s="40"/>
      <c r="Z55" s="40"/>
    </row>
    <row r="56" spans="1:26" s="400" customFormat="1" ht="13.9" customHeight="1">
      <c r="A56" s="504">
        <v>4</v>
      </c>
      <c r="B56" s="505">
        <v>44137</v>
      </c>
      <c r="C56" s="506"/>
      <c r="D56" s="471" t="s">
        <v>3675</v>
      </c>
      <c r="E56" s="461" t="s">
        <v>3627</v>
      </c>
      <c r="F56" s="436">
        <v>25080</v>
      </c>
      <c r="G56" s="436">
        <v>25400</v>
      </c>
      <c r="H56" s="436">
        <v>24890</v>
      </c>
      <c r="I56" s="434">
        <v>24500</v>
      </c>
      <c r="J56" s="434" t="s">
        <v>3676</v>
      </c>
      <c r="K56" s="434">
        <f>F56-H56</f>
        <v>190</v>
      </c>
      <c r="L56" s="447">
        <f t="shared" si="26"/>
        <v>217.78750000000002</v>
      </c>
      <c r="M56" s="495">
        <f t="shared" si="27"/>
        <v>4532.2124999999996</v>
      </c>
      <c r="N56" s="434">
        <v>25</v>
      </c>
      <c r="O56" s="438" t="s">
        <v>599</v>
      </c>
      <c r="P56" s="552">
        <v>44137</v>
      </c>
      <c r="Q56" s="387"/>
      <c r="R56" s="343" t="s">
        <v>602</v>
      </c>
      <c r="S56" s="40"/>
      <c r="Y56" s="40"/>
      <c r="Z56" s="40"/>
    </row>
    <row r="57" spans="1:26" s="400" customFormat="1" ht="13.9" customHeight="1">
      <c r="A57" s="504">
        <v>5</v>
      </c>
      <c r="B57" s="505">
        <v>44138</v>
      </c>
      <c r="C57" s="506"/>
      <c r="D57" s="471" t="s">
        <v>3645</v>
      </c>
      <c r="E57" s="461" t="s">
        <v>600</v>
      </c>
      <c r="F57" s="436">
        <v>2190</v>
      </c>
      <c r="G57" s="436">
        <v>2150</v>
      </c>
      <c r="H57" s="436">
        <v>2214</v>
      </c>
      <c r="I57" s="434" t="s">
        <v>3665</v>
      </c>
      <c r="J57" s="434" t="s">
        <v>3704</v>
      </c>
      <c r="K57" s="434">
        <f t="shared" ref="K57" si="28">H57-F57</f>
        <v>24</v>
      </c>
      <c r="L57" s="447">
        <f t="shared" ref="L57" si="29">(H57*N57)*0.035%</f>
        <v>232.47000000000003</v>
      </c>
      <c r="M57" s="495">
        <f t="shared" ref="M57" si="30">(K57*N57)-L57</f>
        <v>6967.53</v>
      </c>
      <c r="N57" s="434">
        <v>300</v>
      </c>
      <c r="O57" s="438" t="s">
        <v>599</v>
      </c>
      <c r="P57" s="468">
        <v>44139</v>
      </c>
      <c r="Q57" s="387"/>
      <c r="R57" s="343" t="s">
        <v>3186</v>
      </c>
      <c r="S57" s="40"/>
      <c r="Y57" s="40"/>
      <c r="Z57" s="40"/>
    </row>
    <row r="58" spans="1:26" s="400" customFormat="1" ht="13.9" customHeight="1">
      <c r="A58" s="504">
        <v>6</v>
      </c>
      <c r="B58" s="505">
        <v>44139</v>
      </c>
      <c r="C58" s="506"/>
      <c r="D58" s="471" t="s">
        <v>3702</v>
      </c>
      <c r="E58" s="461" t="s">
        <v>600</v>
      </c>
      <c r="F58" s="436">
        <v>1303</v>
      </c>
      <c r="G58" s="436">
        <v>1279</v>
      </c>
      <c r="H58" s="436">
        <v>1315.5</v>
      </c>
      <c r="I58" s="434" t="s">
        <v>3703</v>
      </c>
      <c r="J58" s="434" t="s">
        <v>3705</v>
      </c>
      <c r="K58" s="434">
        <f t="shared" ref="K58" si="31">H58-F58</f>
        <v>12.5</v>
      </c>
      <c r="L58" s="447">
        <f t="shared" ref="L58" si="32">(H58*N58)*0.035%</f>
        <v>253.23375000000004</v>
      </c>
      <c r="M58" s="495">
        <f t="shared" ref="M58" si="33">(K58*N58)-L58</f>
        <v>6621.7662499999997</v>
      </c>
      <c r="N58" s="434">
        <v>550</v>
      </c>
      <c r="O58" s="438" t="s">
        <v>599</v>
      </c>
      <c r="P58" s="552">
        <v>44139</v>
      </c>
      <c r="Q58" s="387"/>
      <c r="R58" s="343" t="s">
        <v>602</v>
      </c>
      <c r="S58" s="40"/>
      <c r="Y58" s="40"/>
      <c r="Z58" s="40"/>
    </row>
    <row r="59" spans="1:26" s="400" customFormat="1" ht="13.9" customHeight="1">
      <c r="A59" s="504">
        <v>7</v>
      </c>
      <c r="B59" s="505">
        <v>44139</v>
      </c>
      <c r="C59" s="506"/>
      <c r="D59" s="471" t="s">
        <v>3710</v>
      </c>
      <c r="E59" s="461" t="s">
        <v>600</v>
      </c>
      <c r="F59" s="436">
        <v>468</v>
      </c>
      <c r="G59" s="436">
        <v>459</v>
      </c>
      <c r="H59" s="436">
        <v>473.25</v>
      </c>
      <c r="I59" s="434">
        <v>487</v>
      </c>
      <c r="J59" s="434" t="s">
        <v>3711</v>
      </c>
      <c r="K59" s="434">
        <f t="shared" ref="K59" si="34">H59-F59</f>
        <v>5.25</v>
      </c>
      <c r="L59" s="447">
        <f t="shared" ref="L59:L60" si="35">(H59*N59)*0.035%</f>
        <v>248.45625000000004</v>
      </c>
      <c r="M59" s="495">
        <f t="shared" ref="M59:M60" si="36">(K59*N59)-L59</f>
        <v>7626.5437499999998</v>
      </c>
      <c r="N59" s="434">
        <v>1500</v>
      </c>
      <c r="O59" s="438" t="s">
        <v>599</v>
      </c>
      <c r="P59" s="552">
        <v>44139</v>
      </c>
      <c r="Q59" s="387"/>
      <c r="R59" s="343" t="s">
        <v>3186</v>
      </c>
      <c r="S59" s="40"/>
      <c r="Y59" s="40"/>
      <c r="Z59" s="40"/>
    </row>
    <row r="60" spans="1:26" s="400" customFormat="1" ht="13.9" customHeight="1">
      <c r="A60" s="504">
        <v>8</v>
      </c>
      <c r="B60" s="505">
        <v>44139</v>
      </c>
      <c r="C60" s="506"/>
      <c r="D60" s="471" t="s">
        <v>3712</v>
      </c>
      <c r="E60" s="461" t="s">
        <v>3627</v>
      </c>
      <c r="F60" s="436">
        <v>11910</v>
      </c>
      <c r="G60" s="436">
        <v>12040</v>
      </c>
      <c r="H60" s="436">
        <v>11835</v>
      </c>
      <c r="I60" s="434">
        <v>11700</v>
      </c>
      <c r="J60" s="434" t="s">
        <v>3715</v>
      </c>
      <c r="K60" s="434">
        <f>F60-H60</f>
        <v>75</v>
      </c>
      <c r="L60" s="447">
        <f t="shared" si="35"/>
        <v>310.66875000000005</v>
      </c>
      <c r="M60" s="495">
        <f t="shared" si="36"/>
        <v>5314.3312500000002</v>
      </c>
      <c r="N60" s="434">
        <v>75</v>
      </c>
      <c r="O60" s="438" t="s">
        <v>599</v>
      </c>
      <c r="P60" s="552">
        <v>44139</v>
      </c>
      <c r="Q60" s="387"/>
      <c r="R60" s="343" t="s">
        <v>602</v>
      </c>
      <c r="S60" s="40"/>
      <c r="Y60" s="40"/>
      <c r="Z60" s="40"/>
    </row>
    <row r="61" spans="1:26" s="400" customFormat="1" ht="13.9" customHeight="1">
      <c r="A61" s="498">
        <v>9</v>
      </c>
      <c r="B61" s="496">
        <v>44139</v>
      </c>
      <c r="C61" s="497"/>
      <c r="D61" s="488" t="s">
        <v>3713</v>
      </c>
      <c r="E61" s="489" t="s">
        <v>600</v>
      </c>
      <c r="F61" s="446" t="s">
        <v>3714</v>
      </c>
      <c r="G61" s="446">
        <v>456</v>
      </c>
      <c r="H61" s="446"/>
      <c r="I61" s="376">
        <v>480</v>
      </c>
      <c r="J61" s="376" t="s">
        <v>601</v>
      </c>
      <c r="K61" s="376"/>
      <c r="L61" s="376"/>
      <c r="M61" s="376"/>
      <c r="N61" s="376"/>
      <c r="O61" s="376"/>
      <c r="P61" s="376"/>
      <c r="Q61" s="387"/>
      <c r="R61" s="343" t="s">
        <v>3186</v>
      </c>
      <c r="S61" s="40"/>
      <c r="Y61" s="40"/>
      <c r="Z61" s="40"/>
    </row>
    <row r="62" spans="1:26" s="400" customFormat="1" ht="13.9" customHeight="1">
      <c r="A62" s="504">
        <v>10</v>
      </c>
      <c r="B62" s="505">
        <v>44139</v>
      </c>
      <c r="C62" s="506"/>
      <c r="D62" s="471" t="s">
        <v>3712</v>
      </c>
      <c r="E62" s="461" t="s">
        <v>3627</v>
      </c>
      <c r="F62" s="436">
        <v>11900</v>
      </c>
      <c r="G62" s="436">
        <v>12030</v>
      </c>
      <c r="H62" s="436">
        <v>11835</v>
      </c>
      <c r="I62" s="434">
        <v>11700</v>
      </c>
      <c r="J62" s="434" t="s">
        <v>3716</v>
      </c>
      <c r="K62" s="434">
        <f>F62-H62</f>
        <v>65</v>
      </c>
      <c r="L62" s="447">
        <f t="shared" ref="L62" si="37">(H62*N62)*0.035%</f>
        <v>310.66875000000005</v>
      </c>
      <c r="M62" s="495">
        <f t="shared" ref="M62" si="38">(K62*N62)-L62</f>
        <v>4564.3312500000002</v>
      </c>
      <c r="N62" s="434">
        <v>75</v>
      </c>
      <c r="O62" s="438" t="s">
        <v>599</v>
      </c>
      <c r="P62" s="552">
        <v>44139</v>
      </c>
      <c r="Q62" s="387"/>
      <c r="R62" s="343" t="s">
        <v>602</v>
      </c>
      <c r="S62" s="40"/>
      <c r="Y62" s="40"/>
      <c r="Z62" s="40"/>
    </row>
    <row r="63" spans="1:26" s="400" customFormat="1" ht="13.9" customHeight="1">
      <c r="A63" s="498">
        <v>11</v>
      </c>
      <c r="B63" s="496">
        <v>44139</v>
      </c>
      <c r="C63" s="497"/>
      <c r="D63" s="488" t="s">
        <v>3645</v>
      </c>
      <c r="E63" s="489" t="s">
        <v>600</v>
      </c>
      <c r="F63" s="446" t="s">
        <v>3717</v>
      </c>
      <c r="G63" s="446">
        <v>2210</v>
      </c>
      <c r="H63" s="446"/>
      <c r="I63" s="376" t="s">
        <v>3665</v>
      </c>
      <c r="J63" s="376" t="s">
        <v>601</v>
      </c>
      <c r="K63" s="376"/>
      <c r="L63" s="376"/>
      <c r="M63" s="376"/>
      <c r="N63" s="376"/>
      <c r="O63" s="376"/>
      <c r="P63" s="376"/>
      <c r="Q63" s="387"/>
      <c r="R63" s="343" t="s">
        <v>3186</v>
      </c>
      <c r="S63" s="40"/>
      <c r="Y63" s="40"/>
      <c r="Z63" s="40"/>
    </row>
    <row r="64" spans="1:26" s="400" customFormat="1" ht="13.9" customHeight="1">
      <c r="A64" s="498">
        <v>12</v>
      </c>
      <c r="B64" s="496">
        <v>44139</v>
      </c>
      <c r="C64" s="497"/>
      <c r="D64" s="488" t="s">
        <v>3718</v>
      </c>
      <c r="E64" s="489" t="s">
        <v>600</v>
      </c>
      <c r="F64" s="446" t="s">
        <v>3719</v>
      </c>
      <c r="G64" s="446">
        <v>2024</v>
      </c>
      <c r="H64" s="446"/>
      <c r="I64" s="376">
        <v>2140</v>
      </c>
      <c r="J64" s="376" t="s">
        <v>601</v>
      </c>
      <c r="K64" s="376"/>
      <c r="L64" s="376"/>
      <c r="M64" s="376"/>
      <c r="N64" s="376"/>
      <c r="O64" s="376"/>
      <c r="P64" s="376"/>
      <c r="Q64" s="387"/>
      <c r="R64" s="343" t="s">
        <v>602</v>
      </c>
      <c r="S64" s="40"/>
      <c r="Y64" s="40"/>
      <c r="Z64" s="40"/>
    </row>
    <row r="65" spans="1:34" s="400" customFormat="1" ht="13.9" customHeight="1">
      <c r="A65" s="498"/>
      <c r="B65" s="496"/>
      <c r="C65" s="497"/>
      <c r="D65" s="488"/>
      <c r="E65" s="489"/>
      <c r="F65" s="446"/>
      <c r="G65" s="446"/>
      <c r="H65" s="446"/>
      <c r="I65" s="376"/>
      <c r="J65" s="376"/>
      <c r="K65" s="376"/>
      <c r="L65" s="376"/>
      <c r="M65" s="376"/>
      <c r="N65" s="376"/>
      <c r="O65" s="376"/>
      <c r="P65" s="376"/>
      <c r="Q65" s="387"/>
      <c r="R65" s="343"/>
      <c r="S65" s="40"/>
      <c r="Y65" s="40"/>
      <c r="Z65" s="40"/>
    </row>
    <row r="66" spans="1:34" s="400" customFormat="1" ht="13.9" customHeight="1">
      <c r="A66" s="498"/>
      <c r="B66" s="496"/>
      <c r="C66" s="497"/>
      <c r="D66" s="488"/>
      <c r="E66" s="489"/>
      <c r="F66" s="446"/>
      <c r="G66" s="446"/>
      <c r="H66" s="446"/>
      <c r="I66" s="376"/>
      <c r="J66" s="376"/>
      <c r="K66" s="376"/>
      <c r="L66" s="376"/>
      <c r="M66" s="376"/>
      <c r="N66" s="376"/>
      <c r="O66" s="376"/>
      <c r="P66" s="376"/>
      <c r="Q66" s="387"/>
      <c r="R66" s="343"/>
      <c r="S66" s="40"/>
      <c r="Y66" s="40"/>
      <c r="Z66" s="40"/>
    </row>
    <row r="67" spans="1:34" s="400" customFormat="1" ht="13.9" customHeight="1">
      <c r="A67" s="520"/>
      <c r="B67" s="514"/>
      <c r="C67" s="521"/>
      <c r="D67" s="522"/>
      <c r="E67" s="377"/>
      <c r="F67" s="475"/>
      <c r="G67" s="475"/>
      <c r="H67" s="475"/>
      <c r="I67" s="464"/>
      <c r="J67" s="464"/>
      <c r="K67" s="464"/>
      <c r="L67" s="464"/>
      <c r="M67" s="464"/>
      <c r="N67" s="464"/>
      <c r="O67" s="464"/>
      <c r="P67" s="464"/>
      <c r="Q67" s="387"/>
      <c r="R67" s="343"/>
      <c r="S67" s="40"/>
      <c r="Y67" s="40"/>
      <c r="Z67" s="40"/>
    </row>
    <row r="68" spans="1:34" s="6" customFormat="1">
      <c r="A68" s="44"/>
      <c r="B68" s="45"/>
      <c r="C68" s="46"/>
      <c r="D68" s="47"/>
      <c r="E68" s="48"/>
      <c r="F68" s="49"/>
      <c r="G68" s="49"/>
      <c r="H68" s="49"/>
      <c r="I68" s="49"/>
      <c r="J68" s="17"/>
      <c r="K68" s="91"/>
      <c r="L68" s="91"/>
      <c r="M68" s="17"/>
      <c r="N68" s="16"/>
      <c r="O68" s="92"/>
      <c r="P68" s="5"/>
      <c r="Q68" s="4"/>
      <c r="R68" s="17"/>
      <c r="Z68" s="9"/>
      <c r="AA68" s="9"/>
      <c r="AB68" s="9"/>
      <c r="AC68" s="9"/>
      <c r="AD68" s="9"/>
      <c r="AE68" s="9"/>
      <c r="AF68" s="9"/>
      <c r="AG68" s="9"/>
      <c r="AH68" s="9"/>
    </row>
    <row r="69" spans="1:34" s="6" customFormat="1" ht="15">
      <c r="A69" s="50" t="s">
        <v>616</v>
      </c>
      <c r="B69" s="50"/>
      <c r="C69" s="50"/>
      <c r="D69" s="50"/>
      <c r="E69" s="51"/>
      <c r="F69" s="49"/>
      <c r="G69" s="49"/>
      <c r="H69" s="49"/>
      <c r="I69" s="49"/>
      <c r="J69" s="53"/>
      <c r="K69" s="12"/>
      <c r="L69" s="12"/>
      <c r="M69" s="12"/>
      <c r="N69" s="11"/>
      <c r="O69" s="53"/>
      <c r="P69" s="5"/>
      <c r="Q69" s="4"/>
      <c r="R69" s="17"/>
      <c r="Z69" s="9"/>
      <c r="AA69" s="9"/>
      <c r="AB69" s="9"/>
      <c r="AC69" s="9"/>
      <c r="AD69" s="9"/>
      <c r="AE69" s="9"/>
      <c r="AF69" s="9"/>
      <c r="AG69" s="9"/>
      <c r="AH69" s="9"/>
    </row>
    <row r="70" spans="1:34" s="6" customFormat="1" ht="38.25">
      <c r="A70" s="21" t="s">
        <v>16</v>
      </c>
      <c r="B70" s="21" t="s">
        <v>575</v>
      </c>
      <c r="C70" s="21"/>
      <c r="D70" s="22" t="s">
        <v>588</v>
      </c>
      <c r="E70" s="21" t="s">
        <v>589</v>
      </c>
      <c r="F70" s="21" t="s">
        <v>590</v>
      </c>
      <c r="G70" s="52" t="s">
        <v>609</v>
      </c>
      <c r="H70" s="21" t="s">
        <v>592</v>
      </c>
      <c r="I70" s="21" t="s">
        <v>593</v>
      </c>
      <c r="J70" s="20" t="s">
        <v>594</v>
      </c>
      <c r="K70" s="20" t="s">
        <v>617</v>
      </c>
      <c r="L70" s="63" t="s">
        <v>3630</v>
      </c>
      <c r="M70" s="77" t="s">
        <v>611</v>
      </c>
      <c r="N70" s="21" t="s">
        <v>612</v>
      </c>
      <c r="O70" s="21" t="s">
        <v>597</v>
      </c>
      <c r="P70" s="22" t="s">
        <v>598</v>
      </c>
      <c r="Q70" s="4"/>
      <c r="R70" s="17"/>
      <c r="Z70" s="9"/>
      <c r="AA70" s="9"/>
      <c r="AB70" s="9"/>
      <c r="AC70" s="9"/>
      <c r="AD70" s="9"/>
      <c r="AE70" s="9"/>
      <c r="AF70" s="9"/>
      <c r="AG70" s="9"/>
      <c r="AH70" s="9"/>
    </row>
    <row r="71" spans="1:34" s="40" customFormat="1" ht="14.25">
      <c r="A71" s="526">
        <v>1</v>
      </c>
      <c r="B71" s="527">
        <v>44134</v>
      </c>
      <c r="C71" s="527"/>
      <c r="D71" s="509" t="s">
        <v>3655</v>
      </c>
      <c r="E71" s="436" t="s">
        <v>600</v>
      </c>
      <c r="F71" s="436">
        <v>13.2</v>
      </c>
      <c r="G71" s="460">
        <v>8</v>
      </c>
      <c r="H71" s="460">
        <v>17</v>
      </c>
      <c r="I71" s="460">
        <v>22</v>
      </c>
      <c r="J71" s="528" t="s">
        <v>3667</v>
      </c>
      <c r="K71" s="528">
        <f t="shared" ref="K71" si="39">H71-F71</f>
        <v>3.8000000000000007</v>
      </c>
      <c r="L71" s="529">
        <v>100</v>
      </c>
      <c r="M71" s="528">
        <f t="shared" ref="M71" si="40">(K71*N71)-100</f>
        <v>5125.0000000000009</v>
      </c>
      <c r="N71" s="528">
        <v>1375</v>
      </c>
      <c r="O71" s="530" t="s">
        <v>599</v>
      </c>
      <c r="P71" s="468">
        <v>44137</v>
      </c>
      <c r="Q71" s="387"/>
      <c r="R71" s="343" t="s">
        <v>602</v>
      </c>
      <c r="Z71" s="400"/>
      <c r="AA71" s="400"/>
      <c r="AB71" s="400"/>
      <c r="AC71" s="400"/>
      <c r="AD71" s="400"/>
      <c r="AE71" s="400"/>
      <c r="AF71" s="400"/>
      <c r="AG71" s="400"/>
      <c r="AH71" s="400"/>
    </row>
    <row r="72" spans="1:34" s="40" customFormat="1" ht="14.25">
      <c r="A72" s="526">
        <v>2</v>
      </c>
      <c r="B72" s="527">
        <v>44137</v>
      </c>
      <c r="C72" s="527"/>
      <c r="D72" s="509" t="s">
        <v>3668</v>
      </c>
      <c r="E72" s="436" t="s">
        <v>600</v>
      </c>
      <c r="F72" s="436">
        <v>12.5</v>
      </c>
      <c r="G72" s="460">
        <v>8</v>
      </c>
      <c r="H72" s="460">
        <v>15.25</v>
      </c>
      <c r="I72" s="460">
        <v>20</v>
      </c>
      <c r="J72" s="528" t="s">
        <v>3699</v>
      </c>
      <c r="K72" s="528">
        <f t="shared" ref="K72" si="41">H72-F72</f>
        <v>2.75</v>
      </c>
      <c r="L72" s="529">
        <v>100</v>
      </c>
      <c r="M72" s="528">
        <f t="shared" ref="M72" si="42">(K72*N72)-100</f>
        <v>3612.5</v>
      </c>
      <c r="N72" s="528">
        <v>1350</v>
      </c>
      <c r="O72" s="530" t="s">
        <v>599</v>
      </c>
      <c r="P72" s="468">
        <v>44138</v>
      </c>
      <c r="Q72" s="387"/>
      <c r="R72" s="343" t="s">
        <v>602</v>
      </c>
      <c r="Z72" s="400"/>
      <c r="AA72" s="400"/>
      <c r="AB72" s="400"/>
      <c r="AC72" s="400"/>
      <c r="AD72" s="400"/>
      <c r="AE72" s="400"/>
      <c r="AF72" s="400"/>
      <c r="AG72" s="400"/>
      <c r="AH72" s="400"/>
    </row>
    <row r="73" spans="1:34" s="40" customFormat="1" ht="14.25">
      <c r="A73" s="526">
        <v>3</v>
      </c>
      <c r="B73" s="527">
        <v>44137</v>
      </c>
      <c r="C73" s="527"/>
      <c r="D73" s="509" t="s">
        <v>3673</v>
      </c>
      <c r="E73" s="436" t="s">
        <v>600</v>
      </c>
      <c r="F73" s="436">
        <v>72</v>
      </c>
      <c r="G73" s="460">
        <v>30</v>
      </c>
      <c r="H73" s="460">
        <v>82.5</v>
      </c>
      <c r="I73" s="460">
        <v>130</v>
      </c>
      <c r="J73" s="528" t="s">
        <v>3674</v>
      </c>
      <c r="K73" s="528">
        <f t="shared" ref="K73" si="43">H73-F73</f>
        <v>10.5</v>
      </c>
      <c r="L73" s="529">
        <v>100</v>
      </c>
      <c r="M73" s="528">
        <f t="shared" ref="M73" si="44">(K73*N73)-100</f>
        <v>687.5</v>
      </c>
      <c r="N73" s="528">
        <v>75</v>
      </c>
      <c r="O73" s="530" t="s">
        <v>599</v>
      </c>
      <c r="P73" s="468">
        <v>44137</v>
      </c>
      <c r="Q73" s="387"/>
      <c r="R73" s="343" t="s">
        <v>3186</v>
      </c>
      <c r="Z73" s="400"/>
      <c r="AA73" s="400"/>
      <c r="AB73" s="400"/>
      <c r="AC73" s="400"/>
      <c r="AD73" s="400"/>
      <c r="AE73" s="400"/>
      <c r="AF73" s="400"/>
      <c r="AG73" s="400"/>
      <c r="AH73" s="400"/>
    </row>
    <row r="74" spans="1:34" s="40" customFormat="1" ht="14.25">
      <c r="A74" s="548">
        <v>4</v>
      </c>
      <c r="B74" s="549">
        <v>44138</v>
      </c>
      <c r="C74" s="549"/>
      <c r="D74" s="469" t="s">
        <v>3686</v>
      </c>
      <c r="E74" s="470" t="s">
        <v>600</v>
      </c>
      <c r="F74" s="470">
        <v>105</v>
      </c>
      <c r="G74" s="545">
        <v>60</v>
      </c>
      <c r="H74" s="545">
        <v>60</v>
      </c>
      <c r="I74" s="545">
        <v>180</v>
      </c>
      <c r="J74" s="550" t="s">
        <v>3701</v>
      </c>
      <c r="K74" s="550">
        <f t="shared" ref="K74" si="45">H74-F74</f>
        <v>-45</v>
      </c>
      <c r="L74" s="551">
        <v>100</v>
      </c>
      <c r="M74" s="550">
        <f t="shared" ref="M74" si="46">(K74*N74)-100</f>
        <v>-3475</v>
      </c>
      <c r="N74" s="550">
        <v>75</v>
      </c>
      <c r="O74" s="432" t="s">
        <v>663</v>
      </c>
      <c r="P74" s="420">
        <v>44139</v>
      </c>
      <c r="Q74" s="387"/>
      <c r="R74" s="343" t="s">
        <v>3186</v>
      </c>
      <c r="Z74" s="400"/>
      <c r="AA74" s="400"/>
      <c r="AB74" s="400"/>
      <c r="AC74" s="400"/>
      <c r="AD74" s="400"/>
      <c r="AE74" s="400"/>
      <c r="AF74" s="400"/>
      <c r="AG74" s="400"/>
      <c r="AH74" s="400"/>
    </row>
    <row r="75" spans="1:34" s="40" customFormat="1" ht="14.25">
      <c r="A75" s="466"/>
      <c r="B75" s="444"/>
      <c r="C75" s="444"/>
      <c r="D75" s="445"/>
      <c r="E75" s="446"/>
      <c r="F75" s="446"/>
      <c r="G75" s="418"/>
      <c r="H75" s="418"/>
      <c r="I75" s="418"/>
      <c r="J75" s="376"/>
      <c r="K75" s="376"/>
      <c r="L75" s="480"/>
      <c r="M75" s="376"/>
      <c r="N75" s="376"/>
      <c r="O75" s="412"/>
      <c r="P75" s="485"/>
      <c r="Q75" s="387"/>
      <c r="R75" s="343"/>
      <c r="Z75" s="400"/>
      <c r="AA75" s="400"/>
      <c r="AB75" s="400"/>
      <c r="AC75" s="400"/>
      <c r="AD75" s="400"/>
      <c r="AE75" s="400"/>
      <c r="AF75" s="400"/>
      <c r="AG75" s="400"/>
      <c r="AH75" s="400"/>
    </row>
    <row r="76" spans="1:34" s="40" customFormat="1" ht="14.25">
      <c r="A76" s="466"/>
      <c r="B76" s="444"/>
      <c r="C76" s="444"/>
      <c r="D76" s="445"/>
      <c r="E76" s="446"/>
      <c r="F76" s="446"/>
      <c r="G76" s="418"/>
      <c r="H76" s="418"/>
      <c r="I76" s="418"/>
      <c r="J76" s="376"/>
      <c r="K76" s="376"/>
      <c r="L76" s="480"/>
      <c r="M76" s="376"/>
      <c r="N76" s="376"/>
      <c r="O76" s="412"/>
      <c r="P76" s="485"/>
      <c r="Q76" s="387"/>
      <c r="R76" s="343"/>
      <c r="Z76" s="400"/>
      <c r="AA76" s="400"/>
      <c r="AB76" s="400"/>
      <c r="AC76" s="400"/>
      <c r="AD76" s="400"/>
      <c r="AE76" s="400"/>
      <c r="AF76" s="400"/>
      <c r="AG76" s="400"/>
      <c r="AH76" s="400"/>
    </row>
    <row r="77" spans="1:34" s="40" customFormat="1" ht="14.25">
      <c r="A77" s="466"/>
      <c r="B77" s="444"/>
      <c r="C77" s="444"/>
      <c r="D77" s="445"/>
      <c r="E77" s="446"/>
      <c r="F77" s="446"/>
      <c r="G77" s="418"/>
      <c r="H77" s="418"/>
      <c r="I77" s="418"/>
      <c r="J77" s="376"/>
      <c r="K77" s="376"/>
      <c r="L77" s="480"/>
      <c r="M77" s="376"/>
      <c r="N77" s="376"/>
      <c r="O77" s="412"/>
      <c r="P77" s="485"/>
      <c r="Q77" s="387"/>
      <c r="R77" s="343"/>
      <c r="Z77" s="400"/>
      <c r="AA77" s="400"/>
      <c r="AB77" s="400"/>
      <c r="AC77" s="400"/>
      <c r="AD77" s="400"/>
      <c r="AE77" s="400"/>
      <c r="AF77" s="400"/>
      <c r="AG77" s="400"/>
      <c r="AH77" s="400"/>
    </row>
    <row r="78" spans="1:34" s="40" customFormat="1" ht="14.25">
      <c r="A78" s="466"/>
      <c r="B78" s="444"/>
      <c r="C78" s="444"/>
      <c r="D78" s="445"/>
      <c r="E78" s="446"/>
      <c r="F78" s="446"/>
      <c r="G78" s="418"/>
      <c r="H78" s="418"/>
      <c r="I78" s="418"/>
      <c r="J78" s="376"/>
      <c r="K78" s="376"/>
      <c r="L78" s="480"/>
      <c r="M78" s="376"/>
      <c r="N78" s="376"/>
      <c r="O78" s="412"/>
      <c r="P78" s="485"/>
      <c r="Q78" s="387"/>
      <c r="R78" s="343"/>
      <c r="Z78" s="400"/>
      <c r="AA78" s="400"/>
      <c r="AB78" s="400"/>
      <c r="AC78" s="400"/>
      <c r="AD78" s="400"/>
      <c r="AE78" s="400"/>
      <c r="AF78" s="400"/>
      <c r="AG78" s="400"/>
      <c r="AH78" s="400"/>
    </row>
    <row r="79" spans="1:34" s="40" customFormat="1" ht="14.25">
      <c r="A79" s="466"/>
      <c r="B79" s="444"/>
      <c r="C79" s="444"/>
      <c r="D79" s="445"/>
      <c r="E79" s="446"/>
      <c r="F79" s="446"/>
      <c r="G79" s="418"/>
      <c r="H79" s="418"/>
      <c r="I79" s="418"/>
      <c r="J79" s="376"/>
      <c r="K79" s="376"/>
      <c r="L79" s="480"/>
      <c r="M79" s="376"/>
      <c r="N79" s="376"/>
      <c r="O79" s="412"/>
      <c r="P79" s="485"/>
      <c r="Q79" s="387"/>
      <c r="R79" s="343"/>
      <c r="Z79" s="400"/>
      <c r="AA79" s="400"/>
      <c r="AB79" s="400"/>
      <c r="AC79" s="400"/>
      <c r="AD79" s="400"/>
      <c r="AE79" s="400"/>
      <c r="AF79" s="400"/>
      <c r="AG79" s="400"/>
      <c r="AH79" s="400"/>
    </row>
    <row r="80" spans="1:34" s="40" customFormat="1" ht="14.25">
      <c r="A80" s="36"/>
      <c r="B80" s="473"/>
      <c r="C80" s="473"/>
      <c r="D80" s="474"/>
      <c r="E80" s="475"/>
      <c r="F80" s="475"/>
      <c r="G80" s="476"/>
      <c r="H80" s="476"/>
      <c r="I80" s="475"/>
      <c r="J80" s="464"/>
      <c r="K80" s="464"/>
      <c r="L80" s="464"/>
      <c r="M80" s="464"/>
      <c r="N80" s="464"/>
      <c r="O80" s="464"/>
      <c r="P80" s="464"/>
      <c r="Q80" s="387"/>
      <c r="R80" s="343"/>
      <c r="Z80" s="400"/>
      <c r="AA80" s="400"/>
      <c r="AB80" s="400"/>
      <c r="AC80" s="400"/>
      <c r="AD80" s="400"/>
      <c r="AE80" s="400"/>
      <c r="AF80" s="400"/>
      <c r="AG80" s="400"/>
      <c r="AH80" s="400"/>
    </row>
    <row r="81" spans="1:34" s="40" customFormat="1" ht="14.25">
      <c r="A81" s="36"/>
      <c r="B81" s="473"/>
      <c r="C81" s="473"/>
      <c r="D81" s="474"/>
      <c r="E81" s="475"/>
      <c r="F81" s="475"/>
      <c r="G81" s="476"/>
      <c r="H81" s="476"/>
      <c r="I81" s="475"/>
      <c r="J81" s="464"/>
      <c r="K81" s="464"/>
      <c r="L81" s="464"/>
      <c r="M81" s="464"/>
      <c r="N81" s="464"/>
      <c r="O81" s="464"/>
      <c r="P81" s="464"/>
      <c r="Q81" s="387"/>
      <c r="R81" s="343"/>
      <c r="Z81" s="400"/>
      <c r="AA81" s="400"/>
      <c r="AB81" s="400"/>
      <c r="AC81" s="400"/>
      <c r="AD81" s="400"/>
      <c r="AE81" s="400"/>
      <c r="AF81" s="400"/>
      <c r="AG81" s="400"/>
      <c r="AH81" s="400"/>
    </row>
    <row r="82" spans="1:34" s="40" customFormat="1" ht="14.25">
      <c r="A82" s="36"/>
      <c r="B82" s="473"/>
      <c r="C82" s="473"/>
      <c r="D82" s="474"/>
      <c r="E82" s="475"/>
      <c r="F82" s="475"/>
      <c r="G82" s="476"/>
      <c r="H82" s="476"/>
      <c r="I82" s="475"/>
      <c r="J82" s="464"/>
      <c r="K82" s="464"/>
      <c r="L82" s="464"/>
      <c r="M82" s="464"/>
      <c r="N82" s="464"/>
      <c r="O82" s="477"/>
      <c r="P82" s="464"/>
      <c r="Q82" s="387"/>
      <c r="R82" s="343"/>
      <c r="Z82" s="400"/>
      <c r="AA82" s="400"/>
      <c r="AB82" s="400"/>
      <c r="AC82" s="400"/>
      <c r="AD82" s="400"/>
      <c r="AE82" s="400"/>
      <c r="AF82" s="400"/>
      <c r="AG82" s="400"/>
      <c r="AH82" s="400"/>
    </row>
    <row r="83" spans="1:34" s="40" customFormat="1" ht="14.25">
      <c r="A83" s="377"/>
      <c r="B83" s="378"/>
      <c r="C83" s="378"/>
      <c r="D83" s="379"/>
      <c r="E83" s="377"/>
      <c r="F83" s="401"/>
      <c r="G83" s="377"/>
      <c r="H83" s="377"/>
      <c r="I83" s="377"/>
      <c r="J83" s="378"/>
      <c r="K83" s="402"/>
      <c r="L83" s="377"/>
      <c r="M83" s="377"/>
      <c r="N83" s="377"/>
      <c r="O83" s="403"/>
      <c r="P83" s="387"/>
      <c r="Q83" s="387"/>
      <c r="R83" s="343"/>
      <c r="Z83" s="400"/>
      <c r="AA83" s="400"/>
      <c r="AB83" s="400"/>
      <c r="AC83" s="400"/>
      <c r="AD83" s="400"/>
      <c r="AE83" s="400"/>
      <c r="AF83" s="400"/>
      <c r="AG83" s="400"/>
      <c r="AH83" s="400"/>
    </row>
    <row r="84" spans="1:34" ht="15">
      <c r="A84" s="99" t="s">
        <v>618</v>
      </c>
      <c r="B84" s="100"/>
      <c r="C84" s="100"/>
      <c r="D84" s="101"/>
      <c r="E84" s="34"/>
      <c r="F84" s="32"/>
      <c r="G84" s="32"/>
      <c r="H84" s="73"/>
      <c r="I84" s="119"/>
      <c r="J84" s="120"/>
      <c r="K84" s="17"/>
      <c r="L84" s="17"/>
      <c r="M84" s="17"/>
      <c r="N84" s="11"/>
      <c r="O84" s="53"/>
      <c r="Q84" s="95"/>
      <c r="R84" s="17"/>
      <c r="S84" s="16"/>
      <c r="T84" s="16"/>
      <c r="U84" s="16"/>
      <c r="V84" s="16"/>
      <c r="W84" s="16"/>
      <c r="X84" s="16"/>
      <c r="Y84" s="16"/>
      <c r="Z84" s="16"/>
    </row>
    <row r="85" spans="1:34" ht="38.25">
      <c r="A85" s="20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21" t="s">
        <v>591</v>
      </c>
      <c r="H85" s="21" t="s">
        <v>592</v>
      </c>
      <c r="I85" s="21" t="s">
        <v>593</v>
      </c>
      <c r="J85" s="20" t="s">
        <v>594</v>
      </c>
      <c r="K85" s="62" t="s">
        <v>610</v>
      </c>
      <c r="L85" s="455" t="s">
        <v>3630</v>
      </c>
      <c r="M85" s="63" t="s">
        <v>3629</v>
      </c>
      <c r="N85" s="21" t="s">
        <v>597</v>
      </c>
      <c r="O85" s="78" t="s">
        <v>598</v>
      </c>
      <c r="P85" s="97"/>
      <c r="Q85" s="11"/>
      <c r="R85" s="17"/>
      <c r="S85" s="16"/>
      <c r="T85" s="16"/>
      <c r="U85" s="16"/>
      <c r="V85" s="16"/>
      <c r="W85" s="16"/>
      <c r="X85" s="16"/>
      <c r="Y85" s="16"/>
      <c r="Z85" s="16"/>
    </row>
    <row r="86" spans="1:34" s="400" customFormat="1" ht="14.25">
      <c r="A86" s="466"/>
      <c r="B86" s="444"/>
      <c r="C86" s="444"/>
      <c r="D86" s="445"/>
      <c r="E86" s="446"/>
      <c r="F86" s="446"/>
      <c r="G86" s="418"/>
      <c r="H86" s="418"/>
      <c r="I86" s="446"/>
      <c r="J86" s="490"/>
      <c r="K86" s="490"/>
      <c r="L86" s="491"/>
      <c r="M86" s="478"/>
      <c r="N86" s="411"/>
      <c r="O86" s="485"/>
      <c r="P86" s="98"/>
      <c r="Q86" s="492"/>
      <c r="R86" s="31"/>
      <c r="S86" s="486"/>
      <c r="T86" s="486"/>
      <c r="U86" s="486"/>
      <c r="V86" s="486"/>
      <c r="W86" s="486"/>
      <c r="X86" s="486"/>
      <c r="Y86" s="486"/>
      <c r="Z86" s="486"/>
    </row>
    <row r="87" spans="1:34" s="8" customFormat="1">
      <c r="A87" s="388"/>
      <c r="B87" s="389"/>
      <c r="C87" s="390"/>
      <c r="D87" s="391"/>
      <c r="E87" s="392"/>
      <c r="F87" s="392"/>
      <c r="G87" s="393"/>
      <c r="H87" s="393"/>
      <c r="I87" s="392"/>
      <c r="J87" s="394"/>
      <c r="K87" s="395"/>
      <c r="L87" s="396"/>
      <c r="M87" s="397"/>
      <c r="N87" s="398"/>
      <c r="O87" s="399"/>
      <c r="P87" s="123"/>
      <c r="Q87"/>
      <c r="R87" s="94"/>
      <c r="T87" s="57"/>
      <c r="U87" s="57"/>
      <c r="V87" s="57"/>
      <c r="W87" s="57"/>
      <c r="X87" s="57"/>
      <c r="Y87" s="57"/>
      <c r="Z87" s="57"/>
    </row>
    <row r="88" spans="1:34">
      <c r="A88" s="23" t="s">
        <v>603</v>
      </c>
      <c r="B88" s="23"/>
      <c r="C88" s="23"/>
      <c r="D88" s="23"/>
      <c r="E88" s="5"/>
      <c r="F88" s="30" t="s">
        <v>605</v>
      </c>
      <c r="G88" s="82"/>
      <c r="H88" s="82"/>
      <c r="I88" s="38"/>
      <c r="J88" s="85"/>
      <c r="K88" s="83"/>
      <c r="L88" s="84"/>
      <c r="M88" s="85"/>
      <c r="N88" s="86"/>
      <c r="O88" s="124"/>
      <c r="P88" s="11"/>
      <c r="Q88" s="16"/>
      <c r="R88" s="96"/>
      <c r="S88" s="16"/>
      <c r="T88" s="16"/>
      <c r="U88" s="16"/>
      <c r="V88" s="16"/>
      <c r="W88" s="16"/>
      <c r="X88" s="16"/>
      <c r="Y88" s="16"/>
    </row>
    <row r="89" spans="1:34">
      <c r="A89" s="29" t="s">
        <v>604</v>
      </c>
      <c r="B89" s="23"/>
      <c r="C89" s="23"/>
      <c r="D89" s="23"/>
      <c r="E89" s="32"/>
      <c r="F89" s="30" t="s">
        <v>607</v>
      </c>
      <c r="G89" s="12"/>
      <c r="H89" s="12"/>
      <c r="I89" s="12"/>
      <c r="J89" s="53"/>
      <c r="K89" s="12"/>
      <c r="L89" s="12"/>
      <c r="M89" s="12"/>
      <c r="N89" s="11"/>
      <c r="O89" s="53"/>
      <c r="Q89" s="7"/>
      <c r="R89" s="17"/>
      <c r="S89" s="16"/>
      <c r="T89" s="16"/>
      <c r="U89" s="16"/>
      <c r="V89" s="16"/>
      <c r="W89" s="16"/>
      <c r="X89" s="16"/>
      <c r="Y89" s="16"/>
      <c r="Z89" s="16"/>
    </row>
    <row r="90" spans="1:34">
      <c r="A90" s="29"/>
      <c r="B90" s="23"/>
      <c r="C90" s="23"/>
      <c r="D90" s="23"/>
      <c r="E90" s="32"/>
      <c r="F90" s="30"/>
      <c r="G90" s="12"/>
      <c r="H90" s="12"/>
      <c r="I90" s="12"/>
      <c r="J90" s="53"/>
      <c r="K90" s="12"/>
      <c r="L90" s="12"/>
      <c r="M90" s="12"/>
      <c r="N90" s="11"/>
      <c r="O90" s="53"/>
      <c r="Q90" s="7"/>
      <c r="R90" s="82"/>
      <c r="S90" s="16"/>
      <c r="T90" s="16"/>
      <c r="U90" s="16"/>
      <c r="V90" s="16"/>
      <c r="W90" s="16"/>
      <c r="X90" s="16"/>
      <c r="Y90" s="16"/>
      <c r="Z90" s="16"/>
    </row>
    <row r="91" spans="1:34" ht="15">
      <c r="A91" s="11"/>
      <c r="B91" s="33" t="s">
        <v>3636</v>
      </c>
      <c r="C91" s="33"/>
      <c r="D91" s="33"/>
      <c r="E91" s="33"/>
      <c r="F91" s="34"/>
      <c r="G91" s="32"/>
      <c r="H91" s="32"/>
      <c r="I91" s="73"/>
      <c r="J91" s="74"/>
      <c r="K91" s="75"/>
      <c r="L91" s="454"/>
      <c r="M91" s="12"/>
      <c r="N91" s="11"/>
      <c r="O91" s="53"/>
      <c r="Q91" s="7"/>
      <c r="R91" s="82"/>
      <c r="S91" s="16"/>
      <c r="T91" s="16"/>
      <c r="U91" s="16"/>
      <c r="V91" s="16"/>
      <c r="W91" s="16"/>
      <c r="X91" s="16"/>
      <c r="Y91" s="16"/>
      <c r="Z91" s="16"/>
    </row>
    <row r="92" spans="1:34" ht="38.25">
      <c r="A92" s="20" t="s">
        <v>16</v>
      </c>
      <c r="B92" s="21" t="s">
        <v>575</v>
      </c>
      <c r="C92" s="21"/>
      <c r="D92" s="22" t="s">
        <v>588</v>
      </c>
      <c r="E92" s="21" t="s">
        <v>589</v>
      </c>
      <c r="F92" s="21" t="s">
        <v>590</v>
      </c>
      <c r="G92" s="21" t="s">
        <v>609</v>
      </c>
      <c r="H92" s="21" t="s">
        <v>592</v>
      </c>
      <c r="I92" s="21" t="s">
        <v>593</v>
      </c>
      <c r="J92" s="76" t="s">
        <v>594</v>
      </c>
      <c r="K92" s="62" t="s">
        <v>610</v>
      </c>
      <c r="L92" s="77" t="s">
        <v>611</v>
      </c>
      <c r="M92" s="21" t="s">
        <v>612</v>
      </c>
      <c r="N92" s="455" t="s">
        <v>3630</v>
      </c>
      <c r="O92" s="63" t="s">
        <v>3629</v>
      </c>
      <c r="P92" s="21" t="s">
        <v>597</v>
      </c>
      <c r="Q92" s="78" t="s">
        <v>598</v>
      </c>
      <c r="R92" s="82"/>
      <c r="S92" s="16"/>
      <c r="T92" s="16"/>
      <c r="U92" s="16"/>
      <c r="V92" s="16"/>
      <c r="W92" s="16"/>
      <c r="X92" s="16"/>
      <c r="Y92" s="16"/>
      <c r="Z92" s="16"/>
    </row>
    <row r="93" spans="1:34" ht="14.25">
      <c r="A93" s="382"/>
      <c r="B93" s="404"/>
      <c r="C93" s="409"/>
      <c r="D93" s="439"/>
      <c r="E93" s="410"/>
      <c r="F93" s="479"/>
      <c r="G93" s="418"/>
      <c r="H93" s="410"/>
      <c r="I93" s="406"/>
      <c r="J93" s="490"/>
      <c r="K93" s="490"/>
      <c r="L93" s="491"/>
      <c r="M93" s="489"/>
      <c r="N93" s="491"/>
      <c r="O93" s="478"/>
      <c r="P93" s="411"/>
      <c r="Q93" s="462"/>
      <c r="R93" s="487"/>
      <c r="S93" s="477"/>
      <c r="T93" s="16"/>
      <c r="U93" s="486"/>
      <c r="V93" s="486"/>
      <c r="W93" s="486"/>
      <c r="X93" s="486"/>
      <c r="Y93" s="486"/>
      <c r="Z93" s="486"/>
      <c r="AA93" s="400"/>
      <c r="AB93" s="400"/>
      <c r="AC93" s="400"/>
    </row>
    <row r="94" spans="1:34" ht="14.25">
      <c r="A94" s="382"/>
      <c r="B94" s="404"/>
      <c r="C94" s="409"/>
      <c r="D94" s="439"/>
      <c r="E94" s="410"/>
      <c r="F94" s="479"/>
      <c r="G94" s="418"/>
      <c r="H94" s="410"/>
      <c r="I94" s="406"/>
      <c r="J94" s="490"/>
      <c r="K94" s="490"/>
      <c r="L94" s="491"/>
      <c r="M94" s="489"/>
      <c r="N94" s="491"/>
      <c r="O94" s="478"/>
      <c r="P94" s="411"/>
      <c r="Q94" s="462"/>
      <c r="R94" s="487"/>
      <c r="S94" s="477"/>
      <c r="T94" s="16"/>
      <c r="U94" s="486"/>
      <c r="V94" s="486"/>
      <c r="W94" s="486"/>
      <c r="X94" s="486"/>
      <c r="Y94" s="486"/>
      <c r="Z94" s="486"/>
      <c r="AA94" s="400"/>
      <c r="AB94" s="400"/>
      <c r="AC94" s="400"/>
    </row>
    <row r="95" spans="1:34" s="400" customFormat="1" ht="14.25">
      <c r="A95" s="382"/>
      <c r="B95" s="404"/>
      <c r="C95" s="409"/>
      <c r="D95" s="439"/>
      <c r="E95" s="410"/>
      <c r="F95" s="479"/>
      <c r="G95" s="418"/>
      <c r="H95" s="410"/>
      <c r="I95" s="406"/>
      <c r="J95" s="490"/>
      <c r="K95" s="490"/>
      <c r="L95" s="491"/>
      <c r="M95" s="489"/>
      <c r="N95" s="491"/>
      <c r="O95" s="478"/>
      <c r="P95" s="411"/>
      <c r="Q95" s="462"/>
      <c r="R95" s="484"/>
      <c r="S95" s="486"/>
      <c r="T95" s="486"/>
      <c r="U95" s="486"/>
      <c r="V95" s="486"/>
      <c r="W95" s="486"/>
      <c r="X95" s="486"/>
      <c r="Y95" s="486"/>
      <c r="Z95" s="486"/>
    </row>
    <row r="96" spans="1:34" s="400" customFormat="1" ht="14.25">
      <c r="A96" s="382"/>
      <c r="B96" s="404"/>
      <c r="C96" s="409"/>
      <c r="D96" s="439"/>
      <c r="E96" s="410"/>
      <c r="F96" s="490"/>
      <c r="G96" s="446"/>
      <c r="H96" s="410"/>
      <c r="I96" s="406"/>
      <c r="J96" s="490"/>
      <c r="K96" s="490"/>
      <c r="L96" s="491"/>
      <c r="M96" s="489"/>
      <c r="N96" s="491"/>
      <c r="O96" s="478"/>
      <c r="P96" s="411"/>
      <c r="Q96" s="462"/>
      <c r="R96" s="484"/>
      <c r="S96" s="486"/>
      <c r="T96" s="486"/>
      <c r="U96" s="486"/>
      <c r="V96" s="486"/>
      <c r="W96" s="486"/>
      <c r="X96" s="486"/>
      <c r="Y96" s="486"/>
      <c r="Z96" s="486"/>
    </row>
    <row r="97" spans="1:26" s="400" customFormat="1" ht="14.25">
      <c r="A97" s="382"/>
      <c r="B97" s="404"/>
      <c r="C97" s="409"/>
      <c r="D97" s="439"/>
      <c r="E97" s="410"/>
      <c r="F97" s="490"/>
      <c r="G97" s="446"/>
      <c r="H97" s="410"/>
      <c r="I97" s="406"/>
      <c r="J97" s="490"/>
      <c r="K97" s="490"/>
      <c r="L97" s="491"/>
      <c r="M97" s="489"/>
      <c r="N97" s="491"/>
      <c r="O97" s="478"/>
      <c r="P97" s="411"/>
      <c r="Q97" s="462"/>
      <c r="R97" s="484"/>
      <c r="S97" s="486"/>
      <c r="T97" s="486"/>
      <c r="U97" s="486"/>
      <c r="V97" s="486"/>
      <c r="W97" s="486"/>
      <c r="X97" s="486"/>
      <c r="Y97" s="486"/>
      <c r="Z97" s="486"/>
    </row>
    <row r="98" spans="1:26" s="400" customFormat="1" ht="14.25">
      <c r="A98" s="382"/>
      <c r="B98" s="404"/>
      <c r="C98" s="409"/>
      <c r="D98" s="439"/>
      <c r="E98" s="410"/>
      <c r="F98" s="479"/>
      <c r="G98" s="418"/>
      <c r="H98" s="410"/>
      <c r="I98" s="406"/>
      <c r="J98" s="490"/>
      <c r="K98" s="481"/>
      <c r="L98" s="491"/>
      <c r="M98" s="489"/>
      <c r="N98" s="491"/>
      <c r="O98" s="478"/>
      <c r="P98" s="483"/>
      <c r="Q98" s="462"/>
      <c r="R98" s="484"/>
      <c r="S98" s="486"/>
      <c r="T98" s="486"/>
      <c r="U98" s="486"/>
      <c r="V98" s="486"/>
      <c r="W98" s="486"/>
      <c r="X98" s="486"/>
      <c r="Y98" s="486"/>
      <c r="Z98" s="486"/>
    </row>
    <row r="99" spans="1:26" s="400" customFormat="1" ht="14.25">
      <c r="A99" s="382"/>
      <c r="B99" s="404"/>
      <c r="C99" s="409"/>
      <c r="D99" s="439"/>
      <c r="E99" s="410"/>
      <c r="F99" s="479"/>
      <c r="G99" s="418"/>
      <c r="H99" s="410"/>
      <c r="I99" s="406"/>
      <c r="J99" s="481"/>
      <c r="K99" s="481"/>
      <c r="L99" s="481"/>
      <c r="M99" s="481"/>
      <c r="N99" s="482"/>
      <c r="O99" s="493"/>
      <c r="P99" s="483"/>
      <c r="Q99" s="462"/>
      <c r="R99" s="484"/>
      <c r="S99" s="486"/>
      <c r="T99" s="486"/>
      <c r="U99" s="486"/>
      <c r="V99" s="486"/>
      <c r="W99" s="486"/>
      <c r="X99" s="486"/>
      <c r="Y99" s="486"/>
      <c r="Z99" s="486"/>
    </row>
    <row r="100" spans="1:26" s="400" customFormat="1" ht="14.25">
      <c r="A100" s="382"/>
      <c r="B100" s="404"/>
      <c r="C100" s="409"/>
      <c r="D100" s="439"/>
      <c r="E100" s="410"/>
      <c r="F100" s="490"/>
      <c r="G100" s="446"/>
      <c r="H100" s="410"/>
      <c r="I100" s="406"/>
      <c r="J100" s="490"/>
      <c r="K100" s="490"/>
      <c r="L100" s="491"/>
      <c r="M100" s="489"/>
      <c r="N100" s="491"/>
      <c r="O100" s="478"/>
      <c r="P100" s="411"/>
      <c r="Q100" s="462"/>
      <c r="R100" s="487"/>
      <c r="S100" s="477"/>
      <c r="T100" s="486"/>
      <c r="U100" s="486"/>
      <c r="V100" s="486"/>
      <c r="W100" s="486"/>
      <c r="X100" s="486"/>
      <c r="Y100" s="486"/>
      <c r="Z100" s="486"/>
    </row>
    <row r="101" spans="1:26" s="400" customFormat="1" ht="14.25">
      <c r="A101" s="382"/>
      <c r="B101" s="404"/>
      <c r="C101" s="409"/>
      <c r="D101" s="439"/>
      <c r="E101" s="410"/>
      <c r="F101" s="479"/>
      <c r="G101" s="418"/>
      <c r="H101" s="410"/>
      <c r="I101" s="406"/>
      <c r="J101" s="481"/>
      <c r="K101" s="481"/>
      <c r="L101" s="481"/>
      <c r="M101" s="481"/>
      <c r="N101" s="482"/>
      <c r="O101" s="493"/>
      <c r="P101" s="483"/>
      <c r="Q101" s="462"/>
      <c r="R101" s="487"/>
      <c r="S101" s="477"/>
      <c r="T101" s="486"/>
      <c r="U101" s="486"/>
      <c r="V101" s="486"/>
      <c r="W101" s="486"/>
      <c r="X101" s="486"/>
      <c r="Y101" s="486"/>
      <c r="Z101" s="486"/>
    </row>
    <row r="102" spans="1:26" s="400" customFormat="1" ht="14.25">
      <c r="A102" s="382"/>
      <c r="B102" s="404"/>
      <c r="C102" s="409"/>
      <c r="D102" s="439"/>
      <c r="E102" s="410"/>
      <c r="F102" s="479"/>
      <c r="G102" s="418"/>
      <c r="H102" s="410"/>
      <c r="I102" s="406"/>
      <c r="J102" s="481"/>
      <c r="K102" s="481"/>
      <c r="L102" s="481"/>
      <c r="M102" s="481"/>
      <c r="N102" s="482"/>
      <c r="O102" s="493"/>
      <c r="P102" s="483"/>
      <c r="Q102" s="462"/>
      <c r="R102" s="487"/>
      <c r="S102" s="477"/>
      <c r="T102" s="486"/>
      <c r="U102" s="486"/>
      <c r="V102" s="486"/>
      <c r="W102" s="486"/>
      <c r="X102" s="486"/>
      <c r="Y102" s="486"/>
      <c r="Z102" s="486"/>
    </row>
    <row r="103" spans="1:26" s="400" customFormat="1" ht="14.25">
      <c r="A103" s="382"/>
      <c r="B103" s="404"/>
      <c r="C103" s="409"/>
      <c r="D103" s="439"/>
      <c r="E103" s="410"/>
      <c r="F103" s="479"/>
      <c r="G103" s="418"/>
      <c r="H103" s="410"/>
      <c r="I103" s="406"/>
      <c r="J103" s="490"/>
      <c r="K103" s="481"/>
      <c r="L103" s="491"/>
      <c r="M103" s="489"/>
      <c r="N103" s="491"/>
      <c r="O103" s="478"/>
      <c r="P103" s="411"/>
      <c r="Q103" s="462"/>
      <c r="R103" s="487"/>
      <c r="S103" s="477"/>
      <c r="T103" s="486"/>
      <c r="U103" s="486"/>
      <c r="V103" s="486"/>
      <c r="W103" s="486"/>
      <c r="X103" s="486"/>
      <c r="Y103" s="486"/>
      <c r="Z103" s="486"/>
    </row>
    <row r="104" spans="1:26" s="400" customFormat="1" ht="14.25">
      <c r="A104" s="382"/>
      <c r="B104" s="404"/>
      <c r="C104" s="409"/>
      <c r="D104" s="439"/>
      <c r="E104" s="410"/>
      <c r="F104" s="490"/>
      <c r="G104" s="446"/>
      <c r="H104" s="410"/>
      <c r="I104" s="406"/>
      <c r="J104" s="490"/>
      <c r="K104" s="490"/>
      <c r="L104" s="491"/>
      <c r="M104" s="489"/>
      <c r="N104" s="491"/>
      <c r="O104" s="478"/>
      <c r="P104" s="411"/>
      <c r="Q104" s="462"/>
      <c r="R104" s="487"/>
      <c r="S104" s="477"/>
      <c r="T104" s="486"/>
      <c r="U104" s="486"/>
      <c r="V104" s="486"/>
      <c r="W104" s="486"/>
      <c r="X104" s="486"/>
      <c r="Y104" s="486"/>
      <c r="Z104" s="486"/>
    </row>
    <row r="105" spans="1:26" s="400" customFormat="1" ht="14.25">
      <c r="A105" s="382"/>
      <c r="B105" s="404"/>
      <c r="C105" s="409"/>
      <c r="D105" s="439"/>
      <c r="E105" s="410"/>
      <c r="F105" s="479"/>
      <c r="G105" s="418"/>
      <c r="H105" s="410"/>
      <c r="I105" s="406"/>
      <c r="J105" s="481"/>
      <c r="K105" s="481"/>
      <c r="L105" s="481"/>
      <c r="M105" s="481"/>
      <c r="N105" s="482"/>
      <c r="O105" s="493"/>
      <c r="P105" s="483"/>
      <c r="Q105" s="462"/>
      <c r="R105" s="487"/>
      <c r="S105" s="477"/>
      <c r="T105" s="486"/>
      <c r="U105" s="486"/>
      <c r="V105" s="486"/>
      <c r="W105" s="486"/>
      <c r="X105" s="486"/>
      <c r="Y105" s="486"/>
      <c r="Z105" s="486"/>
    </row>
    <row r="106" spans="1:26" s="400" customFormat="1" ht="14.25">
      <c r="A106" s="382"/>
      <c r="B106" s="404"/>
      <c r="C106" s="409"/>
      <c r="D106" s="439"/>
      <c r="E106" s="410"/>
      <c r="F106" s="479"/>
      <c r="G106" s="418"/>
      <c r="H106" s="410"/>
      <c r="I106" s="406"/>
      <c r="J106" s="481"/>
      <c r="K106" s="481"/>
      <c r="L106" s="481"/>
      <c r="M106" s="481"/>
      <c r="N106" s="482"/>
      <c r="O106" s="493"/>
      <c r="P106" s="483"/>
      <c r="Q106" s="462"/>
      <c r="R106" s="487"/>
      <c r="S106" s="477"/>
      <c r="T106" s="486"/>
      <c r="U106" s="486"/>
      <c r="V106" s="486"/>
      <c r="W106" s="486"/>
      <c r="X106" s="486"/>
      <c r="Y106" s="486"/>
      <c r="Z106" s="486"/>
    </row>
    <row r="107" spans="1:26" s="400" customFormat="1" ht="14.25">
      <c r="A107" s="382"/>
      <c r="B107" s="404"/>
      <c r="C107" s="409"/>
      <c r="D107" s="439"/>
      <c r="E107" s="410"/>
      <c r="F107" s="479"/>
      <c r="G107" s="418"/>
      <c r="H107" s="410"/>
      <c r="I107" s="406"/>
      <c r="J107" s="481"/>
      <c r="K107" s="481"/>
      <c r="L107" s="481"/>
      <c r="M107" s="481"/>
      <c r="N107" s="482"/>
      <c r="O107" s="493"/>
      <c r="P107" s="483"/>
      <c r="Q107" s="462"/>
      <c r="R107" s="487"/>
      <c r="S107" s="477"/>
      <c r="T107" s="486"/>
      <c r="U107" s="486"/>
      <c r="V107" s="486"/>
      <c r="W107" s="486"/>
      <c r="X107" s="486"/>
      <c r="Y107" s="486"/>
      <c r="Z107" s="486"/>
    </row>
    <row r="108" spans="1:26" s="400" customFormat="1" ht="14.25">
      <c r="A108" s="382"/>
      <c r="B108" s="404"/>
      <c r="C108" s="409"/>
      <c r="D108" s="439"/>
      <c r="E108" s="410"/>
      <c r="F108" s="479"/>
      <c r="G108" s="418"/>
      <c r="H108" s="410"/>
      <c r="I108" s="406"/>
      <c r="J108" s="490"/>
      <c r="K108" s="490"/>
      <c r="L108" s="491"/>
      <c r="M108" s="489"/>
      <c r="N108" s="491"/>
      <c r="O108" s="478"/>
      <c r="P108" s="411"/>
      <c r="Q108" s="462"/>
      <c r="R108" s="487"/>
      <c r="S108" s="477"/>
      <c r="T108" s="486"/>
      <c r="U108" s="486"/>
      <c r="V108" s="486"/>
      <c r="W108" s="486"/>
      <c r="X108" s="486"/>
      <c r="Y108" s="486"/>
      <c r="Z108" s="486"/>
    </row>
    <row r="109" spans="1:26" s="400" customFormat="1" ht="14.25">
      <c r="A109" s="382"/>
      <c r="B109" s="404"/>
      <c r="C109" s="409"/>
      <c r="D109" s="439"/>
      <c r="E109" s="410"/>
      <c r="F109" s="479"/>
      <c r="G109" s="418"/>
      <c r="H109" s="410"/>
      <c r="I109" s="406"/>
      <c r="J109" s="490"/>
      <c r="K109" s="490"/>
      <c r="L109" s="491"/>
      <c r="M109" s="489"/>
      <c r="N109" s="491"/>
      <c r="O109" s="478"/>
      <c r="P109" s="411"/>
      <c r="Q109" s="462"/>
      <c r="R109" s="487"/>
      <c r="S109" s="477"/>
      <c r="T109" s="486"/>
      <c r="U109" s="486"/>
      <c r="V109" s="486"/>
      <c r="W109" s="486"/>
      <c r="X109" s="486"/>
      <c r="Y109" s="486"/>
      <c r="Z109" s="486"/>
    </row>
    <row r="110" spans="1:26" s="400" customFormat="1" ht="14.25">
      <c r="A110" s="382"/>
      <c r="B110" s="404"/>
      <c r="C110" s="409"/>
      <c r="D110" s="439"/>
      <c r="E110" s="410"/>
      <c r="F110" s="479"/>
      <c r="G110" s="418"/>
      <c r="H110" s="410"/>
      <c r="I110" s="406"/>
      <c r="J110" s="481"/>
      <c r="K110" s="481"/>
      <c r="L110" s="481"/>
      <c r="M110" s="481"/>
      <c r="N110" s="482"/>
      <c r="O110" s="493"/>
      <c r="P110" s="483"/>
      <c r="Q110" s="462"/>
      <c r="R110" s="487"/>
      <c r="S110" s="477"/>
      <c r="T110" s="486"/>
      <c r="U110" s="486"/>
      <c r="V110" s="486"/>
      <c r="W110" s="486"/>
      <c r="X110" s="486"/>
      <c r="Y110" s="486"/>
      <c r="Z110" s="486"/>
    </row>
    <row r="111" spans="1:26" s="400" customFormat="1" ht="14.25">
      <c r="A111" s="382"/>
      <c r="B111" s="404"/>
      <c r="C111" s="409"/>
      <c r="D111" s="439"/>
      <c r="E111" s="410"/>
      <c r="F111" s="479"/>
      <c r="G111" s="418"/>
      <c r="H111" s="410"/>
      <c r="I111" s="406"/>
      <c r="J111" s="481"/>
      <c r="K111" s="481"/>
      <c r="L111" s="481"/>
      <c r="M111" s="481"/>
      <c r="N111" s="482"/>
      <c r="O111" s="493"/>
      <c r="P111" s="483"/>
      <c r="Q111" s="462"/>
      <c r="R111" s="487"/>
      <c r="S111" s="477"/>
      <c r="T111" s="486"/>
      <c r="U111" s="486"/>
      <c r="V111" s="486"/>
      <c r="W111" s="486"/>
      <c r="X111" s="486"/>
      <c r="Y111" s="486"/>
      <c r="Z111" s="486"/>
    </row>
    <row r="112" spans="1:26" ht="14.25">
      <c r="A112" s="382"/>
      <c r="B112" s="404"/>
      <c r="C112" s="409"/>
      <c r="D112" s="439"/>
      <c r="E112" s="410"/>
      <c r="F112" s="479"/>
      <c r="G112" s="418"/>
      <c r="H112" s="410"/>
      <c r="I112" s="406"/>
      <c r="J112" s="376"/>
      <c r="K112" s="376"/>
      <c r="L112" s="376"/>
      <c r="M112" s="376"/>
      <c r="N112" s="480"/>
      <c r="O112" s="478"/>
      <c r="P112" s="412"/>
      <c r="Q112" s="485"/>
      <c r="R112" s="141"/>
      <c r="S112" s="16"/>
      <c r="T112" s="16"/>
      <c r="U112" s="16"/>
      <c r="V112" s="16"/>
      <c r="W112" s="16"/>
      <c r="X112" s="16"/>
      <c r="Y112" s="16"/>
      <c r="Z112" s="16"/>
    </row>
    <row r="113" spans="1:26" ht="14.25">
      <c r="A113" s="382"/>
      <c r="B113" s="404"/>
      <c r="C113" s="409"/>
      <c r="D113" s="439"/>
      <c r="E113" s="410"/>
      <c r="F113" s="479"/>
      <c r="G113" s="418"/>
      <c r="H113" s="410"/>
      <c r="I113" s="406"/>
      <c r="J113" s="376"/>
      <c r="K113" s="376"/>
      <c r="L113" s="376"/>
      <c r="M113" s="376"/>
      <c r="N113" s="480"/>
      <c r="O113" s="478"/>
      <c r="P113" s="412"/>
      <c r="Q113" s="485"/>
      <c r="R113" s="141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9"/>
      <c r="B114" s="23"/>
      <c r="C114" s="23"/>
      <c r="D114" s="23"/>
      <c r="E114" s="32"/>
      <c r="F114" s="30"/>
      <c r="G114" s="12"/>
      <c r="H114" s="12"/>
      <c r="I114" s="12"/>
      <c r="J114" s="53"/>
      <c r="K114" s="12"/>
      <c r="L114" s="12"/>
      <c r="M114" s="12"/>
      <c r="N114" s="11"/>
      <c r="O114" s="53"/>
      <c r="P114" s="7"/>
      <c r="Q114" s="11"/>
      <c r="R114" s="141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9"/>
      <c r="B115" s="23"/>
      <c r="C115" s="23"/>
      <c r="D115" s="23"/>
      <c r="E115" s="32"/>
      <c r="F115" s="30"/>
      <c r="G115" s="41"/>
      <c r="H115" s="42"/>
      <c r="I115" s="82"/>
      <c r="J115" s="17"/>
      <c r="K115" s="83"/>
      <c r="L115" s="84"/>
      <c r="M115" s="85"/>
      <c r="N115" s="86"/>
      <c r="O115" s="87"/>
      <c r="P115" s="11"/>
      <c r="Q115" s="16"/>
      <c r="R115" s="141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37"/>
      <c r="B116" s="45"/>
      <c r="C116" s="102"/>
      <c r="D116" s="6"/>
      <c r="E116" s="38"/>
      <c r="F116" s="82"/>
      <c r="G116" s="41"/>
      <c r="H116" s="42"/>
      <c r="I116" s="82"/>
      <c r="J116" s="17"/>
      <c r="K116" s="83"/>
      <c r="L116" s="84"/>
      <c r="M116" s="85"/>
      <c r="N116" s="86"/>
      <c r="O116" s="87"/>
      <c r="P116" s="11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 ht="15">
      <c r="A117" s="5"/>
      <c r="B117" s="103" t="s">
        <v>619</v>
      </c>
      <c r="C117" s="103"/>
      <c r="D117" s="103"/>
      <c r="E117" s="103"/>
      <c r="F117" s="17"/>
      <c r="G117" s="17"/>
      <c r="H117" s="104"/>
      <c r="I117" s="17"/>
      <c r="J117" s="74"/>
      <c r="K117" s="75"/>
      <c r="L117" s="17"/>
      <c r="M117" s="17"/>
      <c r="N117" s="16"/>
      <c r="O117" s="98"/>
      <c r="P117" s="11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 ht="38.25">
      <c r="A118" s="20" t="s">
        <v>16</v>
      </c>
      <c r="B118" s="21" t="s">
        <v>575</v>
      </c>
      <c r="C118" s="21"/>
      <c r="D118" s="22" t="s">
        <v>588</v>
      </c>
      <c r="E118" s="21" t="s">
        <v>589</v>
      </c>
      <c r="F118" s="21" t="s">
        <v>590</v>
      </c>
      <c r="G118" s="21" t="s">
        <v>620</v>
      </c>
      <c r="H118" s="21" t="s">
        <v>621</v>
      </c>
      <c r="I118" s="21" t="s">
        <v>593</v>
      </c>
      <c r="J118" s="61" t="s">
        <v>594</v>
      </c>
      <c r="K118" s="21" t="s">
        <v>595</v>
      </c>
      <c r="L118" s="21" t="s">
        <v>596</v>
      </c>
      <c r="M118" s="21" t="s">
        <v>597</v>
      </c>
      <c r="N118" s="22" t="s">
        <v>598</v>
      </c>
      <c r="O118" s="98"/>
      <c r="P118" s="11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2">
        <v>1</v>
      </c>
      <c r="B119" s="105">
        <v>41579</v>
      </c>
      <c r="C119" s="105"/>
      <c r="D119" s="106" t="s">
        <v>622</v>
      </c>
      <c r="E119" s="107" t="s">
        <v>623</v>
      </c>
      <c r="F119" s="108">
        <v>82</v>
      </c>
      <c r="G119" s="107" t="s">
        <v>624</v>
      </c>
      <c r="H119" s="107">
        <v>100</v>
      </c>
      <c r="I119" s="125">
        <v>100</v>
      </c>
      <c r="J119" s="126" t="s">
        <v>625</v>
      </c>
      <c r="K119" s="127">
        <f t="shared" ref="K119:K150" si="47">H119-F119</f>
        <v>18</v>
      </c>
      <c r="L119" s="128">
        <f t="shared" ref="L119:L150" si="48">K119/F119</f>
        <v>0.21951219512195122</v>
      </c>
      <c r="M119" s="129" t="s">
        <v>599</v>
      </c>
      <c r="N119" s="130">
        <v>42657</v>
      </c>
      <c r="O119" s="53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2">
        <v>2</v>
      </c>
      <c r="B120" s="105">
        <v>41794</v>
      </c>
      <c r="C120" s="105"/>
      <c r="D120" s="106" t="s">
        <v>626</v>
      </c>
      <c r="E120" s="107" t="s">
        <v>600</v>
      </c>
      <c r="F120" s="108">
        <v>257</v>
      </c>
      <c r="G120" s="107" t="s">
        <v>624</v>
      </c>
      <c r="H120" s="107">
        <v>300</v>
      </c>
      <c r="I120" s="125">
        <v>300</v>
      </c>
      <c r="J120" s="126" t="s">
        <v>625</v>
      </c>
      <c r="K120" s="127">
        <f t="shared" si="47"/>
        <v>43</v>
      </c>
      <c r="L120" s="128">
        <f t="shared" si="48"/>
        <v>0.16731517509727625</v>
      </c>
      <c r="M120" s="129" t="s">
        <v>599</v>
      </c>
      <c r="N120" s="130">
        <v>41822</v>
      </c>
      <c r="O120" s="53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2">
        <v>3</v>
      </c>
      <c r="B121" s="105">
        <v>41828</v>
      </c>
      <c r="C121" s="105"/>
      <c r="D121" s="106" t="s">
        <v>627</v>
      </c>
      <c r="E121" s="107" t="s">
        <v>600</v>
      </c>
      <c r="F121" s="108">
        <v>393</v>
      </c>
      <c r="G121" s="107" t="s">
        <v>624</v>
      </c>
      <c r="H121" s="107">
        <v>468</v>
      </c>
      <c r="I121" s="125">
        <v>468</v>
      </c>
      <c r="J121" s="126" t="s">
        <v>625</v>
      </c>
      <c r="K121" s="127">
        <f t="shared" si="47"/>
        <v>75</v>
      </c>
      <c r="L121" s="128">
        <f t="shared" si="48"/>
        <v>0.19083969465648856</v>
      </c>
      <c r="M121" s="129" t="s">
        <v>599</v>
      </c>
      <c r="N121" s="130">
        <v>41863</v>
      </c>
      <c r="O121" s="53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2">
        <v>4</v>
      </c>
      <c r="B122" s="105">
        <v>41857</v>
      </c>
      <c r="C122" s="105"/>
      <c r="D122" s="106" t="s">
        <v>628</v>
      </c>
      <c r="E122" s="107" t="s">
        <v>600</v>
      </c>
      <c r="F122" s="108">
        <v>205</v>
      </c>
      <c r="G122" s="107" t="s">
        <v>624</v>
      </c>
      <c r="H122" s="107">
        <v>275</v>
      </c>
      <c r="I122" s="125">
        <v>250</v>
      </c>
      <c r="J122" s="126" t="s">
        <v>625</v>
      </c>
      <c r="K122" s="127">
        <f t="shared" si="47"/>
        <v>70</v>
      </c>
      <c r="L122" s="128">
        <f t="shared" si="48"/>
        <v>0.34146341463414637</v>
      </c>
      <c r="M122" s="129" t="s">
        <v>599</v>
      </c>
      <c r="N122" s="130">
        <v>41962</v>
      </c>
      <c r="O122" s="53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2">
        <v>5</v>
      </c>
      <c r="B123" s="105">
        <v>41886</v>
      </c>
      <c r="C123" s="105"/>
      <c r="D123" s="106" t="s">
        <v>629</v>
      </c>
      <c r="E123" s="107" t="s">
        <v>600</v>
      </c>
      <c r="F123" s="108">
        <v>162</v>
      </c>
      <c r="G123" s="107" t="s">
        <v>624</v>
      </c>
      <c r="H123" s="107">
        <v>190</v>
      </c>
      <c r="I123" s="125">
        <v>190</v>
      </c>
      <c r="J123" s="126" t="s">
        <v>625</v>
      </c>
      <c r="K123" s="127">
        <f t="shared" si="47"/>
        <v>28</v>
      </c>
      <c r="L123" s="128">
        <f t="shared" si="48"/>
        <v>0.1728395061728395</v>
      </c>
      <c r="M123" s="129" t="s">
        <v>599</v>
      </c>
      <c r="N123" s="130">
        <v>42006</v>
      </c>
      <c r="O123" s="53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6</v>
      </c>
      <c r="B124" s="105">
        <v>41886</v>
      </c>
      <c r="C124" s="105"/>
      <c r="D124" s="106" t="s">
        <v>630</v>
      </c>
      <c r="E124" s="107" t="s">
        <v>600</v>
      </c>
      <c r="F124" s="108">
        <v>75</v>
      </c>
      <c r="G124" s="107" t="s">
        <v>624</v>
      </c>
      <c r="H124" s="107">
        <v>91.5</v>
      </c>
      <c r="I124" s="125" t="s">
        <v>631</v>
      </c>
      <c r="J124" s="126" t="s">
        <v>632</v>
      </c>
      <c r="K124" s="127">
        <f t="shared" si="47"/>
        <v>16.5</v>
      </c>
      <c r="L124" s="128">
        <f t="shared" si="48"/>
        <v>0.22</v>
      </c>
      <c r="M124" s="129" t="s">
        <v>599</v>
      </c>
      <c r="N124" s="130">
        <v>41954</v>
      </c>
      <c r="O124" s="53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2">
        <v>7</v>
      </c>
      <c r="B125" s="105">
        <v>41913</v>
      </c>
      <c r="C125" s="105"/>
      <c r="D125" s="106" t="s">
        <v>633</v>
      </c>
      <c r="E125" s="107" t="s">
        <v>600</v>
      </c>
      <c r="F125" s="108">
        <v>850</v>
      </c>
      <c r="G125" s="107" t="s">
        <v>624</v>
      </c>
      <c r="H125" s="107">
        <v>982.5</v>
      </c>
      <c r="I125" s="125">
        <v>1050</v>
      </c>
      <c r="J125" s="126" t="s">
        <v>634</v>
      </c>
      <c r="K125" s="127">
        <f t="shared" si="47"/>
        <v>132.5</v>
      </c>
      <c r="L125" s="128">
        <f t="shared" si="48"/>
        <v>0.15588235294117647</v>
      </c>
      <c r="M125" s="129" t="s">
        <v>599</v>
      </c>
      <c r="N125" s="130">
        <v>42039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8</v>
      </c>
      <c r="B126" s="105">
        <v>41913</v>
      </c>
      <c r="C126" s="105"/>
      <c r="D126" s="106" t="s">
        <v>635</v>
      </c>
      <c r="E126" s="107" t="s">
        <v>600</v>
      </c>
      <c r="F126" s="108">
        <v>475</v>
      </c>
      <c r="G126" s="107" t="s">
        <v>624</v>
      </c>
      <c r="H126" s="107">
        <v>515</v>
      </c>
      <c r="I126" s="125">
        <v>600</v>
      </c>
      <c r="J126" s="126" t="s">
        <v>636</v>
      </c>
      <c r="K126" s="127">
        <f t="shared" si="47"/>
        <v>40</v>
      </c>
      <c r="L126" s="128">
        <f t="shared" si="48"/>
        <v>8.4210526315789472E-2</v>
      </c>
      <c r="M126" s="129" t="s">
        <v>599</v>
      </c>
      <c r="N126" s="130">
        <v>41939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9</v>
      </c>
      <c r="B127" s="105">
        <v>41913</v>
      </c>
      <c r="C127" s="105"/>
      <c r="D127" s="106" t="s">
        <v>637</v>
      </c>
      <c r="E127" s="107" t="s">
        <v>600</v>
      </c>
      <c r="F127" s="108">
        <v>86</v>
      </c>
      <c r="G127" s="107" t="s">
        <v>624</v>
      </c>
      <c r="H127" s="107">
        <v>99</v>
      </c>
      <c r="I127" s="125">
        <v>140</v>
      </c>
      <c r="J127" s="126" t="s">
        <v>638</v>
      </c>
      <c r="K127" s="127">
        <f t="shared" si="47"/>
        <v>13</v>
      </c>
      <c r="L127" s="128">
        <f t="shared" si="48"/>
        <v>0.15116279069767441</v>
      </c>
      <c r="M127" s="129" t="s">
        <v>599</v>
      </c>
      <c r="N127" s="130">
        <v>41939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10</v>
      </c>
      <c r="B128" s="105">
        <v>41926</v>
      </c>
      <c r="C128" s="105"/>
      <c r="D128" s="106" t="s">
        <v>639</v>
      </c>
      <c r="E128" s="107" t="s">
        <v>600</v>
      </c>
      <c r="F128" s="108">
        <v>496.6</v>
      </c>
      <c r="G128" s="107" t="s">
        <v>624</v>
      </c>
      <c r="H128" s="107">
        <v>621</v>
      </c>
      <c r="I128" s="125">
        <v>580</v>
      </c>
      <c r="J128" s="126" t="s">
        <v>625</v>
      </c>
      <c r="K128" s="127">
        <f t="shared" si="47"/>
        <v>124.39999999999998</v>
      </c>
      <c r="L128" s="128">
        <f t="shared" si="48"/>
        <v>0.25050342327829234</v>
      </c>
      <c r="M128" s="129" t="s">
        <v>599</v>
      </c>
      <c r="N128" s="130">
        <v>42605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11</v>
      </c>
      <c r="B129" s="105">
        <v>41926</v>
      </c>
      <c r="C129" s="105"/>
      <c r="D129" s="106" t="s">
        <v>640</v>
      </c>
      <c r="E129" s="107" t="s">
        <v>600</v>
      </c>
      <c r="F129" s="108">
        <v>2481.9</v>
      </c>
      <c r="G129" s="107" t="s">
        <v>624</v>
      </c>
      <c r="H129" s="107">
        <v>2840</v>
      </c>
      <c r="I129" s="125">
        <v>2870</v>
      </c>
      <c r="J129" s="126" t="s">
        <v>641</v>
      </c>
      <c r="K129" s="127">
        <f t="shared" si="47"/>
        <v>358.09999999999991</v>
      </c>
      <c r="L129" s="128">
        <f t="shared" si="48"/>
        <v>0.14428462065353154</v>
      </c>
      <c r="M129" s="129" t="s">
        <v>599</v>
      </c>
      <c r="N129" s="130">
        <v>42017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12</v>
      </c>
      <c r="B130" s="105">
        <v>41928</v>
      </c>
      <c r="C130" s="105"/>
      <c r="D130" s="106" t="s">
        <v>642</v>
      </c>
      <c r="E130" s="107" t="s">
        <v>600</v>
      </c>
      <c r="F130" s="108">
        <v>84.5</v>
      </c>
      <c r="G130" s="107" t="s">
        <v>624</v>
      </c>
      <c r="H130" s="107">
        <v>93</v>
      </c>
      <c r="I130" s="125">
        <v>110</v>
      </c>
      <c r="J130" s="126" t="s">
        <v>643</v>
      </c>
      <c r="K130" s="127">
        <f t="shared" si="47"/>
        <v>8.5</v>
      </c>
      <c r="L130" s="128">
        <f t="shared" si="48"/>
        <v>0.10059171597633136</v>
      </c>
      <c r="M130" s="129" t="s">
        <v>599</v>
      </c>
      <c r="N130" s="130">
        <v>41939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13</v>
      </c>
      <c r="B131" s="105">
        <v>41928</v>
      </c>
      <c r="C131" s="105"/>
      <c r="D131" s="106" t="s">
        <v>644</v>
      </c>
      <c r="E131" s="107" t="s">
        <v>600</v>
      </c>
      <c r="F131" s="108">
        <v>401</v>
      </c>
      <c r="G131" s="107" t="s">
        <v>624</v>
      </c>
      <c r="H131" s="107">
        <v>428</v>
      </c>
      <c r="I131" s="125">
        <v>450</v>
      </c>
      <c r="J131" s="126" t="s">
        <v>645</v>
      </c>
      <c r="K131" s="127">
        <f t="shared" si="47"/>
        <v>27</v>
      </c>
      <c r="L131" s="128">
        <f t="shared" si="48"/>
        <v>6.7331670822942641E-2</v>
      </c>
      <c r="M131" s="129" t="s">
        <v>599</v>
      </c>
      <c r="N131" s="130">
        <v>42020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14</v>
      </c>
      <c r="B132" s="105">
        <v>41928</v>
      </c>
      <c r="C132" s="105"/>
      <c r="D132" s="106" t="s">
        <v>646</v>
      </c>
      <c r="E132" s="107" t="s">
        <v>600</v>
      </c>
      <c r="F132" s="108">
        <v>101</v>
      </c>
      <c r="G132" s="107" t="s">
        <v>624</v>
      </c>
      <c r="H132" s="107">
        <v>112</v>
      </c>
      <c r="I132" s="125">
        <v>120</v>
      </c>
      <c r="J132" s="126" t="s">
        <v>647</v>
      </c>
      <c r="K132" s="127">
        <f t="shared" si="47"/>
        <v>11</v>
      </c>
      <c r="L132" s="128">
        <f t="shared" si="48"/>
        <v>0.10891089108910891</v>
      </c>
      <c r="M132" s="129" t="s">
        <v>599</v>
      </c>
      <c r="N132" s="130">
        <v>41939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15</v>
      </c>
      <c r="B133" s="105">
        <v>41954</v>
      </c>
      <c r="C133" s="105"/>
      <c r="D133" s="106" t="s">
        <v>648</v>
      </c>
      <c r="E133" s="107" t="s">
        <v>600</v>
      </c>
      <c r="F133" s="108">
        <v>59</v>
      </c>
      <c r="G133" s="107" t="s">
        <v>624</v>
      </c>
      <c r="H133" s="107">
        <v>76</v>
      </c>
      <c r="I133" s="125">
        <v>76</v>
      </c>
      <c r="J133" s="126" t="s">
        <v>625</v>
      </c>
      <c r="K133" s="127">
        <f t="shared" si="47"/>
        <v>17</v>
      </c>
      <c r="L133" s="128">
        <f t="shared" si="48"/>
        <v>0.28813559322033899</v>
      </c>
      <c r="M133" s="129" t="s">
        <v>599</v>
      </c>
      <c r="N133" s="130">
        <v>43032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16</v>
      </c>
      <c r="B134" s="105">
        <v>41954</v>
      </c>
      <c r="C134" s="105"/>
      <c r="D134" s="106" t="s">
        <v>637</v>
      </c>
      <c r="E134" s="107" t="s">
        <v>600</v>
      </c>
      <c r="F134" s="108">
        <v>99</v>
      </c>
      <c r="G134" s="107" t="s">
        <v>624</v>
      </c>
      <c r="H134" s="107">
        <v>120</v>
      </c>
      <c r="I134" s="125">
        <v>120</v>
      </c>
      <c r="J134" s="126" t="s">
        <v>649</v>
      </c>
      <c r="K134" s="127">
        <f t="shared" si="47"/>
        <v>21</v>
      </c>
      <c r="L134" s="128">
        <f t="shared" si="48"/>
        <v>0.21212121212121213</v>
      </c>
      <c r="M134" s="129" t="s">
        <v>599</v>
      </c>
      <c r="N134" s="130">
        <v>41960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17</v>
      </c>
      <c r="B135" s="105">
        <v>41956</v>
      </c>
      <c r="C135" s="105"/>
      <c r="D135" s="106" t="s">
        <v>650</v>
      </c>
      <c r="E135" s="107" t="s">
        <v>600</v>
      </c>
      <c r="F135" s="108">
        <v>22</v>
      </c>
      <c r="G135" s="107" t="s">
        <v>624</v>
      </c>
      <c r="H135" s="107">
        <v>33.549999999999997</v>
      </c>
      <c r="I135" s="125">
        <v>32</v>
      </c>
      <c r="J135" s="126" t="s">
        <v>651</v>
      </c>
      <c r="K135" s="127">
        <f t="shared" si="47"/>
        <v>11.549999999999997</v>
      </c>
      <c r="L135" s="128">
        <f t="shared" si="48"/>
        <v>0.52499999999999991</v>
      </c>
      <c r="M135" s="129" t="s">
        <v>599</v>
      </c>
      <c r="N135" s="130">
        <v>42188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18</v>
      </c>
      <c r="B136" s="105">
        <v>41976</v>
      </c>
      <c r="C136" s="105"/>
      <c r="D136" s="106" t="s">
        <v>652</v>
      </c>
      <c r="E136" s="107" t="s">
        <v>600</v>
      </c>
      <c r="F136" s="108">
        <v>440</v>
      </c>
      <c r="G136" s="107" t="s">
        <v>624</v>
      </c>
      <c r="H136" s="107">
        <v>520</v>
      </c>
      <c r="I136" s="125">
        <v>520</v>
      </c>
      <c r="J136" s="126" t="s">
        <v>653</v>
      </c>
      <c r="K136" s="127">
        <f t="shared" si="47"/>
        <v>80</v>
      </c>
      <c r="L136" s="128">
        <f t="shared" si="48"/>
        <v>0.18181818181818182</v>
      </c>
      <c r="M136" s="129" t="s">
        <v>599</v>
      </c>
      <c r="N136" s="130">
        <v>42208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19</v>
      </c>
      <c r="B137" s="105">
        <v>41976</v>
      </c>
      <c r="C137" s="105"/>
      <c r="D137" s="106" t="s">
        <v>654</v>
      </c>
      <c r="E137" s="107" t="s">
        <v>600</v>
      </c>
      <c r="F137" s="108">
        <v>360</v>
      </c>
      <c r="G137" s="107" t="s">
        <v>624</v>
      </c>
      <c r="H137" s="107">
        <v>427</v>
      </c>
      <c r="I137" s="125">
        <v>425</v>
      </c>
      <c r="J137" s="126" t="s">
        <v>655</v>
      </c>
      <c r="K137" s="127">
        <f t="shared" si="47"/>
        <v>67</v>
      </c>
      <c r="L137" s="128">
        <f t="shared" si="48"/>
        <v>0.18611111111111112</v>
      </c>
      <c r="M137" s="129" t="s">
        <v>599</v>
      </c>
      <c r="N137" s="130">
        <v>42058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20</v>
      </c>
      <c r="B138" s="105">
        <v>42012</v>
      </c>
      <c r="C138" s="105"/>
      <c r="D138" s="106" t="s">
        <v>656</v>
      </c>
      <c r="E138" s="107" t="s">
        <v>600</v>
      </c>
      <c r="F138" s="108">
        <v>360</v>
      </c>
      <c r="G138" s="107" t="s">
        <v>624</v>
      </c>
      <c r="H138" s="107">
        <v>455</v>
      </c>
      <c r="I138" s="125">
        <v>420</v>
      </c>
      <c r="J138" s="126" t="s">
        <v>657</v>
      </c>
      <c r="K138" s="127">
        <f t="shared" si="47"/>
        <v>95</v>
      </c>
      <c r="L138" s="128">
        <f t="shared" si="48"/>
        <v>0.2638888888888889</v>
      </c>
      <c r="M138" s="129" t="s">
        <v>599</v>
      </c>
      <c r="N138" s="130">
        <v>42024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21</v>
      </c>
      <c r="B139" s="105">
        <v>42012</v>
      </c>
      <c r="C139" s="105"/>
      <c r="D139" s="106" t="s">
        <v>658</v>
      </c>
      <c r="E139" s="107" t="s">
        <v>600</v>
      </c>
      <c r="F139" s="108">
        <v>130</v>
      </c>
      <c r="G139" s="107"/>
      <c r="H139" s="107">
        <v>175.5</v>
      </c>
      <c r="I139" s="125">
        <v>165</v>
      </c>
      <c r="J139" s="126" t="s">
        <v>659</v>
      </c>
      <c r="K139" s="127">
        <f t="shared" si="47"/>
        <v>45.5</v>
      </c>
      <c r="L139" s="128">
        <f t="shared" si="48"/>
        <v>0.35</v>
      </c>
      <c r="M139" s="129" t="s">
        <v>599</v>
      </c>
      <c r="N139" s="130">
        <v>43088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22</v>
      </c>
      <c r="B140" s="105">
        <v>42040</v>
      </c>
      <c r="C140" s="105"/>
      <c r="D140" s="106" t="s">
        <v>390</v>
      </c>
      <c r="E140" s="107" t="s">
        <v>623</v>
      </c>
      <c r="F140" s="108">
        <v>98</v>
      </c>
      <c r="G140" s="107"/>
      <c r="H140" s="107">
        <v>120</v>
      </c>
      <c r="I140" s="125">
        <v>120</v>
      </c>
      <c r="J140" s="126" t="s">
        <v>625</v>
      </c>
      <c r="K140" s="127">
        <f t="shared" si="47"/>
        <v>22</v>
      </c>
      <c r="L140" s="128">
        <f t="shared" si="48"/>
        <v>0.22448979591836735</v>
      </c>
      <c r="M140" s="129" t="s">
        <v>599</v>
      </c>
      <c r="N140" s="130">
        <v>42753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23</v>
      </c>
      <c r="B141" s="105">
        <v>42040</v>
      </c>
      <c r="C141" s="105"/>
      <c r="D141" s="106" t="s">
        <v>660</v>
      </c>
      <c r="E141" s="107" t="s">
        <v>623</v>
      </c>
      <c r="F141" s="108">
        <v>196</v>
      </c>
      <c r="G141" s="107"/>
      <c r="H141" s="107">
        <v>262</v>
      </c>
      <c r="I141" s="125">
        <v>255</v>
      </c>
      <c r="J141" s="126" t="s">
        <v>625</v>
      </c>
      <c r="K141" s="127">
        <f t="shared" si="47"/>
        <v>66</v>
      </c>
      <c r="L141" s="128">
        <f t="shared" si="48"/>
        <v>0.33673469387755101</v>
      </c>
      <c r="M141" s="129" t="s">
        <v>599</v>
      </c>
      <c r="N141" s="130">
        <v>42599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24</v>
      </c>
      <c r="B142" s="109">
        <v>42067</v>
      </c>
      <c r="C142" s="109"/>
      <c r="D142" s="110" t="s">
        <v>389</v>
      </c>
      <c r="E142" s="111" t="s">
        <v>623</v>
      </c>
      <c r="F142" s="112">
        <v>235</v>
      </c>
      <c r="G142" s="112"/>
      <c r="H142" s="113">
        <v>77</v>
      </c>
      <c r="I142" s="131" t="s">
        <v>661</v>
      </c>
      <c r="J142" s="132" t="s">
        <v>662</v>
      </c>
      <c r="K142" s="133">
        <f t="shared" si="47"/>
        <v>-158</v>
      </c>
      <c r="L142" s="134">
        <f t="shared" si="48"/>
        <v>-0.67234042553191486</v>
      </c>
      <c r="M142" s="135" t="s">
        <v>663</v>
      </c>
      <c r="N142" s="136">
        <v>43522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25</v>
      </c>
      <c r="B143" s="105">
        <v>42067</v>
      </c>
      <c r="C143" s="105"/>
      <c r="D143" s="106" t="s">
        <v>481</v>
      </c>
      <c r="E143" s="107" t="s">
        <v>623</v>
      </c>
      <c r="F143" s="108">
        <v>185</v>
      </c>
      <c r="G143" s="107"/>
      <c r="H143" s="107">
        <v>224</v>
      </c>
      <c r="I143" s="125" t="s">
        <v>664</v>
      </c>
      <c r="J143" s="126" t="s">
        <v>625</v>
      </c>
      <c r="K143" s="127">
        <f t="shared" si="47"/>
        <v>39</v>
      </c>
      <c r="L143" s="128">
        <f t="shared" si="48"/>
        <v>0.21081081081081082</v>
      </c>
      <c r="M143" s="129" t="s">
        <v>599</v>
      </c>
      <c r="N143" s="130">
        <v>42647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363">
        <v>26</v>
      </c>
      <c r="B144" s="114">
        <v>42090</v>
      </c>
      <c r="C144" s="114"/>
      <c r="D144" s="115" t="s">
        <v>665</v>
      </c>
      <c r="E144" s="116" t="s">
        <v>623</v>
      </c>
      <c r="F144" s="117">
        <v>49.5</v>
      </c>
      <c r="G144" s="118"/>
      <c r="H144" s="118">
        <v>15.85</v>
      </c>
      <c r="I144" s="118">
        <v>67</v>
      </c>
      <c r="J144" s="137" t="s">
        <v>666</v>
      </c>
      <c r="K144" s="118">
        <f t="shared" si="47"/>
        <v>-33.65</v>
      </c>
      <c r="L144" s="138">
        <f t="shared" si="48"/>
        <v>-0.67979797979797973</v>
      </c>
      <c r="M144" s="135" t="s">
        <v>663</v>
      </c>
      <c r="N144" s="139">
        <v>43627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27</v>
      </c>
      <c r="B145" s="105">
        <v>42093</v>
      </c>
      <c r="C145" s="105"/>
      <c r="D145" s="106" t="s">
        <v>667</v>
      </c>
      <c r="E145" s="107" t="s">
        <v>623</v>
      </c>
      <c r="F145" s="108">
        <v>183.5</v>
      </c>
      <c r="G145" s="107"/>
      <c r="H145" s="107">
        <v>219</v>
      </c>
      <c r="I145" s="125">
        <v>218</v>
      </c>
      <c r="J145" s="126" t="s">
        <v>668</v>
      </c>
      <c r="K145" s="127">
        <f t="shared" si="47"/>
        <v>35.5</v>
      </c>
      <c r="L145" s="128">
        <f t="shared" si="48"/>
        <v>0.19346049046321526</v>
      </c>
      <c r="M145" s="129" t="s">
        <v>599</v>
      </c>
      <c r="N145" s="130">
        <v>42103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28</v>
      </c>
      <c r="B146" s="105">
        <v>42114</v>
      </c>
      <c r="C146" s="105"/>
      <c r="D146" s="106" t="s">
        <v>669</v>
      </c>
      <c r="E146" s="107" t="s">
        <v>623</v>
      </c>
      <c r="F146" s="108">
        <f>(227+237)/2</f>
        <v>232</v>
      </c>
      <c r="G146" s="107"/>
      <c r="H146" s="107">
        <v>298</v>
      </c>
      <c r="I146" s="125">
        <v>298</v>
      </c>
      <c r="J146" s="126" t="s">
        <v>625</v>
      </c>
      <c r="K146" s="127">
        <f t="shared" si="47"/>
        <v>66</v>
      </c>
      <c r="L146" s="128">
        <f t="shared" si="48"/>
        <v>0.28448275862068967</v>
      </c>
      <c r="M146" s="129" t="s">
        <v>599</v>
      </c>
      <c r="N146" s="130">
        <v>42823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29</v>
      </c>
      <c r="B147" s="105">
        <v>42128</v>
      </c>
      <c r="C147" s="105"/>
      <c r="D147" s="106" t="s">
        <v>670</v>
      </c>
      <c r="E147" s="107" t="s">
        <v>600</v>
      </c>
      <c r="F147" s="108">
        <v>385</v>
      </c>
      <c r="G147" s="107"/>
      <c r="H147" s="107">
        <f>212.5+331</f>
        <v>543.5</v>
      </c>
      <c r="I147" s="125">
        <v>510</v>
      </c>
      <c r="J147" s="126" t="s">
        <v>671</v>
      </c>
      <c r="K147" s="127">
        <f t="shared" si="47"/>
        <v>158.5</v>
      </c>
      <c r="L147" s="128">
        <f t="shared" si="48"/>
        <v>0.41168831168831171</v>
      </c>
      <c r="M147" s="129" t="s">
        <v>599</v>
      </c>
      <c r="N147" s="130">
        <v>42235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30</v>
      </c>
      <c r="B148" s="105">
        <v>42128</v>
      </c>
      <c r="C148" s="105"/>
      <c r="D148" s="106" t="s">
        <v>672</v>
      </c>
      <c r="E148" s="107" t="s">
        <v>600</v>
      </c>
      <c r="F148" s="108">
        <v>115.5</v>
      </c>
      <c r="G148" s="107"/>
      <c r="H148" s="107">
        <v>146</v>
      </c>
      <c r="I148" s="125">
        <v>142</v>
      </c>
      <c r="J148" s="126" t="s">
        <v>673</v>
      </c>
      <c r="K148" s="127">
        <f t="shared" si="47"/>
        <v>30.5</v>
      </c>
      <c r="L148" s="128">
        <f t="shared" si="48"/>
        <v>0.26406926406926406</v>
      </c>
      <c r="M148" s="129" t="s">
        <v>599</v>
      </c>
      <c r="N148" s="130">
        <v>42202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31</v>
      </c>
      <c r="B149" s="105">
        <v>42151</v>
      </c>
      <c r="C149" s="105"/>
      <c r="D149" s="106" t="s">
        <v>674</v>
      </c>
      <c r="E149" s="107" t="s">
        <v>600</v>
      </c>
      <c r="F149" s="108">
        <v>237.5</v>
      </c>
      <c r="G149" s="107"/>
      <c r="H149" s="107">
        <v>279.5</v>
      </c>
      <c r="I149" s="125">
        <v>278</v>
      </c>
      <c r="J149" s="126" t="s">
        <v>625</v>
      </c>
      <c r="K149" s="127">
        <f t="shared" si="47"/>
        <v>42</v>
      </c>
      <c r="L149" s="128">
        <f t="shared" si="48"/>
        <v>0.17684210526315788</v>
      </c>
      <c r="M149" s="129" t="s">
        <v>599</v>
      </c>
      <c r="N149" s="130">
        <v>42222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32</v>
      </c>
      <c r="B150" s="105">
        <v>42174</v>
      </c>
      <c r="C150" s="105"/>
      <c r="D150" s="106" t="s">
        <v>644</v>
      </c>
      <c r="E150" s="107" t="s">
        <v>623</v>
      </c>
      <c r="F150" s="108">
        <v>340</v>
      </c>
      <c r="G150" s="107"/>
      <c r="H150" s="107">
        <v>448</v>
      </c>
      <c r="I150" s="125">
        <v>448</v>
      </c>
      <c r="J150" s="126" t="s">
        <v>625</v>
      </c>
      <c r="K150" s="127">
        <f t="shared" si="47"/>
        <v>108</v>
      </c>
      <c r="L150" s="128">
        <f t="shared" si="48"/>
        <v>0.31764705882352939</v>
      </c>
      <c r="M150" s="129" t="s">
        <v>599</v>
      </c>
      <c r="N150" s="130">
        <v>43018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33</v>
      </c>
      <c r="B151" s="105">
        <v>42191</v>
      </c>
      <c r="C151" s="105"/>
      <c r="D151" s="106" t="s">
        <v>675</v>
      </c>
      <c r="E151" s="107" t="s">
        <v>623</v>
      </c>
      <c r="F151" s="108">
        <v>390</v>
      </c>
      <c r="G151" s="107"/>
      <c r="H151" s="107">
        <v>460</v>
      </c>
      <c r="I151" s="125">
        <v>460</v>
      </c>
      <c r="J151" s="126" t="s">
        <v>625</v>
      </c>
      <c r="K151" s="127">
        <f t="shared" ref="K151:K171" si="49">H151-F151</f>
        <v>70</v>
      </c>
      <c r="L151" s="128">
        <f t="shared" ref="L151:L171" si="50">K151/F151</f>
        <v>0.17948717948717949</v>
      </c>
      <c r="M151" s="129" t="s">
        <v>599</v>
      </c>
      <c r="N151" s="130">
        <v>42478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34</v>
      </c>
      <c r="B152" s="109">
        <v>42195</v>
      </c>
      <c r="C152" s="109"/>
      <c r="D152" s="110" t="s">
        <v>676</v>
      </c>
      <c r="E152" s="111" t="s">
        <v>623</v>
      </c>
      <c r="F152" s="112">
        <v>122.5</v>
      </c>
      <c r="G152" s="112"/>
      <c r="H152" s="113">
        <v>61</v>
      </c>
      <c r="I152" s="131">
        <v>172</v>
      </c>
      <c r="J152" s="132" t="s">
        <v>677</v>
      </c>
      <c r="K152" s="133">
        <f t="shared" si="49"/>
        <v>-61.5</v>
      </c>
      <c r="L152" s="134">
        <f t="shared" si="50"/>
        <v>-0.50204081632653064</v>
      </c>
      <c r="M152" s="135" t="s">
        <v>663</v>
      </c>
      <c r="N152" s="136">
        <v>43333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35</v>
      </c>
      <c r="B153" s="105">
        <v>42219</v>
      </c>
      <c r="C153" s="105"/>
      <c r="D153" s="106" t="s">
        <v>678</v>
      </c>
      <c r="E153" s="107" t="s">
        <v>623</v>
      </c>
      <c r="F153" s="108">
        <v>297.5</v>
      </c>
      <c r="G153" s="107"/>
      <c r="H153" s="107">
        <v>350</v>
      </c>
      <c r="I153" s="125">
        <v>360</v>
      </c>
      <c r="J153" s="126" t="s">
        <v>679</v>
      </c>
      <c r="K153" s="127">
        <f t="shared" si="49"/>
        <v>52.5</v>
      </c>
      <c r="L153" s="128">
        <f t="shared" si="50"/>
        <v>0.17647058823529413</v>
      </c>
      <c r="M153" s="129" t="s">
        <v>599</v>
      </c>
      <c r="N153" s="130">
        <v>42232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36</v>
      </c>
      <c r="B154" s="105">
        <v>42219</v>
      </c>
      <c r="C154" s="105"/>
      <c r="D154" s="106" t="s">
        <v>680</v>
      </c>
      <c r="E154" s="107" t="s">
        <v>623</v>
      </c>
      <c r="F154" s="108">
        <v>115.5</v>
      </c>
      <c r="G154" s="107"/>
      <c r="H154" s="107">
        <v>149</v>
      </c>
      <c r="I154" s="125">
        <v>140</v>
      </c>
      <c r="J154" s="140" t="s">
        <v>681</v>
      </c>
      <c r="K154" s="127">
        <f t="shared" si="49"/>
        <v>33.5</v>
      </c>
      <c r="L154" s="128">
        <f t="shared" si="50"/>
        <v>0.29004329004329005</v>
      </c>
      <c r="M154" s="129" t="s">
        <v>599</v>
      </c>
      <c r="N154" s="130">
        <v>42740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37</v>
      </c>
      <c r="B155" s="105">
        <v>42251</v>
      </c>
      <c r="C155" s="105"/>
      <c r="D155" s="106" t="s">
        <v>674</v>
      </c>
      <c r="E155" s="107" t="s">
        <v>623</v>
      </c>
      <c r="F155" s="108">
        <v>226</v>
      </c>
      <c r="G155" s="107"/>
      <c r="H155" s="107">
        <v>292</v>
      </c>
      <c r="I155" s="125">
        <v>292</v>
      </c>
      <c r="J155" s="126" t="s">
        <v>682</v>
      </c>
      <c r="K155" s="127">
        <f t="shared" si="49"/>
        <v>66</v>
      </c>
      <c r="L155" s="128">
        <f t="shared" si="50"/>
        <v>0.29203539823008851</v>
      </c>
      <c r="M155" s="129" t="s">
        <v>599</v>
      </c>
      <c r="N155" s="130">
        <v>42286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38</v>
      </c>
      <c r="B156" s="105">
        <v>42254</v>
      </c>
      <c r="C156" s="105"/>
      <c r="D156" s="106" t="s">
        <v>669</v>
      </c>
      <c r="E156" s="107" t="s">
        <v>623</v>
      </c>
      <c r="F156" s="108">
        <v>232.5</v>
      </c>
      <c r="G156" s="107"/>
      <c r="H156" s="107">
        <v>312.5</v>
      </c>
      <c r="I156" s="125">
        <v>310</v>
      </c>
      <c r="J156" s="126" t="s">
        <v>625</v>
      </c>
      <c r="K156" s="127">
        <f t="shared" si="49"/>
        <v>80</v>
      </c>
      <c r="L156" s="128">
        <f t="shared" si="50"/>
        <v>0.34408602150537637</v>
      </c>
      <c r="M156" s="129" t="s">
        <v>599</v>
      </c>
      <c r="N156" s="130">
        <v>42823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39</v>
      </c>
      <c r="B157" s="105">
        <v>42268</v>
      </c>
      <c r="C157" s="105"/>
      <c r="D157" s="106" t="s">
        <v>683</v>
      </c>
      <c r="E157" s="107" t="s">
        <v>623</v>
      </c>
      <c r="F157" s="108">
        <v>196.5</v>
      </c>
      <c r="G157" s="107"/>
      <c r="H157" s="107">
        <v>238</v>
      </c>
      <c r="I157" s="125">
        <v>238</v>
      </c>
      <c r="J157" s="126" t="s">
        <v>682</v>
      </c>
      <c r="K157" s="127">
        <f t="shared" si="49"/>
        <v>41.5</v>
      </c>
      <c r="L157" s="128">
        <f t="shared" si="50"/>
        <v>0.21119592875318066</v>
      </c>
      <c r="M157" s="129" t="s">
        <v>599</v>
      </c>
      <c r="N157" s="130">
        <v>42291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40</v>
      </c>
      <c r="B158" s="105">
        <v>42271</v>
      </c>
      <c r="C158" s="105"/>
      <c r="D158" s="106" t="s">
        <v>622</v>
      </c>
      <c r="E158" s="107" t="s">
        <v>623</v>
      </c>
      <c r="F158" s="108">
        <v>65</v>
      </c>
      <c r="G158" s="107"/>
      <c r="H158" s="107">
        <v>82</v>
      </c>
      <c r="I158" s="125">
        <v>82</v>
      </c>
      <c r="J158" s="126" t="s">
        <v>682</v>
      </c>
      <c r="K158" s="127">
        <f t="shared" si="49"/>
        <v>17</v>
      </c>
      <c r="L158" s="128">
        <f t="shared" si="50"/>
        <v>0.26153846153846155</v>
      </c>
      <c r="M158" s="129" t="s">
        <v>599</v>
      </c>
      <c r="N158" s="130">
        <v>42578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41</v>
      </c>
      <c r="B159" s="105">
        <v>42291</v>
      </c>
      <c r="C159" s="105"/>
      <c r="D159" s="106" t="s">
        <v>684</v>
      </c>
      <c r="E159" s="107" t="s">
        <v>623</v>
      </c>
      <c r="F159" s="108">
        <v>144</v>
      </c>
      <c r="G159" s="107"/>
      <c r="H159" s="107">
        <v>182.5</v>
      </c>
      <c r="I159" s="125">
        <v>181</v>
      </c>
      <c r="J159" s="126" t="s">
        <v>682</v>
      </c>
      <c r="K159" s="127">
        <f t="shared" si="49"/>
        <v>38.5</v>
      </c>
      <c r="L159" s="128">
        <f t="shared" si="50"/>
        <v>0.2673611111111111</v>
      </c>
      <c r="M159" s="129" t="s">
        <v>599</v>
      </c>
      <c r="N159" s="130">
        <v>42817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42</v>
      </c>
      <c r="B160" s="105">
        <v>42291</v>
      </c>
      <c r="C160" s="105"/>
      <c r="D160" s="106" t="s">
        <v>685</v>
      </c>
      <c r="E160" s="107" t="s">
        <v>623</v>
      </c>
      <c r="F160" s="108">
        <v>264</v>
      </c>
      <c r="G160" s="107"/>
      <c r="H160" s="107">
        <v>311</v>
      </c>
      <c r="I160" s="125">
        <v>311</v>
      </c>
      <c r="J160" s="126" t="s">
        <v>682</v>
      </c>
      <c r="K160" s="127">
        <f t="shared" si="49"/>
        <v>47</v>
      </c>
      <c r="L160" s="128">
        <f t="shared" si="50"/>
        <v>0.17803030303030304</v>
      </c>
      <c r="M160" s="129" t="s">
        <v>599</v>
      </c>
      <c r="N160" s="130">
        <v>42604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43</v>
      </c>
      <c r="B161" s="105">
        <v>42318</v>
      </c>
      <c r="C161" s="105"/>
      <c r="D161" s="106" t="s">
        <v>686</v>
      </c>
      <c r="E161" s="107" t="s">
        <v>600</v>
      </c>
      <c r="F161" s="108">
        <v>549.5</v>
      </c>
      <c r="G161" s="107"/>
      <c r="H161" s="107">
        <v>630</v>
      </c>
      <c r="I161" s="125">
        <v>630</v>
      </c>
      <c r="J161" s="126" t="s">
        <v>682</v>
      </c>
      <c r="K161" s="127">
        <f t="shared" si="49"/>
        <v>80.5</v>
      </c>
      <c r="L161" s="128">
        <f t="shared" si="50"/>
        <v>0.1464968152866242</v>
      </c>
      <c r="M161" s="129" t="s">
        <v>599</v>
      </c>
      <c r="N161" s="130">
        <v>42419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44</v>
      </c>
      <c r="B162" s="105">
        <v>42342</v>
      </c>
      <c r="C162" s="105"/>
      <c r="D162" s="106" t="s">
        <v>687</v>
      </c>
      <c r="E162" s="107" t="s">
        <v>623</v>
      </c>
      <c r="F162" s="108">
        <v>1027.5</v>
      </c>
      <c r="G162" s="107"/>
      <c r="H162" s="107">
        <v>1315</v>
      </c>
      <c r="I162" s="125">
        <v>1250</v>
      </c>
      <c r="J162" s="126" t="s">
        <v>682</v>
      </c>
      <c r="K162" s="127">
        <f t="shared" si="49"/>
        <v>287.5</v>
      </c>
      <c r="L162" s="128">
        <f t="shared" si="50"/>
        <v>0.27980535279805352</v>
      </c>
      <c r="M162" s="129" t="s">
        <v>599</v>
      </c>
      <c r="N162" s="130">
        <v>43244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45</v>
      </c>
      <c r="B163" s="105">
        <v>42367</v>
      </c>
      <c r="C163" s="105"/>
      <c r="D163" s="106" t="s">
        <v>688</v>
      </c>
      <c r="E163" s="107" t="s">
        <v>623</v>
      </c>
      <c r="F163" s="108">
        <v>465</v>
      </c>
      <c r="G163" s="107"/>
      <c r="H163" s="107">
        <v>540</v>
      </c>
      <c r="I163" s="125">
        <v>540</v>
      </c>
      <c r="J163" s="126" t="s">
        <v>682</v>
      </c>
      <c r="K163" s="127">
        <f t="shared" si="49"/>
        <v>75</v>
      </c>
      <c r="L163" s="128">
        <f t="shared" si="50"/>
        <v>0.16129032258064516</v>
      </c>
      <c r="M163" s="129" t="s">
        <v>599</v>
      </c>
      <c r="N163" s="130">
        <v>42530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46</v>
      </c>
      <c r="B164" s="105">
        <v>42380</v>
      </c>
      <c r="C164" s="105"/>
      <c r="D164" s="106" t="s">
        <v>390</v>
      </c>
      <c r="E164" s="107" t="s">
        <v>600</v>
      </c>
      <c r="F164" s="108">
        <v>81</v>
      </c>
      <c r="G164" s="107"/>
      <c r="H164" s="107">
        <v>110</v>
      </c>
      <c r="I164" s="125">
        <v>110</v>
      </c>
      <c r="J164" s="126" t="s">
        <v>682</v>
      </c>
      <c r="K164" s="127">
        <f t="shared" si="49"/>
        <v>29</v>
      </c>
      <c r="L164" s="128">
        <f t="shared" si="50"/>
        <v>0.35802469135802467</v>
      </c>
      <c r="M164" s="129" t="s">
        <v>599</v>
      </c>
      <c r="N164" s="130">
        <v>42745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47</v>
      </c>
      <c r="B165" s="105">
        <v>42382</v>
      </c>
      <c r="C165" s="105"/>
      <c r="D165" s="106" t="s">
        <v>689</v>
      </c>
      <c r="E165" s="107" t="s">
        <v>600</v>
      </c>
      <c r="F165" s="108">
        <v>417.5</v>
      </c>
      <c r="G165" s="107"/>
      <c r="H165" s="107">
        <v>547</v>
      </c>
      <c r="I165" s="125">
        <v>535</v>
      </c>
      <c r="J165" s="126" t="s">
        <v>682</v>
      </c>
      <c r="K165" s="127">
        <f t="shared" si="49"/>
        <v>129.5</v>
      </c>
      <c r="L165" s="128">
        <f t="shared" si="50"/>
        <v>0.31017964071856285</v>
      </c>
      <c r="M165" s="129" t="s">
        <v>599</v>
      </c>
      <c r="N165" s="130">
        <v>42578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48</v>
      </c>
      <c r="B166" s="105">
        <v>42408</v>
      </c>
      <c r="C166" s="105"/>
      <c r="D166" s="106" t="s">
        <v>690</v>
      </c>
      <c r="E166" s="107" t="s">
        <v>623</v>
      </c>
      <c r="F166" s="108">
        <v>650</v>
      </c>
      <c r="G166" s="107"/>
      <c r="H166" s="107">
        <v>800</v>
      </c>
      <c r="I166" s="125">
        <v>800</v>
      </c>
      <c r="J166" s="126" t="s">
        <v>682</v>
      </c>
      <c r="K166" s="127">
        <f t="shared" si="49"/>
        <v>150</v>
      </c>
      <c r="L166" s="128">
        <f t="shared" si="50"/>
        <v>0.23076923076923078</v>
      </c>
      <c r="M166" s="129" t="s">
        <v>599</v>
      </c>
      <c r="N166" s="130">
        <v>43154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49</v>
      </c>
      <c r="B167" s="105">
        <v>42433</v>
      </c>
      <c r="C167" s="105"/>
      <c r="D167" s="106" t="s">
        <v>197</v>
      </c>
      <c r="E167" s="107" t="s">
        <v>623</v>
      </c>
      <c r="F167" s="108">
        <v>437.5</v>
      </c>
      <c r="G167" s="107"/>
      <c r="H167" s="107">
        <v>504.5</v>
      </c>
      <c r="I167" s="125">
        <v>522</v>
      </c>
      <c r="J167" s="126" t="s">
        <v>691</v>
      </c>
      <c r="K167" s="127">
        <f t="shared" si="49"/>
        <v>67</v>
      </c>
      <c r="L167" s="128">
        <f t="shared" si="50"/>
        <v>0.15314285714285714</v>
      </c>
      <c r="M167" s="129" t="s">
        <v>599</v>
      </c>
      <c r="N167" s="130">
        <v>42480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50</v>
      </c>
      <c r="B168" s="105">
        <v>42438</v>
      </c>
      <c r="C168" s="105"/>
      <c r="D168" s="106" t="s">
        <v>692</v>
      </c>
      <c r="E168" s="107" t="s">
        <v>623</v>
      </c>
      <c r="F168" s="108">
        <v>189.5</v>
      </c>
      <c r="G168" s="107"/>
      <c r="H168" s="107">
        <v>218</v>
      </c>
      <c r="I168" s="125">
        <v>218</v>
      </c>
      <c r="J168" s="126" t="s">
        <v>682</v>
      </c>
      <c r="K168" s="127">
        <f t="shared" si="49"/>
        <v>28.5</v>
      </c>
      <c r="L168" s="128">
        <f t="shared" si="50"/>
        <v>0.15039577836411611</v>
      </c>
      <c r="M168" s="129" t="s">
        <v>599</v>
      </c>
      <c r="N168" s="130">
        <v>43034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363">
        <v>51</v>
      </c>
      <c r="B169" s="114">
        <v>42471</v>
      </c>
      <c r="C169" s="114"/>
      <c r="D169" s="115" t="s">
        <v>693</v>
      </c>
      <c r="E169" s="116" t="s">
        <v>623</v>
      </c>
      <c r="F169" s="117">
        <v>36.5</v>
      </c>
      <c r="G169" s="118"/>
      <c r="H169" s="118">
        <v>15.85</v>
      </c>
      <c r="I169" s="118">
        <v>60</v>
      </c>
      <c r="J169" s="137" t="s">
        <v>694</v>
      </c>
      <c r="K169" s="133">
        <f t="shared" si="49"/>
        <v>-20.65</v>
      </c>
      <c r="L169" s="167">
        <f t="shared" si="50"/>
        <v>-0.5657534246575342</v>
      </c>
      <c r="M169" s="135" t="s">
        <v>663</v>
      </c>
      <c r="N169" s="168">
        <v>43627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52</v>
      </c>
      <c r="B170" s="105">
        <v>42472</v>
      </c>
      <c r="C170" s="105"/>
      <c r="D170" s="106" t="s">
        <v>695</v>
      </c>
      <c r="E170" s="107" t="s">
        <v>623</v>
      </c>
      <c r="F170" s="108">
        <v>93</v>
      </c>
      <c r="G170" s="107"/>
      <c r="H170" s="107">
        <v>149</v>
      </c>
      <c r="I170" s="125">
        <v>140</v>
      </c>
      <c r="J170" s="140" t="s">
        <v>696</v>
      </c>
      <c r="K170" s="127">
        <f t="shared" si="49"/>
        <v>56</v>
      </c>
      <c r="L170" s="128">
        <f t="shared" si="50"/>
        <v>0.60215053763440862</v>
      </c>
      <c r="M170" s="129" t="s">
        <v>599</v>
      </c>
      <c r="N170" s="130">
        <v>42740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53</v>
      </c>
      <c r="B171" s="105">
        <v>42472</v>
      </c>
      <c r="C171" s="105"/>
      <c r="D171" s="106" t="s">
        <v>697</v>
      </c>
      <c r="E171" s="107" t="s">
        <v>623</v>
      </c>
      <c r="F171" s="108">
        <v>130</v>
      </c>
      <c r="G171" s="107"/>
      <c r="H171" s="107">
        <v>150</v>
      </c>
      <c r="I171" s="125" t="s">
        <v>698</v>
      </c>
      <c r="J171" s="126" t="s">
        <v>682</v>
      </c>
      <c r="K171" s="127">
        <f t="shared" si="49"/>
        <v>20</v>
      </c>
      <c r="L171" s="128">
        <f t="shared" si="50"/>
        <v>0.15384615384615385</v>
      </c>
      <c r="M171" s="129" t="s">
        <v>599</v>
      </c>
      <c r="N171" s="130">
        <v>42564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54</v>
      </c>
      <c r="B172" s="105">
        <v>42473</v>
      </c>
      <c r="C172" s="105"/>
      <c r="D172" s="106" t="s">
        <v>354</v>
      </c>
      <c r="E172" s="107" t="s">
        <v>623</v>
      </c>
      <c r="F172" s="108">
        <v>196</v>
      </c>
      <c r="G172" s="107"/>
      <c r="H172" s="107">
        <v>299</v>
      </c>
      <c r="I172" s="125">
        <v>299</v>
      </c>
      <c r="J172" s="126" t="s">
        <v>682</v>
      </c>
      <c r="K172" s="127">
        <v>103</v>
      </c>
      <c r="L172" s="128">
        <v>0.52551020408163296</v>
      </c>
      <c r="M172" s="129" t="s">
        <v>599</v>
      </c>
      <c r="N172" s="130">
        <v>42620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55</v>
      </c>
      <c r="B173" s="105">
        <v>42473</v>
      </c>
      <c r="C173" s="105"/>
      <c r="D173" s="106" t="s">
        <v>756</v>
      </c>
      <c r="E173" s="107" t="s">
        <v>623</v>
      </c>
      <c r="F173" s="108">
        <v>88</v>
      </c>
      <c r="G173" s="107"/>
      <c r="H173" s="107">
        <v>103</v>
      </c>
      <c r="I173" s="125">
        <v>103</v>
      </c>
      <c r="J173" s="126" t="s">
        <v>682</v>
      </c>
      <c r="K173" s="127">
        <v>15</v>
      </c>
      <c r="L173" s="128">
        <v>0.170454545454545</v>
      </c>
      <c r="M173" s="129" t="s">
        <v>599</v>
      </c>
      <c r="N173" s="130">
        <v>42530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56</v>
      </c>
      <c r="B174" s="105">
        <v>42492</v>
      </c>
      <c r="C174" s="105"/>
      <c r="D174" s="106" t="s">
        <v>699</v>
      </c>
      <c r="E174" s="107" t="s">
        <v>623</v>
      </c>
      <c r="F174" s="108">
        <v>127.5</v>
      </c>
      <c r="G174" s="107"/>
      <c r="H174" s="107">
        <v>148</v>
      </c>
      <c r="I174" s="125" t="s">
        <v>700</v>
      </c>
      <c r="J174" s="126" t="s">
        <v>682</v>
      </c>
      <c r="K174" s="127">
        <f>H174-F174</f>
        <v>20.5</v>
      </c>
      <c r="L174" s="128">
        <f>K174/F174</f>
        <v>0.16078431372549021</v>
      </c>
      <c r="M174" s="129" t="s">
        <v>599</v>
      </c>
      <c r="N174" s="130">
        <v>42564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57</v>
      </c>
      <c r="B175" s="105">
        <v>42493</v>
      </c>
      <c r="C175" s="105"/>
      <c r="D175" s="106" t="s">
        <v>701</v>
      </c>
      <c r="E175" s="107" t="s">
        <v>623</v>
      </c>
      <c r="F175" s="108">
        <v>675</v>
      </c>
      <c r="G175" s="107"/>
      <c r="H175" s="107">
        <v>815</v>
      </c>
      <c r="I175" s="125" t="s">
        <v>702</v>
      </c>
      <c r="J175" s="126" t="s">
        <v>682</v>
      </c>
      <c r="K175" s="127">
        <f>H175-F175</f>
        <v>140</v>
      </c>
      <c r="L175" s="128">
        <f>K175/F175</f>
        <v>0.2074074074074074</v>
      </c>
      <c r="M175" s="129" t="s">
        <v>599</v>
      </c>
      <c r="N175" s="130">
        <v>43154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58</v>
      </c>
      <c r="B176" s="109">
        <v>42522</v>
      </c>
      <c r="C176" s="109"/>
      <c r="D176" s="110" t="s">
        <v>757</v>
      </c>
      <c r="E176" s="111" t="s">
        <v>623</v>
      </c>
      <c r="F176" s="112">
        <v>500</v>
      </c>
      <c r="G176" s="112"/>
      <c r="H176" s="113">
        <v>232.5</v>
      </c>
      <c r="I176" s="131" t="s">
        <v>758</v>
      </c>
      <c r="J176" s="132" t="s">
        <v>759</v>
      </c>
      <c r="K176" s="133">
        <f>H176-F176</f>
        <v>-267.5</v>
      </c>
      <c r="L176" s="134">
        <f>K176/F176</f>
        <v>-0.53500000000000003</v>
      </c>
      <c r="M176" s="135" t="s">
        <v>663</v>
      </c>
      <c r="N176" s="136">
        <v>43735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59</v>
      </c>
      <c r="B177" s="105">
        <v>42527</v>
      </c>
      <c r="C177" s="105"/>
      <c r="D177" s="106" t="s">
        <v>703</v>
      </c>
      <c r="E177" s="107" t="s">
        <v>623</v>
      </c>
      <c r="F177" s="108">
        <v>110</v>
      </c>
      <c r="G177" s="107"/>
      <c r="H177" s="107">
        <v>126.5</v>
      </c>
      <c r="I177" s="125">
        <v>125</v>
      </c>
      <c r="J177" s="126" t="s">
        <v>632</v>
      </c>
      <c r="K177" s="127">
        <f>H177-F177</f>
        <v>16.5</v>
      </c>
      <c r="L177" s="128">
        <f>K177/F177</f>
        <v>0.15</v>
      </c>
      <c r="M177" s="129" t="s">
        <v>599</v>
      </c>
      <c r="N177" s="130">
        <v>42552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60</v>
      </c>
      <c r="B178" s="105">
        <v>42538</v>
      </c>
      <c r="C178" s="105"/>
      <c r="D178" s="106" t="s">
        <v>704</v>
      </c>
      <c r="E178" s="107" t="s">
        <v>623</v>
      </c>
      <c r="F178" s="108">
        <v>44</v>
      </c>
      <c r="G178" s="107"/>
      <c r="H178" s="107">
        <v>69.5</v>
      </c>
      <c r="I178" s="125">
        <v>69.5</v>
      </c>
      <c r="J178" s="126" t="s">
        <v>705</v>
      </c>
      <c r="K178" s="127">
        <f>H178-F178</f>
        <v>25.5</v>
      </c>
      <c r="L178" s="128">
        <f>K178/F178</f>
        <v>0.57954545454545459</v>
      </c>
      <c r="M178" s="129" t="s">
        <v>599</v>
      </c>
      <c r="N178" s="130">
        <v>42977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61</v>
      </c>
      <c r="B179" s="105">
        <v>42549</v>
      </c>
      <c r="C179" s="105"/>
      <c r="D179" s="147" t="s">
        <v>760</v>
      </c>
      <c r="E179" s="107" t="s">
        <v>623</v>
      </c>
      <c r="F179" s="108">
        <v>262.5</v>
      </c>
      <c r="G179" s="107"/>
      <c r="H179" s="107">
        <v>340</v>
      </c>
      <c r="I179" s="125">
        <v>333</v>
      </c>
      <c r="J179" s="126" t="s">
        <v>761</v>
      </c>
      <c r="K179" s="127">
        <v>77.5</v>
      </c>
      <c r="L179" s="128">
        <v>0.29523809523809502</v>
      </c>
      <c r="M179" s="129" t="s">
        <v>599</v>
      </c>
      <c r="N179" s="130">
        <v>43017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62</v>
      </c>
      <c r="B180" s="105">
        <v>42549</v>
      </c>
      <c r="C180" s="105"/>
      <c r="D180" s="147" t="s">
        <v>762</v>
      </c>
      <c r="E180" s="107" t="s">
        <v>623</v>
      </c>
      <c r="F180" s="108">
        <v>840</v>
      </c>
      <c r="G180" s="107"/>
      <c r="H180" s="107">
        <v>1230</v>
      </c>
      <c r="I180" s="125">
        <v>1230</v>
      </c>
      <c r="J180" s="126" t="s">
        <v>682</v>
      </c>
      <c r="K180" s="127">
        <v>390</v>
      </c>
      <c r="L180" s="128">
        <v>0.46428571428571402</v>
      </c>
      <c r="M180" s="129" t="s">
        <v>599</v>
      </c>
      <c r="N180" s="130">
        <v>42649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364">
        <v>63</v>
      </c>
      <c r="B181" s="142">
        <v>42556</v>
      </c>
      <c r="C181" s="142"/>
      <c r="D181" s="143" t="s">
        <v>706</v>
      </c>
      <c r="E181" s="144" t="s">
        <v>623</v>
      </c>
      <c r="F181" s="145">
        <v>395</v>
      </c>
      <c r="G181" s="146"/>
      <c r="H181" s="146">
        <f>(468.5+342.5)/2</f>
        <v>405.5</v>
      </c>
      <c r="I181" s="146">
        <v>510</v>
      </c>
      <c r="J181" s="169" t="s">
        <v>707</v>
      </c>
      <c r="K181" s="170">
        <f t="shared" ref="K181:K187" si="51">H181-F181</f>
        <v>10.5</v>
      </c>
      <c r="L181" s="171">
        <f t="shared" ref="L181:L187" si="52">K181/F181</f>
        <v>2.6582278481012658E-2</v>
      </c>
      <c r="M181" s="172" t="s">
        <v>708</v>
      </c>
      <c r="N181" s="173">
        <v>43606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64</v>
      </c>
      <c r="B182" s="109">
        <v>42584</v>
      </c>
      <c r="C182" s="109"/>
      <c r="D182" s="110" t="s">
        <v>709</v>
      </c>
      <c r="E182" s="111" t="s">
        <v>600</v>
      </c>
      <c r="F182" s="112">
        <f>169.5-12.8</f>
        <v>156.69999999999999</v>
      </c>
      <c r="G182" s="112"/>
      <c r="H182" s="113">
        <v>77</v>
      </c>
      <c r="I182" s="131" t="s">
        <v>710</v>
      </c>
      <c r="J182" s="383" t="s">
        <v>3401</v>
      </c>
      <c r="K182" s="133">
        <f t="shared" si="51"/>
        <v>-79.699999999999989</v>
      </c>
      <c r="L182" s="134">
        <f t="shared" si="52"/>
        <v>-0.50861518825781749</v>
      </c>
      <c r="M182" s="135" t="s">
        <v>663</v>
      </c>
      <c r="N182" s="136">
        <v>43522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65</v>
      </c>
      <c r="B183" s="109">
        <v>42586</v>
      </c>
      <c r="C183" s="109"/>
      <c r="D183" s="110" t="s">
        <v>711</v>
      </c>
      <c r="E183" s="111" t="s">
        <v>623</v>
      </c>
      <c r="F183" s="112">
        <v>400</v>
      </c>
      <c r="G183" s="112"/>
      <c r="H183" s="113">
        <v>305</v>
      </c>
      <c r="I183" s="131">
        <v>475</v>
      </c>
      <c r="J183" s="132" t="s">
        <v>712</v>
      </c>
      <c r="K183" s="133">
        <f t="shared" si="51"/>
        <v>-95</v>
      </c>
      <c r="L183" s="134">
        <f t="shared" si="52"/>
        <v>-0.23749999999999999</v>
      </c>
      <c r="M183" s="135" t="s">
        <v>663</v>
      </c>
      <c r="N183" s="136">
        <v>43606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66</v>
      </c>
      <c r="B184" s="105">
        <v>42593</v>
      </c>
      <c r="C184" s="105"/>
      <c r="D184" s="106" t="s">
        <v>713</v>
      </c>
      <c r="E184" s="107" t="s">
        <v>623</v>
      </c>
      <c r="F184" s="108">
        <v>86.5</v>
      </c>
      <c r="G184" s="107"/>
      <c r="H184" s="107">
        <v>130</v>
      </c>
      <c r="I184" s="125">
        <v>130</v>
      </c>
      <c r="J184" s="140" t="s">
        <v>714</v>
      </c>
      <c r="K184" s="127">
        <f t="shared" si="51"/>
        <v>43.5</v>
      </c>
      <c r="L184" s="128">
        <f t="shared" si="52"/>
        <v>0.50289017341040465</v>
      </c>
      <c r="M184" s="129" t="s">
        <v>599</v>
      </c>
      <c r="N184" s="130">
        <v>43091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67</v>
      </c>
      <c r="B185" s="109">
        <v>42600</v>
      </c>
      <c r="C185" s="109"/>
      <c r="D185" s="110" t="s">
        <v>381</v>
      </c>
      <c r="E185" s="111" t="s">
        <v>623</v>
      </c>
      <c r="F185" s="112">
        <v>133.5</v>
      </c>
      <c r="G185" s="112"/>
      <c r="H185" s="113">
        <v>126.5</v>
      </c>
      <c r="I185" s="131">
        <v>178</v>
      </c>
      <c r="J185" s="132" t="s">
        <v>715</v>
      </c>
      <c r="K185" s="133">
        <f t="shared" si="51"/>
        <v>-7</v>
      </c>
      <c r="L185" s="134">
        <f t="shared" si="52"/>
        <v>-5.2434456928838954E-2</v>
      </c>
      <c r="M185" s="135" t="s">
        <v>663</v>
      </c>
      <c r="N185" s="136">
        <v>42615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68</v>
      </c>
      <c r="B186" s="105">
        <v>42613</v>
      </c>
      <c r="C186" s="105"/>
      <c r="D186" s="106" t="s">
        <v>716</v>
      </c>
      <c r="E186" s="107" t="s">
        <v>623</v>
      </c>
      <c r="F186" s="108">
        <v>560</v>
      </c>
      <c r="G186" s="107"/>
      <c r="H186" s="107">
        <v>725</v>
      </c>
      <c r="I186" s="125">
        <v>725</v>
      </c>
      <c r="J186" s="126" t="s">
        <v>625</v>
      </c>
      <c r="K186" s="127">
        <f t="shared" si="51"/>
        <v>165</v>
      </c>
      <c r="L186" s="128">
        <f t="shared" si="52"/>
        <v>0.29464285714285715</v>
      </c>
      <c r="M186" s="129" t="s">
        <v>599</v>
      </c>
      <c r="N186" s="130">
        <v>42456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69</v>
      </c>
      <c r="B187" s="105">
        <v>42614</v>
      </c>
      <c r="C187" s="105"/>
      <c r="D187" s="106" t="s">
        <v>717</v>
      </c>
      <c r="E187" s="107" t="s">
        <v>623</v>
      </c>
      <c r="F187" s="108">
        <v>160.5</v>
      </c>
      <c r="G187" s="107"/>
      <c r="H187" s="107">
        <v>210</v>
      </c>
      <c r="I187" s="125">
        <v>210</v>
      </c>
      <c r="J187" s="126" t="s">
        <v>625</v>
      </c>
      <c r="K187" s="127">
        <f t="shared" si="51"/>
        <v>49.5</v>
      </c>
      <c r="L187" s="128">
        <f t="shared" si="52"/>
        <v>0.30841121495327101</v>
      </c>
      <c r="M187" s="129" t="s">
        <v>599</v>
      </c>
      <c r="N187" s="130">
        <v>42871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70</v>
      </c>
      <c r="B188" s="105">
        <v>42646</v>
      </c>
      <c r="C188" s="105"/>
      <c r="D188" s="147" t="s">
        <v>405</v>
      </c>
      <c r="E188" s="107" t="s">
        <v>623</v>
      </c>
      <c r="F188" s="108">
        <v>430</v>
      </c>
      <c r="G188" s="107"/>
      <c r="H188" s="107">
        <v>596</v>
      </c>
      <c r="I188" s="125">
        <v>575</v>
      </c>
      <c r="J188" s="126" t="s">
        <v>763</v>
      </c>
      <c r="K188" s="127">
        <v>166</v>
      </c>
      <c r="L188" s="128">
        <v>0.38604651162790699</v>
      </c>
      <c r="M188" s="129" t="s">
        <v>599</v>
      </c>
      <c r="N188" s="130">
        <v>42769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71</v>
      </c>
      <c r="B189" s="105">
        <v>42657</v>
      </c>
      <c r="C189" s="105"/>
      <c r="D189" s="106" t="s">
        <v>718</v>
      </c>
      <c r="E189" s="107" t="s">
        <v>623</v>
      </c>
      <c r="F189" s="108">
        <v>280</v>
      </c>
      <c r="G189" s="107"/>
      <c r="H189" s="107">
        <v>345</v>
      </c>
      <c r="I189" s="125">
        <v>345</v>
      </c>
      <c r="J189" s="126" t="s">
        <v>625</v>
      </c>
      <c r="K189" s="127">
        <f t="shared" ref="K189:K194" si="53">H189-F189</f>
        <v>65</v>
      </c>
      <c r="L189" s="128">
        <f>K189/F189</f>
        <v>0.23214285714285715</v>
      </c>
      <c r="M189" s="129" t="s">
        <v>599</v>
      </c>
      <c r="N189" s="130">
        <v>42814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72</v>
      </c>
      <c r="B190" s="105">
        <v>42657</v>
      </c>
      <c r="C190" s="105"/>
      <c r="D190" s="106" t="s">
        <v>719</v>
      </c>
      <c r="E190" s="107" t="s">
        <v>623</v>
      </c>
      <c r="F190" s="108">
        <v>245</v>
      </c>
      <c r="G190" s="107"/>
      <c r="H190" s="107">
        <v>325.5</v>
      </c>
      <c r="I190" s="125">
        <v>330</v>
      </c>
      <c r="J190" s="126" t="s">
        <v>720</v>
      </c>
      <c r="K190" s="127">
        <f t="shared" si="53"/>
        <v>80.5</v>
      </c>
      <c r="L190" s="128">
        <f>K190/F190</f>
        <v>0.32857142857142857</v>
      </c>
      <c r="M190" s="129" t="s">
        <v>599</v>
      </c>
      <c r="N190" s="130">
        <v>42769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73</v>
      </c>
      <c r="B191" s="105">
        <v>42660</v>
      </c>
      <c r="C191" s="105"/>
      <c r="D191" s="106" t="s">
        <v>349</v>
      </c>
      <c r="E191" s="107" t="s">
        <v>623</v>
      </c>
      <c r="F191" s="108">
        <v>125</v>
      </c>
      <c r="G191" s="107"/>
      <c r="H191" s="107">
        <v>160</v>
      </c>
      <c r="I191" s="125">
        <v>160</v>
      </c>
      <c r="J191" s="126" t="s">
        <v>682</v>
      </c>
      <c r="K191" s="127">
        <f t="shared" si="53"/>
        <v>35</v>
      </c>
      <c r="L191" s="128">
        <v>0.28000000000000003</v>
      </c>
      <c r="M191" s="129" t="s">
        <v>599</v>
      </c>
      <c r="N191" s="130">
        <v>42803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74</v>
      </c>
      <c r="B192" s="105">
        <v>42660</v>
      </c>
      <c r="C192" s="105"/>
      <c r="D192" s="106" t="s">
        <v>483</v>
      </c>
      <c r="E192" s="107" t="s">
        <v>623</v>
      </c>
      <c r="F192" s="108">
        <v>114</v>
      </c>
      <c r="G192" s="107"/>
      <c r="H192" s="107">
        <v>145</v>
      </c>
      <c r="I192" s="125">
        <v>145</v>
      </c>
      <c r="J192" s="126" t="s">
        <v>682</v>
      </c>
      <c r="K192" s="127">
        <f t="shared" si="53"/>
        <v>31</v>
      </c>
      <c r="L192" s="128">
        <f>K192/F192</f>
        <v>0.27192982456140352</v>
      </c>
      <c r="M192" s="129" t="s">
        <v>599</v>
      </c>
      <c r="N192" s="130">
        <v>42859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75</v>
      </c>
      <c r="B193" s="105">
        <v>42660</v>
      </c>
      <c r="C193" s="105"/>
      <c r="D193" s="106" t="s">
        <v>721</v>
      </c>
      <c r="E193" s="107" t="s">
        <v>623</v>
      </c>
      <c r="F193" s="108">
        <v>212</v>
      </c>
      <c r="G193" s="107"/>
      <c r="H193" s="107">
        <v>280</v>
      </c>
      <c r="I193" s="125">
        <v>276</v>
      </c>
      <c r="J193" s="126" t="s">
        <v>722</v>
      </c>
      <c r="K193" s="127">
        <f t="shared" si="53"/>
        <v>68</v>
      </c>
      <c r="L193" s="128">
        <f>K193/F193</f>
        <v>0.32075471698113206</v>
      </c>
      <c r="M193" s="129" t="s">
        <v>599</v>
      </c>
      <c r="N193" s="130">
        <v>42858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76</v>
      </c>
      <c r="B194" s="105">
        <v>42678</v>
      </c>
      <c r="C194" s="105"/>
      <c r="D194" s="106" t="s">
        <v>151</v>
      </c>
      <c r="E194" s="107" t="s">
        <v>623</v>
      </c>
      <c r="F194" s="108">
        <v>155</v>
      </c>
      <c r="G194" s="107"/>
      <c r="H194" s="107">
        <v>210</v>
      </c>
      <c r="I194" s="125">
        <v>210</v>
      </c>
      <c r="J194" s="126" t="s">
        <v>723</v>
      </c>
      <c r="K194" s="127">
        <f t="shared" si="53"/>
        <v>55</v>
      </c>
      <c r="L194" s="128">
        <f>K194/F194</f>
        <v>0.35483870967741937</v>
      </c>
      <c r="M194" s="129" t="s">
        <v>599</v>
      </c>
      <c r="N194" s="130">
        <v>42944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77</v>
      </c>
      <c r="B195" s="109">
        <v>42710</v>
      </c>
      <c r="C195" s="109"/>
      <c r="D195" s="110" t="s">
        <v>764</v>
      </c>
      <c r="E195" s="111" t="s">
        <v>623</v>
      </c>
      <c r="F195" s="112">
        <v>150.5</v>
      </c>
      <c r="G195" s="112"/>
      <c r="H195" s="113">
        <v>72.5</v>
      </c>
      <c r="I195" s="131">
        <v>174</v>
      </c>
      <c r="J195" s="132" t="s">
        <v>765</v>
      </c>
      <c r="K195" s="133">
        <v>-78</v>
      </c>
      <c r="L195" s="134">
        <v>-0.51827242524916906</v>
      </c>
      <c r="M195" s="135" t="s">
        <v>663</v>
      </c>
      <c r="N195" s="136">
        <v>43333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78</v>
      </c>
      <c r="B196" s="105">
        <v>42712</v>
      </c>
      <c r="C196" s="105"/>
      <c r="D196" s="106" t="s">
        <v>125</v>
      </c>
      <c r="E196" s="107" t="s">
        <v>623</v>
      </c>
      <c r="F196" s="108">
        <v>380</v>
      </c>
      <c r="G196" s="107"/>
      <c r="H196" s="107">
        <v>478</v>
      </c>
      <c r="I196" s="125">
        <v>468</v>
      </c>
      <c r="J196" s="126" t="s">
        <v>682</v>
      </c>
      <c r="K196" s="127">
        <f>H196-F196</f>
        <v>98</v>
      </c>
      <c r="L196" s="128">
        <f>K196/F196</f>
        <v>0.25789473684210529</v>
      </c>
      <c r="M196" s="129" t="s">
        <v>599</v>
      </c>
      <c r="N196" s="130">
        <v>43025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79</v>
      </c>
      <c r="B197" s="105">
        <v>42734</v>
      </c>
      <c r="C197" s="105"/>
      <c r="D197" s="106" t="s">
        <v>248</v>
      </c>
      <c r="E197" s="107" t="s">
        <v>623</v>
      </c>
      <c r="F197" s="108">
        <v>305</v>
      </c>
      <c r="G197" s="107"/>
      <c r="H197" s="107">
        <v>375</v>
      </c>
      <c r="I197" s="125">
        <v>375</v>
      </c>
      <c r="J197" s="126" t="s">
        <v>682</v>
      </c>
      <c r="K197" s="127">
        <f>H197-F197</f>
        <v>70</v>
      </c>
      <c r="L197" s="128">
        <f>K197/F197</f>
        <v>0.22950819672131148</v>
      </c>
      <c r="M197" s="129" t="s">
        <v>599</v>
      </c>
      <c r="N197" s="130">
        <v>42768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80</v>
      </c>
      <c r="B198" s="105">
        <v>42739</v>
      </c>
      <c r="C198" s="105"/>
      <c r="D198" s="106" t="s">
        <v>351</v>
      </c>
      <c r="E198" s="107" t="s">
        <v>623</v>
      </c>
      <c r="F198" s="108">
        <v>99.5</v>
      </c>
      <c r="G198" s="107"/>
      <c r="H198" s="107">
        <v>158</v>
      </c>
      <c r="I198" s="125">
        <v>158</v>
      </c>
      <c r="J198" s="126" t="s">
        <v>682</v>
      </c>
      <c r="K198" s="127">
        <f>H198-F198</f>
        <v>58.5</v>
      </c>
      <c r="L198" s="128">
        <f>K198/F198</f>
        <v>0.5879396984924623</v>
      </c>
      <c r="M198" s="129" t="s">
        <v>599</v>
      </c>
      <c r="N198" s="130">
        <v>42898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81</v>
      </c>
      <c r="B199" s="105">
        <v>42739</v>
      </c>
      <c r="C199" s="105"/>
      <c r="D199" s="106" t="s">
        <v>351</v>
      </c>
      <c r="E199" s="107" t="s">
        <v>623</v>
      </c>
      <c r="F199" s="108">
        <v>99.5</v>
      </c>
      <c r="G199" s="107"/>
      <c r="H199" s="107">
        <v>158</v>
      </c>
      <c r="I199" s="125">
        <v>158</v>
      </c>
      <c r="J199" s="126" t="s">
        <v>682</v>
      </c>
      <c r="K199" s="127">
        <v>58.5</v>
      </c>
      <c r="L199" s="128">
        <v>0.58793969849246197</v>
      </c>
      <c r="M199" s="129" t="s">
        <v>599</v>
      </c>
      <c r="N199" s="130">
        <v>42898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82</v>
      </c>
      <c r="B200" s="105">
        <v>42786</v>
      </c>
      <c r="C200" s="105"/>
      <c r="D200" s="106" t="s">
        <v>169</v>
      </c>
      <c r="E200" s="107" t="s">
        <v>623</v>
      </c>
      <c r="F200" s="108">
        <v>140.5</v>
      </c>
      <c r="G200" s="107"/>
      <c r="H200" s="107">
        <v>220</v>
      </c>
      <c r="I200" s="125">
        <v>220</v>
      </c>
      <c r="J200" s="126" t="s">
        <v>682</v>
      </c>
      <c r="K200" s="127">
        <f>H200-F200</f>
        <v>79.5</v>
      </c>
      <c r="L200" s="128">
        <f>K200/F200</f>
        <v>0.5658362989323843</v>
      </c>
      <c r="M200" s="129" t="s">
        <v>599</v>
      </c>
      <c r="N200" s="130">
        <v>42864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83</v>
      </c>
      <c r="B201" s="105">
        <v>42786</v>
      </c>
      <c r="C201" s="105"/>
      <c r="D201" s="106" t="s">
        <v>766</v>
      </c>
      <c r="E201" s="107" t="s">
        <v>623</v>
      </c>
      <c r="F201" s="108">
        <v>202.5</v>
      </c>
      <c r="G201" s="107"/>
      <c r="H201" s="107">
        <v>234</v>
      </c>
      <c r="I201" s="125">
        <v>234</v>
      </c>
      <c r="J201" s="126" t="s">
        <v>682</v>
      </c>
      <c r="K201" s="127">
        <v>31.5</v>
      </c>
      <c r="L201" s="128">
        <v>0.155555555555556</v>
      </c>
      <c r="M201" s="129" t="s">
        <v>599</v>
      </c>
      <c r="N201" s="130">
        <v>42836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84</v>
      </c>
      <c r="B202" s="105">
        <v>42818</v>
      </c>
      <c r="C202" s="105"/>
      <c r="D202" s="106" t="s">
        <v>557</v>
      </c>
      <c r="E202" s="107" t="s">
        <v>623</v>
      </c>
      <c r="F202" s="108">
        <v>300.5</v>
      </c>
      <c r="G202" s="107"/>
      <c r="H202" s="107">
        <v>417.5</v>
      </c>
      <c r="I202" s="125">
        <v>420</v>
      </c>
      <c r="J202" s="126" t="s">
        <v>724</v>
      </c>
      <c r="K202" s="127">
        <f>H202-F202</f>
        <v>117</v>
      </c>
      <c r="L202" s="128">
        <f>K202/F202</f>
        <v>0.38935108153078202</v>
      </c>
      <c r="M202" s="129" t="s">
        <v>599</v>
      </c>
      <c r="N202" s="130">
        <v>43070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85</v>
      </c>
      <c r="B203" s="105">
        <v>42818</v>
      </c>
      <c r="C203" s="105"/>
      <c r="D203" s="106" t="s">
        <v>762</v>
      </c>
      <c r="E203" s="107" t="s">
        <v>623</v>
      </c>
      <c r="F203" s="108">
        <v>850</v>
      </c>
      <c r="G203" s="107"/>
      <c r="H203" s="107">
        <v>1042.5</v>
      </c>
      <c r="I203" s="125">
        <v>1023</v>
      </c>
      <c r="J203" s="126" t="s">
        <v>767</v>
      </c>
      <c r="K203" s="127">
        <v>192.5</v>
      </c>
      <c r="L203" s="128">
        <v>0.22647058823529401</v>
      </c>
      <c r="M203" s="129" t="s">
        <v>599</v>
      </c>
      <c r="N203" s="130">
        <v>42830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86</v>
      </c>
      <c r="B204" s="105">
        <v>42830</v>
      </c>
      <c r="C204" s="105"/>
      <c r="D204" s="106" t="s">
        <v>501</v>
      </c>
      <c r="E204" s="107" t="s">
        <v>623</v>
      </c>
      <c r="F204" s="108">
        <v>785</v>
      </c>
      <c r="G204" s="107"/>
      <c r="H204" s="107">
        <v>930</v>
      </c>
      <c r="I204" s="125">
        <v>920</v>
      </c>
      <c r="J204" s="126" t="s">
        <v>725</v>
      </c>
      <c r="K204" s="127">
        <f>H204-F204</f>
        <v>145</v>
      </c>
      <c r="L204" s="128">
        <f>K204/F204</f>
        <v>0.18471337579617833</v>
      </c>
      <c r="M204" s="129" t="s">
        <v>599</v>
      </c>
      <c r="N204" s="130">
        <v>42976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87</v>
      </c>
      <c r="B205" s="109">
        <v>42831</v>
      </c>
      <c r="C205" s="109"/>
      <c r="D205" s="110" t="s">
        <v>768</v>
      </c>
      <c r="E205" s="111" t="s">
        <v>623</v>
      </c>
      <c r="F205" s="112">
        <v>40</v>
      </c>
      <c r="G205" s="112"/>
      <c r="H205" s="113">
        <v>13.1</v>
      </c>
      <c r="I205" s="131">
        <v>60</v>
      </c>
      <c r="J205" s="137" t="s">
        <v>769</v>
      </c>
      <c r="K205" s="133">
        <v>-26.9</v>
      </c>
      <c r="L205" s="134">
        <v>-0.67249999999999999</v>
      </c>
      <c r="M205" s="135" t="s">
        <v>663</v>
      </c>
      <c r="N205" s="136">
        <v>43138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88</v>
      </c>
      <c r="B206" s="105">
        <v>42837</v>
      </c>
      <c r="C206" s="105"/>
      <c r="D206" s="106" t="s">
        <v>88</v>
      </c>
      <c r="E206" s="107" t="s">
        <v>623</v>
      </c>
      <c r="F206" s="108">
        <v>289.5</v>
      </c>
      <c r="G206" s="107"/>
      <c r="H206" s="107">
        <v>354</v>
      </c>
      <c r="I206" s="125">
        <v>360</v>
      </c>
      <c r="J206" s="126" t="s">
        <v>726</v>
      </c>
      <c r="K206" s="127">
        <f t="shared" ref="K206:K214" si="54">H206-F206</f>
        <v>64.5</v>
      </c>
      <c r="L206" s="128">
        <f t="shared" ref="L206:L214" si="55">K206/F206</f>
        <v>0.22279792746113988</v>
      </c>
      <c r="M206" s="129" t="s">
        <v>599</v>
      </c>
      <c r="N206" s="130">
        <v>43040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89</v>
      </c>
      <c r="B207" s="105">
        <v>42845</v>
      </c>
      <c r="C207" s="105"/>
      <c r="D207" s="106" t="s">
        <v>438</v>
      </c>
      <c r="E207" s="107" t="s">
        <v>623</v>
      </c>
      <c r="F207" s="108">
        <v>700</v>
      </c>
      <c r="G207" s="107"/>
      <c r="H207" s="107">
        <v>840</v>
      </c>
      <c r="I207" s="125">
        <v>840</v>
      </c>
      <c r="J207" s="126" t="s">
        <v>727</v>
      </c>
      <c r="K207" s="127">
        <f t="shared" si="54"/>
        <v>140</v>
      </c>
      <c r="L207" s="128">
        <f t="shared" si="55"/>
        <v>0.2</v>
      </c>
      <c r="M207" s="129" t="s">
        <v>599</v>
      </c>
      <c r="N207" s="130">
        <v>42893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90</v>
      </c>
      <c r="B208" s="105">
        <v>42887</v>
      </c>
      <c r="C208" s="105"/>
      <c r="D208" s="147" t="s">
        <v>363</v>
      </c>
      <c r="E208" s="107" t="s">
        <v>623</v>
      </c>
      <c r="F208" s="108">
        <v>130</v>
      </c>
      <c r="G208" s="107"/>
      <c r="H208" s="107">
        <v>144.25</v>
      </c>
      <c r="I208" s="125">
        <v>170</v>
      </c>
      <c r="J208" s="126" t="s">
        <v>728</v>
      </c>
      <c r="K208" s="127">
        <f t="shared" si="54"/>
        <v>14.25</v>
      </c>
      <c r="L208" s="128">
        <f t="shared" si="55"/>
        <v>0.10961538461538461</v>
      </c>
      <c r="M208" s="129" t="s">
        <v>599</v>
      </c>
      <c r="N208" s="130">
        <v>43675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91</v>
      </c>
      <c r="B209" s="105">
        <v>42901</v>
      </c>
      <c r="C209" s="105"/>
      <c r="D209" s="147" t="s">
        <v>729</v>
      </c>
      <c r="E209" s="107" t="s">
        <v>623</v>
      </c>
      <c r="F209" s="108">
        <v>214.5</v>
      </c>
      <c r="G209" s="107"/>
      <c r="H209" s="107">
        <v>262</v>
      </c>
      <c r="I209" s="125">
        <v>262</v>
      </c>
      <c r="J209" s="126" t="s">
        <v>730</v>
      </c>
      <c r="K209" s="127">
        <f t="shared" si="54"/>
        <v>47.5</v>
      </c>
      <c r="L209" s="128">
        <f t="shared" si="55"/>
        <v>0.22144522144522144</v>
      </c>
      <c r="M209" s="129" t="s">
        <v>599</v>
      </c>
      <c r="N209" s="130">
        <v>42977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92</v>
      </c>
      <c r="B210" s="153">
        <v>42933</v>
      </c>
      <c r="C210" s="153"/>
      <c r="D210" s="154" t="s">
        <v>731</v>
      </c>
      <c r="E210" s="155" t="s">
        <v>623</v>
      </c>
      <c r="F210" s="156">
        <v>370</v>
      </c>
      <c r="G210" s="155"/>
      <c r="H210" s="155">
        <v>447.5</v>
      </c>
      <c r="I210" s="177">
        <v>450</v>
      </c>
      <c r="J210" s="230" t="s">
        <v>682</v>
      </c>
      <c r="K210" s="127">
        <f t="shared" si="54"/>
        <v>77.5</v>
      </c>
      <c r="L210" s="179">
        <f t="shared" si="55"/>
        <v>0.20945945945945946</v>
      </c>
      <c r="M210" s="180" t="s">
        <v>599</v>
      </c>
      <c r="N210" s="181">
        <v>43035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93</v>
      </c>
      <c r="B211" s="153">
        <v>42943</v>
      </c>
      <c r="C211" s="153"/>
      <c r="D211" s="154" t="s">
        <v>167</v>
      </c>
      <c r="E211" s="155" t="s">
        <v>623</v>
      </c>
      <c r="F211" s="156">
        <v>657.5</v>
      </c>
      <c r="G211" s="155"/>
      <c r="H211" s="155">
        <v>825</v>
      </c>
      <c r="I211" s="177">
        <v>820</v>
      </c>
      <c r="J211" s="230" t="s">
        <v>682</v>
      </c>
      <c r="K211" s="127">
        <f t="shared" si="54"/>
        <v>167.5</v>
      </c>
      <c r="L211" s="179">
        <f t="shared" si="55"/>
        <v>0.25475285171102663</v>
      </c>
      <c r="M211" s="180" t="s">
        <v>599</v>
      </c>
      <c r="N211" s="181">
        <v>43090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94</v>
      </c>
      <c r="B212" s="105">
        <v>42964</v>
      </c>
      <c r="C212" s="105"/>
      <c r="D212" s="106" t="s">
        <v>368</v>
      </c>
      <c r="E212" s="107" t="s">
        <v>623</v>
      </c>
      <c r="F212" s="108">
        <v>605</v>
      </c>
      <c r="G212" s="107"/>
      <c r="H212" s="107">
        <v>750</v>
      </c>
      <c r="I212" s="125">
        <v>750</v>
      </c>
      <c r="J212" s="126" t="s">
        <v>725</v>
      </c>
      <c r="K212" s="127">
        <f t="shared" si="54"/>
        <v>145</v>
      </c>
      <c r="L212" s="128">
        <f t="shared" si="55"/>
        <v>0.23966942148760331</v>
      </c>
      <c r="M212" s="129" t="s">
        <v>599</v>
      </c>
      <c r="N212" s="130">
        <v>43027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65">
        <v>95</v>
      </c>
      <c r="B213" s="148">
        <v>42979</v>
      </c>
      <c r="C213" s="148"/>
      <c r="D213" s="149" t="s">
        <v>509</v>
      </c>
      <c r="E213" s="150" t="s">
        <v>623</v>
      </c>
      <c r="F213" s="151">
        <v>255</v>
      </c>
      <c r="G213" s="152"/>
      <c r="H213" s="152">
        <v>217.25</v>
      </c>
      <c r="I213" s="152">
        <v>320</v>
      </c>
      <c r="J213" s="174" t="s">
        <v>732</v>
      </c>
      <c r="K213" s="133">
        <f t="shared" si="54"/>
        <v>-37.75</v>
      </c>
      <c r="L213" s="175">
        <f t="shared" si="55"/>
        <v>-0.14803921568627451</v>
      </c>
      <c r="M213" s="135" t="s">
        <v>663</v>
      </c>
      <c r="N213" s="176">
        <v>43661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96</v>
      </c>
      <c r="B214" s="105">
        <v>42997</v>
      </c>
      <c r="C214" s="105"/>
      <c r="D214" s="106" t="s">
        <v>733</v>
      </c>
      <c r="E214" s="107" t="s">
        <v>623</v>
      </c>
      <c r="F214" s="108">
        <v>215</v>
      </c>
      <c r="G214" s="107"/>
      <c r="H214" s="107">
        <v>258</v>
      </c>
      <c r="I214" s="125">
        <v>258</v>
      </c>
      <c r="J214" s="126" t="s">
        <v>682</v>
      </c>
      <c r="K214" s="127">
        <f t="shared" si="54"/>
        <v>43</v>
      </c>
      <c r="L214" s="128">
        <f t="shared" si="55"/>
        <v>0.2</v>
      </c>
      <c r="M214" s="129" t="s">
        <v>599</v>
      </c>
      <c r="N214" s="130">
        <v>43040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97</v>
      </c>
      <c r="B215" s="105">
        <v>42997</v>
      </c>
      <c r="C215" s="105"/>
      <c r="D215" s="106" t="s">
        <v>733</v>
      </c>
      <c r="E215" s="107" t="s">
        <v>623</v>
      </c>
      <c r="F215" s="108">
        <v>215</v>
      </c>
      <c r="G215" s="107"/>
      <c r="H215" s="107">
        <v>258</v>
      </c>
      <c r="I215" s="125">
        <v>258</v>
      </c>
      <c r="J215" s="230" t="s">
        <v>682</v>
      </c>
      <c r="K215" s="127">
        <v>43</v>
      </c>
      <c r="L215" s="128">
        <v>0.2</v>
      </c>
      <c r="M215" s="129" t="s">
        <v>599</v>
      </c>
      <c r="N215" s="130">
        <v>43040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98</v>
      </c>
      <c r="B216" s="206">
        <v>42998</v>
      </c>
      <c r="C216" s="206"/>
      <c r="D216" s="374" t="s">
        <v>2979</v>
      </c>
      <c r="E216" s="207" t="s">
        <v>623</v>
      </c>
      <c r="F216" s="208">
        <v>75</v>
      </c>
      <c r="G216" s="207"/>
      <c r="H216" s="207">
        <v>90</v>
      </c>
      <c r="I216" s="231">
        <v>90</v>
      </c>
      <c r="J216" s="126" t="s">
        <v>734</v>
      </c>
      <c r="K216" s="127">
        <f t="shared" ref="K216:K221" si="56">H216-F216</f>
        <v>15</v>
      </c>
      <c r="L216" s="128">
        <f t="shared" ref="L216:L221" si="57">K216/F216</f>
        <v>0.2</v>
      </c>
      <c r="M216" s="129" t="s">
        <v>599</v>
      </c>
      <c r="N216" s="130">
        <v>43019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99</v>
      </c>
      <c r="B217" s="153">
        <v>43011</v>
      </c>
      <c r="C217" s="153"/>
      <c r="D217" s="154" t="s">
        <v>735</v>
      </c>
      <c r="E217" s="155" t="s">
        <v>623</v>
      </c>
      <c r="F217" s="156">
        <v>315</v>
      </c>
      <c r="G217" s="155"/>
      <c r="H217" s="155">
        <v>392</v>
      </c>
      <c r="I217" s="177">
        <v>384</v>
      </c>
      <c r="J217" s="230" t="s">
        <v>736</v>
      </c>
      <c r="K217" s="127">
        <f t="shared" si="56"/>
        <v>77</v>
      </c>
      <c r="L217" s="179">
        <f t="shared" si="57"/>
        <v>0.24444444444444444</v>
      </c>
      <c r="M217" s="180" t="s">
        <v>599</v>
      </c>
      <c r="N217" s="181">
        <v>43017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100</v>
      </c>
      <c r="B218" s="153">
        <v>43013</v>
      </c>
      <c r="C218" s="153"/>
      <c r="D218" s="154" t="s">
        <v>737</v>
      </c>
      <c r="E218" s="155" t="s">
        <v>623</v>
      </c>
      <c r="F218" s="156">
        <v>145</v>
      </c>
      <c r="G218" s="155"/>
      <c r="H218" s="155">
        <v>179</v>
      </c>
      <c r="I218" s="177">
        <v>180</v>
      </c>
      <c r="J218" s="230" t="s">
        <v>613</v>
      </c>
      <c r="K218" s="127">
        <f t="shared" si="56"/>
        <v>34</v>
      </c>
      <c r="L218" s="179">
        <f t="shared" si="57"/>
        <v>0.23448275862068965</v>
      </c>
      <c r="M218" s="180" t="s">
        <v>599</v>
      </c>
      <c r="N218" s="181">
        <v>43025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101</v>
      </c>
      <c r="B219" s="153">
        <v>43014</v>
      </c>
      <c r="C219" s="153"/>
      <c r="D219" s="154" t="s">
        <v>339</v>
      </c>
      <c r="E219" s="155" t="s">
        <v>623</v>
      </c>
      <c r="F219" s="156">
        <v>256</v>
      </c>
      <c r="G219" s="155"/>
      <c r="H219" s="155">
        <v>323</v>
      </c>
      <c r="I219" s="177">
        <v>320</v>
      </c>
      <c r="J219" s="230" t="s">
        <v>682</v>
      </c>
      <c r="K219" s="127">
        <f t="shared" si="56"/>
        <v>67</v>
      </c>
      <c r="L219" s="179">
        <f t="shared" si="57"/>
        <v>0.26171875</v>
      </c>
      <c r="M219" s="180" t="s">
        <v>599</v>
      </c>
      <c r="N219" s="181">
        <v>43067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102</v>
      </c>
      <c r="B220" s="153">
        <v>43017</v>
      </c>
      <c r="C220" s="153"/>
      <c r="D220" s="154" t="s">
        <v>360</v>
      </c>
      <c r="E220" s="155" t="s">
        <v>623</v>
      </c>
      <c r="F220" s="156">
        <v>137.5</v>
      </c>
      <c r="G220" s="155"/>
      <c r="H220" s="155">
        <v>184</v>
      </c>
      <c r="I220" s="177">
        <v>183</v>
      </c>
      <c r="J220" s="178" t="s">
        <v>738</v>
      </c>
      <c r="K220" s="127">
        <f t="shared" si="56"/>
        <v>46.5</v>
      </c>
      <c r="L220" s="179">
        <f t="shared" si="57"/>
        <v>0.33818181818181819</v>
      </c>
      <c r="M220" s="180" t="s">
        <v>599</v>
      </c>
      <c r="N220" s="181">
        <v>43108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103</v>
      </c>
      <c r="B221" s="153">
        <v>43018</v>
      </c>
      <c r="C221" s="153"/>
      <c r="D221" s="154" t="s">
        <v>739</v>
      </c>
      <c r="E221" s="155" t="s">
        <v>623</v>
      </c>
      <c r="F221" s="156">
        <v>125.5</v>
      </c>
      <c r="G221" s="155"/>
      <c r="H221" s="155">
        <v>158</v>
      </c>
      <c r="I221" s="177">
        <v>155</v>
      </c>
      <c r="J221" s="178" t="s">
        <v>740</v>
      </c>
      <c r="K221" s="127">
        <f t="shared" si="56"/>
        <v>32.5</v>
      </c>
      <c r="L221" s="179">
        <f t="shared" si="57"/>
        <v>0.25896414342629481</v>
      </c>
      <c r="M221" s="180" t="s">
        <v>599</v>
      </c>
      <c r="N221" s="181">
        <v>43067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104</v>
      </c>
      <c r="B222" s="153">
        <v>43018</v>
      </c>
      <c r="C222" s="153"/>
      <c r="D222" s="154" t="s">
        <v>770</v>
      </c>
      <c r="E222" s="155" t="s">
        <v>623</v>
      </c>
      <c r="F222" s="156">
        <v>895</v>
      </c>
      <c r="G222" s="155"/>
      <c r="H222" s="155">
        <v>1122.5</v>
      </c>
      <c r="I222" s="177">
        <v>1078</v>
      </c>
      <c r="J222" s="178" t="s">
        <v>771</v>
      </c>
      <c r="K222" s="127">
        <v>227.5</v>
      </c>
      <c r="L222" s="179">
        <v>0.25418994413407803</v>
      </c>
      <c r="M222" s="180" t="s">
        <v>599</v>
      </c>
      <c r="N222" s="181">
        <v>43117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105</v>
      </c>
      <c r="B223" s="153">
        <v>43020</v>
      </c>
      <c r="C223" s="153"/>
      <c r="D223" s="154" t="s">
        <v>347</v>
      </c>
      <c r="E223" s="155" t="s">
        <v>623</v>
      </c>
      <c r="F223" s="156">
        <v>525</v>
      </c>
      <c r="G223" s="155"/>
      <c r="H223" s="155">
        <v>629</v>
      </c>
      <c r="I223" s="177">
        <v>629</v>
      </c>
      <c r="J223" s="230" t="s">
        <v>682</v>
      </c>
      <c r="K223" s="127">
        <v>104</v>
      </c>
      <c r="L223" s="179">
        <v>0.19809523809523799</v>
      </c>
      <c r="M223" s="180" t="s">
        <v>599</v>
      </c>
      <c r="N223" s="181">
        <v>43119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106</v>
      </c>
      <c r="B224" s="153">
        <v>43046</v>
      </c>
      <c r="C224" s="153"/>
      <c r="D224" s="154" t="s">
        <v>393</v>
      </c>
      <c r="E224" s="155" t="s">
        <v>623</v>
      </c>
      <c r="F224" s="156">
        <v>740</v>
      </c>
      <c r="G224" s="155"/>
      <c r="H224" s="155">
        <v>892.5</v>
      </c>
      <c r="I224" s="177">
        <v>900</v>
      </c>
      <c r="J224" s="178" t="s">
        <v>741</v>
      </c>
      <c r="K224" s="127">
        <f>H224-F224</f>
        <v>152.5</v>
      </c>
      <c r="L224" s="179">
        <f>K224/F224</f>
        <v>0.20608108108108109</v>
      </c>
      <c r="M224" s="180" t="s">
        <v>599</v>
      </c>
      <c r="N224" s="181">
        <v>43052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107</v>
      </c>
      <c r="B225" s="105">
        <v>43073</v>
      </c>
      <c r="C225" s="105"/>
      <c r="D225" s="106" t="s">
        <v>742</v>
      </c>
      <c r="E225" s="107" t="s">
        <v>623</v>
      </c>
      <c r="F225" s="108">
        <v>118.5</v>
      </c>
      <c r="G225" s="107"/>
      <c r="H225" s="107">
        <v>143.5</v>
      </c>
      <c r="I225" s="125">
        <v>145</v>
      </c>
      <c r="J225" s="140" t="s">
        <v>743</v>
      </c>
      <c r="K225" s="127">
        <f>H225-F225</f>
        <v>25</v>
      </c>
      <c r="L225" s="128">
        <f>K225/F225</f>
        <v>0.2109704641350211</v>
      </c>
      <c r="M225" s="129" t="s">
        <v>599</v>
      </c>
      <c r="N225" s="130">
        <v>43097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108</v>
      </c>
      <c r="B226" s="109">
        <v>43090</v>
      </c>
      <c r="C226" s="109"/>
      <c r="D226" s="157" t="s">
        <v>443</v>
      </c>
      <c r="E226" s="111" t="s">
        <v>623</v>
      </c>
      <c r="F226" s="112">
        <v>715</v>
      </c>
      <c r="G226" s="112"/>
      <c r="H226" s="113">
        <v>500</v>
      </c>
      <c r="I226" s="131">
        <v>872</v>
      </c>
      <c r="J226" s="137" t="s">
        <v>744</v>
      </c>
      <c r="K226" s="133">
        <f>H226-F226</f>
        <v>-215</v>
      </c>
      <c r="L226" s="134">
        <f>K226/F226</f>
        <v>-0.30069930069930068</v>
      </c>
      <c r="M226" s="135" t="s">
        <v>663</v>
      </c>
      <c r="N226" s="136">
        <v>43670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109</v>
      </c>
      <c r="B227" s="105">
        <v>43098</v>
      </c>
      <c r="C227" s="105"/>
      <c r="D227" s="106" t="s">
        <v>735</v>
      </c>
      <c r="E227" s="107" t="s">
        <v>623</v>
      </c>
      <c r="F227" s="108">
        <v>435</v>
      </c>
      <c r="G227" s="107"/>
      <c r="H227" s="107">
        <v>542.5</v>
      </c>
      <c r="I227" s="125">
        <v>539</v>
      </c>
      <c r="J227" s="140" t="s">
        <v>682</v>
      </c>
      <c r="K227" s="127">
        <v>107.5</v>
      </c>
      <c r="L227" s="128">
        <v>0.247126436781609</v>
      </c>
      <c r="M227" s="129" t="s">
        <v>599</v>
      </c>
      <c r="N227" s="130">
        <v>43206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110</v>
      </c>
      <c r="B228" s="105">
        <v>43098</v>
      </c>
      <c r="C228" s="105"/>
      <c r="D228" s="106" t="s">
        <v>571</v>
      </c>
      <c r="E228" s="107" t="s">
        <v>623</v>
      </c>
      <c r="F228" s="108">
        <v>885</v>
      </c>
      <c r="G228" s="107"/>
      <c r="H228" s="107">
        <v>1090</v>
      </c>
      <c r="I228" s="125">
        <v>1084</v>
      </c>
      <c r="J228" s="140" t="s">
        <v>682</v>
      </c>
      <c r="K228" s="127">
        <v>205</v>
      </c>
      <c r="L228" s="128">
        <v>0.23163841807909599</v>
      </c>
      <c r="M228" s="129" t="s">
        <v>599</v>
      </c>
      <c r="N228" s="130">
        <v>43213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6">
        <v>111</v>
      </c>
      <c r="B229" s="347">
        <v>43192</v>
      </c>
      <c r="C229" s="347"/>
      <c r="D229" s="115" t="s">
        <v>752</v>
      </c>
      <c r="E229" s="350" t="s">
        <v>623</v>
      </c>
      <c r="F229" s="353">
        <v>478.5</v>
      </c>
      <c r="G229" s="350"/>
      <c r="H229" s="350">
        <v>442</v>
      </c>
      <c r="I229" s="356">
        <v>613</v>
      </c>
      <c r="J229" s="383" t="s">
        <v>3403</v>
      </c>
      <c r="K229" s="133">
        <f>H229-F229</f>
        <v>-36.5</v>
      </c>
      <c r="L229" s="134">
        <f>K229/F229</f>
        <v>-7.6280041797283177E-2</v>
      </c>
      <c r="M229" s="135" t="s">
        <v>663</v>
      </c>
      <c r="N229" s="136">
        <v>43762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112</v>
      </c>
      <c r="B230" s="109">
        <v>43194</v>
      </c>
      <c r="C230" s="109"/>
      <c r="D230" s="373" t="s">
        <v>2978</v>
      </c>
      <c r="E230" s="111" t="s">
        <v>623</v>
      </c>
      <c r="F230" s="112">
        <f>141.5-7.3</f>
        <v>134.19999999999999</v>
      </c>
      <c r="G230" s="112"/>
      <c r="H230" s="113">
        <v>77</v>
      </c>
      <c r="I230" s="131">
        <v>180</v>
      </c>
      <c r="J230" s="383" t="s">
        <v>3402</v>
      </c>
      <c r="K230" s="133">
        <f>H230-F230</f>
        <v>-57.199999999999989</v>
      </c>
      <c r="L230" s="134">
        <f>K230/F230</f>
        <v>-0.42622950819672129</v>
      </c>
      <c r="M230" s="135" t="s">
        <v>663</v>
      </c>
      <c r="N230" s="136">
        <v>43522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113</v>
      </c>
      <c r="B231" s="109">
        <v>43209</v>
      </c>
      <c r="C231" s="109"/>
      <c r="D231" s="110" t="s">
        <v>745</v>
      </c>
      <c r="E231" s="111" t="s">
        <v>623</v>
      </c>
      <c r="F231" s="112">
        <v>430</v>
      </c>
      <c r="G231" s="112"/>
      <c r="H231" s="113">
        <v>220</v>
      </c>
      <c r="I231" s="131">
        <v>537</v>
      </c>
      <c r="J231" s="137" t="s">
        <v>746</v>
      </c>
      <c r="K231" s="133">
        <f>H231-F231</f>
        <v>-210</v>
      </c>
      <c r="L231" s="134">
        <f>K231/F231</f>
        <v>-0.48837209302325579</v>
      </c>
      <c r="M231" s="135" t="s">
        <v>663</v>
      </c>
      <c r="N231" s="136">
        <v>43252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67">
        <v>114</v>
      </c>
      <c r="B232" s="158">
        <v>43220</v>
      </c>
      <c r="C232" s="158"/>
      <c r="D232" s="159" t="s">
        <v>394</v>
      </c>
      <c r="E232" s="160" t="s">
        <v>623</v>
      </c>
      <c r="F232" s="162">
        <v>153.5</v>
      </c>
      <c r="G232" s="162"/>
      <c r="H232" s="162">
        <v>196</v>
      </c>
      <c r="I232" s="162">
        <v>196</v>
      </c>
      <c r="J232" s="358" t="s">
        <v>3494</v>
      </c>
      <c r="K232" s="182">
        <f>H232-F232</f>
        <v>42.5</v>
      </c>
      <c r="L232" s="183">
        <f>K232/F232</f>
        <v>0.27687296416938112</v>
      </c>
      <c r="M232" s="161" t="s">
        <v>599</v>
      </c>
      <c r="N232" s="184">
        <v>43605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115</v>
      </c>
      <c r="B233" s="109">
        <v>43306</v>
      </c>
      <c r="C233" s="109"/>
      <c r="D233" s="110" t="s">
        <v>768</v>
      </c>
      <c r="E233" s="111" t="s">
        <v>623</v>
      </c>
      <c r="F233" s="112">
        <v>27.5</v>
      </c>
      <c r="G233" s="112"/>
      <c r="H233" s="113">
        <v>13.1</v>
      </c>
      <c r="I233" s="131">
        <v>60</v>
      </c>
      <c r="J233" s="137" t="s">
        <v>772</v>
      </c>
      <c r="K233" s="133">
        <v>-14.4</v>
      </c>
      <c r="L233" s="134">
        <v>-0.52363636363636401</v>
      </c>
      <c r="M233" s="135" t="s">
        <v>663</v>
      </c>
      <c r="N233" s="136">
        <v>43138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66">
        <v>116</v>
      </c>
      <c r="B234" s="347">
        <v>43318</v>
      </c>
      <c r="C234" s="347"/>
      <c r="D234" s="115" t="s">
        <v>747</v>
      </c>
      <c r="E234" s="350" t="s">
        <v>623</v>
      </c>
      <c r="F234" s="350">
        <v>148.5</v>
      </c>
      <c r="G234" s="350"/>
      <c r="H234" s="350">
        <v>102</v>
      </c>
      <c r="I234" s="356">
        <v>182</v>
      </c>
      <c r="J234" s="137" t="s">
        <v>3493</v>
      </c>
      <c r="K234" s="133">
        <f>H234-F234</f>
        <v>-46.5</v>
      </c>
      <c r="L234" s="134">
        <f>K234/F234</f>
        <v>-0.31313131313131315</v>
      </c>
      <c r="M234" s="135" t="s">
        <v>663</v>
      </c>
      <c r="N234" s="136">
        <v>43661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117</v>
      </c>
      <c r="B235" s="105">
        <v>43335</v>
      </c>
      <c r="C235" s="105"/>
      <c r="D235" s="106" t="s">
        <v>773</v>
      </c>
      <c r="E235" s="107" t="s">
        <v>623</v>
      </c>
      <c r="F235" s="155">
        <v>285</v>
      </c>
      <c r="G235" s="107"/>
      <c r="H235" s="107">
        <v>355</v>
      </c>
      <c r="I235" s="125">
        <v>364</v>
      </c>
      <c r="J235" s="140" t="s">
        <v>774</v>
      </c>
      <c r="K235" s="127">
        <v>70</v>
      </c>
      <c r="L235" s="128">
        <v>0.24561403508771901</v>
      </c>
      <c r="M235" s="129" t="s">
        <v>599</v>
      </c>
      <c r="N235" s="130">
        <v>43455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118</v>
      </c>
      <c r="B236" s="105">
        <v>43341</v>
      </c>
      <c r="C236" s="105"/>
      <c r="D236" s="106" t="s">
        <v>384</v>
      </c>
      <c r="E236" s="107" t="s">
        <v>623</v>
      </c>
      <c r="F236" s="155">
        <v>525</v>
      </c>
      <c r="G236" s="107"/>
      <c r="H236" s="107">
        <v>585</v>
      </c>
      <c r="I236" s="125">
        <v>635</v>
      </c>
      <c r="J236" s="140" t="s">
        <v>748</v>
      </c>
      <c r="K236" s="127">
        <f t="shared" ref="K236:K248" si="58">H236-F236</f>
        <v>60</v>
      </c>
      <c r="L236" s="128">
        <f t="shared" ref="L236:L248" si="59">K236/F236</f>
        <v>0.11428571428571428</v>
      </c>
      <c r="M236" s="129" t="s">
        <v>599</v>
      </c>
      <c r="N236" s="130">
        <v>43662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119</v>
      </c>
      <c r="B237" s="105">
        <v>43395</v>
      </c>
      <c r="C237" s="105"/>
      <c r="D237" s="106" t="s">
        <v>368</v>
      </c>
      <c r="E237" s="107" t="s">
        <v>623</v>
      </c>
      <c r="F237" s="155">
        <v>475</v>
      </c>
      <c r="G237" s="107"/>
      <c r="H237" s="107">
        <v>574</v>
      </c>
      <c r="I237" s="125">
        <v>570</v>
      </c>
      <c r="J237" s="140" t="s">
        <v>682</v>
      </c>
      <c r="K237" s="127">
        <f t="shared" si="58"/>
        <v>99</v>
      </c>
      <c r="L237" s="128">
        <f t="shared" si="59"/>
        <v>0.20842105263157895</v>
      </c>
      <c r="M237" s="129" t="s">
        <v>599</v>
      </c>
      <c r="N237" s="130">
        <v>43403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120</v>
      </c>
      <c r="B238" s="153">
        <v>43397</v>
      </c>
      <c r="C238" s="153"/>
      <c r="D238" s="407" t="s">
        <v>391</v>
      </c>
      <c r="E238" s="155" t="s">
        <v>623</v>
      </c>
      <c r="F238" s="155">
        <v>707.5</v>
      </c>
      <c r="G238" s="155"/>
      <c r="H238" s="155">
        <v>872</v>
      </c>
      <c r="I238" s="177">
        <v>872</v>
      </c>
      <c r="J238" s="178" t="s">
        <v>682</v>
      </c>
      <c r="K238" s="127">
        <f t="shared" si="58"/>
        <v>164.5</v>
      </c>
      <c r="L238" s="179">
        <f t="shared" si="59"/>
        <v>0.23250883392226149</v>
      </c>
      <c r="M238" s="180" t="s">
        <v>599</v>
      </c>
      <c r="N238" s="181">
        <v>43482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121</v>
      </c>
      <c r="B239" s="153">
        <v>43398</v>
      </c>
      <c r="C239" s="153"/>
      <c r="D239" s="407" t="s">
        <v>348</v>
      </c>
      <c r="E239" s="155" t="s">
        <v>623</v>
      </c>
      <c r="F239" s="155">
        <v>162</v>
      </c>
      <c r="G239" s="155"/>
      <c r="H239" s="155">
        <v>204</v>
      </c>
      <c r="I239" s="177">
        <v>209</v>
      </c>
      <c r="J239" s="178" t="s">
        <v>3492</v>
      </c>
      <c r="K239" s="127">
        <f t="shared" si="58"/>
        <v>42</v>
      </c>
      <c r="L239" s="179">
        <f t="shared" si="59"/>
        <v>0.25925925925925924</v>
      </c>
      <c r="M239" s="180" t="s">
        <v>599</v>
      </c>
      <c r="N239" s="181">
        <v>43539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122</v>
      </c>
      <c r="B240" s="206">
        <v>43399</v>
      </c>
      <c r="C240" s="206"/>
      <c r="D240" s="154" t="s">
        <v>495</v>
      </c>
      <c r="E240" s="207" t="s">
        <v>623</v>
      </c>
      <c r="F240" s="207">
        <v>240</v>
      </c>
      <c r="G240" s="207"/>
      <c r="H240" s="207">
        <v>297</v>
      </c>
      <c r="I240" s="231">
        <v>297</v>
      </c>
      <c r="J240" s="178" t="s">
        <v>682</v>
      </c>
      <c r="K240" s="232">
        <f t="shared" si="58"/>
        <v>57</v>
      </c>
      <c r="L240" s="233">
        <f t="shared" si="59"/>
        <v>0.23749999999999999</v>
      </c>
      <c r="M240" s="234" t="s">
        <v>599</v>
      </c>
      <c r="N240" s="235">
        <v>43417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123</v>
      </c>
      <c r="B241" s="105">
        <v>43439</v>
      </c>
      <c r="C241" s="105"/>
      <c r="D241" s="147" t="s">
        <v>749</v>
      </c>
      <c r="E241" s="107" t="s">
        <v>623</v>
      </c>
      <c r="F241" s="107">
        <v>202.5</v>
      </c>
      <c r="G241" s="107"/>
      <c r="H241" s="107">
        <v>255</v>
      </c>
      <c r="I241" s="125">
        <v>252</v>
      </c>
      <c r="J241" s="140" t="s">
        <v>682</v>
      </c>
      <c r="K241" s="127">
        <f t="shared" si="58"/>
        <v>52.5</v>
      </c>
      <c r="L241" s="128">
        <f t="shared" si="59"/>
        <v>0.25925925925925924</v>
      </c>
      <c r="M241" s="129" t="s">
        <v>599</v>
      </c>
      <c r="N241" s="130">
        <v>43542</v>
      </c>
      <c r="O241" s="57"/>
      <c r="P241" s="16"/>
      <c r="Q241" s="16"/>
      <c r="R241" s="93" t="s">
        <v>751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124</v>
      </c>
      <c r="B242" s="206">
        <v>43465</v>
      </c>
      <c r="C242" s="105"/>
      <c r="D242" s="407" t="s">
        <v>423</v>
      </c>
      <c r="E242" s="207" t="s">
        <v>623</v>
      </c>
      <c r="F242" s="207">
        <v>710</v>
      </c>
      <c r="G242" s="207"/>
      <c r="H242" s="207">
        <v>866</v>
      </c>
      <c r="I242" s="231">
        <v>866</v>
      </c>
      <c r="J242" s="178" t="s">
        <v>682</v>
      </c>
      <c r="K242" s="127">
        <f t="shared" si="58"/>
        <v>156</v>
      </c>
      <c r="L242" s="128">
        <f t="shared" si="59"/>
        <v>0.21971830985915494</v>
      </c>
      <c r="M242" s="129" t="s">
        <v>599</v>
      </c>
      <c r="N242" s="361">
        <v>43553</v>
      </c>
      <c r="O242" s="57"/>
      <c r="P242" s="16"/>
      <c r="Q242" s="16"/>
      <c r="R242" s="17" t="s">
        <v>751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125</v>
      </c>
      <c r="B243" s="206">
        <v>43522</v>
      </c>
      <c r="C243" s="206"/>
      <c r="D243" s="407" t="s">
        <v>141</v>
      </c>
      <c r="E243" s="207" t="s">
        <v>623</v>
      </c>
      <c r="F243" s="207">
        <v>337.25</v>
      </c>
      <c r="G243" s="207"/>
      <c r="H243" s="207">
        <v>398.5</v>
      </c>
      <c r="I243" s="231">
        <v>411</v>
      </c>
      <c r="J243" s="140" t="s">
        <v>3491</v>
      </c>
      <c r="K243" s="127">
        <f t="shared" si="58"/>
        <v>61.25</v>
      </c>
      <c r="L243" s="128">
        <f t="shared" si="59"/>
        <v>0.1816160118606375</v>
      </c>
      <c r="M243" s="129" t="s">
        <v>599</v>
      </c>
      <c r="N243" s="361">
        <v>43760</v>
      </c>
      <c r="O243" s="57"/>
      <c r="P243" s="16"/>
      <c r="Q243" s="16"/>
      <c r="R243" s="93" t="s">
        <v>751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8">
        <v>126</v>
      </c>
      <c r="B244" s="163">
        <v>43559</v>
      </c>
      <c r="C244" s="163"/>
      <c r="D244" s="164" t="s">
        <v>410</v>
      </c>
      <c r="E244" s="165" t="s">
        <v>623</v>
      </c>
      <c r="F244" s="165">
        <v>130</v>
      </c>
      <c r="G244" s="165"/>
      <c r="H244" s="165">
        <v>65</v>
      </c>
      <c r="I244" s="185">
        <v>158</v>
      </c>
      <c r="J244" s="137" t="s">
        <v>750</v>
      </c>
      <c r="K244" s="133">
        <f t="shared" si="58"/>
        <v>-65</v>
      </c>
      <c r="L244" s="134">
        <f t="shared" si="59"/>
        <v>-0.5</v>
      </c>
      <c r="M244" s="135" t="s">
        <v>663</v>
      </c>
      <c r="N244" s="136">
        <v>43726</v>
      </c>
      <c r="O244" s="57"/>
      <c r="P244" s="16"/>
      <c r="Q244" s="16"/>
      <c r="R244" s="17" t="s">
        <v>753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9">
        <v>127</v>
      </c>
      <c r="B245" s="186">
        <v>43017</v>
      </c>
      <c r="C245" s="186"/>
      <c r="D245" s="187" t="s">
        <v>169</v>
      </c>
      <c r="E245" s="188" t="s">
        <v>623</v>
      </c>
      <c r="F245" s="189">
        <v>141.5</v>
      </c>
      <c r="G245" s="190"/>
      <c r="H245" s="190">
        <v>183.5</v>
      </c>
      <c r="I245" s="190">
        <v>210</v>
      </c>
      <c r="J245" s="217" t="s">
        <v>3440</v>
      </c>
      <c r="K245" s="218">
        <f t="shared" si="58"/>
        <v>42</v>
      </c>
      <c r="L245" s="219">
        <f t="shared" si="59"/>
        <v>0.29681978798586572</v>
      </c>
      <c r="M245" s="189" t="s">
        <v>599</v>
      </c>
      <c r="N245" s="220">
        <v>43042</v>
      </c>
      <c r="O245" s="57"/>
      <c r="P245" s="16"/>
      <c r="Q245" s="16"/>
      <c r="R245" s="93" t="s">
        <v>753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68">
        <v>128</v>
      </c>
      <c r="B246" s="163">
        <v>43074</v>
      </c>
      <c r="C246" s="163"/>
      <c r="D246" s="164" t="s">
        <v>303</v>
      </c>
      <c r="E246" s="165" t="s">
        <v>623</v>
      </c>
      <c r="F246" s="166">
        <v>172</v>
      </c>
      <c r="G246" s="165"/>
      <c r="H246" s="165">
        <v>155.25</v>
      </c>
      <c r="I246" s="185">
        <v>230</v>
      </c>
      <c r="J246" s="383" t="s">
        <v>3400</v>
      </c>
      <c r="K246" s="133">
        <f t="shared" ref="K246" si="60">H246-F246</f>
        <v>-16.75</v>
      </c>
      <c r="L246" s="134">
        <f t="shared" ref="L246" si="61">K246/F246</f>
        <v>-9.7383720930232565E-2</v>
      </c>
      <c r="M246" s="135" t="s">
        <v>663</v>
      </c>
      <c r="N246" s="136">
        <v>43787</v>
      </c>
      <c r="O246" s="57"/>
      <c r="P246" s="16"/>
      <c r="Q246" s="16"/>
      <c r="R246" s="17" t="s">
        <v>753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69">
        <v>129</v>
      </c>
      <c r="B247" s="186">
        <v>43398</v>
      </c>
      <c r="C247" s="186"/>
      <c r="D247" s="187" t="s">
        <v>104</v>
      </c>
      <c r="E247" s="188" t="s">
        <v>623</v>
      </c>
      <c r="F247" s="190">
        <v>698.5</v>
      </c>
      <c r="G247" s="190"/>
      <c r="H247" s="190">
        <v>850</v>
      </c>
      <c r="I247" s="190">
        <v>890</v>
      </c>
      <c r="J247" s="221" t="s">
        <v>3488</v>
      </c>
      <c r="K247" s="218">
        <f t="shared" si="58"/>
        <v>151.5</v>
      </c>
      <c r="L247" s="219">
        <f t="shared" si="59"/>
        <v>0.21689334287759485</v>
      </c>
      <c r="M247" s="189" t="s">
        <v>599</v>
      </c>
      <c r="N247" s="220">
        <v>43453</v>
      </c>
      <c r="O247" s="57"/>
      <c r="P247" s="16"/>
      <c r="Q247" s="16"/>
      <c r="R247" s="17" t="s">
        <v>751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130</v>
      </c>
      <c r="B248" s="158">
        <v>42877</v>
      </c>
      <c r="C248" s="158"/>
      <c r="D248" s="159" t="s">
        <v>383</v>
      </c>
      <c r="E248" s="160" t="s">
        <v>623</v>
      </c>
      <c r="F248" s="161">
        <v>127.6</v>
      </c>
      <c r="G248" s="162"/>
      <c r="H248" s="162">
        <v>138</v>
      </c>
      <c r="I248" s="162">
        <v>190</v>
      </c>
      <c r="J248" s="384" t="s">
        <v>3404</v>
      </c>
      <c r="K248" s="182">
        <f t="shared" si="58"/>
        <v>10.400000000000006</v>
      </c>
      <c r="L248" s="183">
        <f t="shared" si="59"/>
        <v>8.1504702194357417E-2</v>
      </c>
      <c r="M248" s="161" t="s">
        <v>599</v>
      </c>
      <c r="N248" s="184">
        <v>43774</v>
      </c>
      <c r="O248" s="57"/>
      <c r="P248" s="16"/>
      <c r="Q248" s="16"/>
      <c r="R248" s="93" t="s">
        <v>753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0">
        <v>131</v>
      </c>
      <c r="B249" s="194">
        <v>43158</v>
      </c>
      <c r="C249" s="194"/>
      <c r="D249" s="191" t="s">
        <v>754</v>
      </c>
      <c r="E249" s="195" t="s">
        <v>623</v>
      </c>
      <c r="F249" s="196">
        <v>317</v>
      </c>
      <c r="G249" s="195"/>
      <c r="H249" s="195"/>
      <c r="I249" s="224">
        <v>398</v>
      </c>
      <c r="J249" s="237" t="s">
        <v>601</v>
      </c>
      <c r="K249" s="193"/>
      <c r="L249" s="192"/>
      <c r="M249" s="223" t="s">
        <v>601</v>
      </c>
      <c r="N249" s="222"/>
      <c r="O249" s="57"/>
      <c r="P249" s="16"/>
      <c r="Q249" s="16"/>
      <c r="R249" s="341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8">
        <v>132</v>
      </c>
      <c r="B250" s="163">
        <v>43164</v>
      </c>
      <c r="C250" s="163"/>
      <c r="D250" s="164" t="s">
        <v>135</v>
      </c>
      <c r="E250" s="165" t="s">
        <v>623</v>
      </c>
      <c r="F250" s="166">
        <f>510-14.4</f>
        <v>495.6</v>
      </c>
      <c r="G250" s="165"/>
      <c r="H250" s="165">
        <v>350</v>
      </c>
      <c r="I250" s="185">
        <v>672</v>
      </c>
      <c r="J250" s="383" t="s">
        <v>3461</v>
      </c>
      <c r="K250" s="133">
        <f t="shared" ref="K250" si="62">H250-F250</f>
        <v>-145.60000000000002</v>
      </c>
      <c r="L250" s="134">
        <f t="shared" ref="L250" si="63">K250/F250</f>
        <v>-0.29378531073446329</v>
      </c>
      <c r="M250" s="135" t="s">
        <v>663</v>
      </c>
      <c r="N250" s="136">
        <v>43887</v>
      </c>
      <c r="O250" s="57"/>
      <c r="P250" s="16"/>
      <c r="Q250" s="16"/>
      <c r="R250" s="17" t="s">
        <v>751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68">
        <v>133</v>
      </c>
      <c r="B251" s="163">
        <v>43237</v>
      </c>
      <c r="C251" s="163"/>
      <c r="D251" s="164" t="s">
        <v>489</v>
      </c>
      <c r="E251" s="165" t="s">
        <v>623</v>
      </c>
      <c r="F251" s="166">
        <v>230.3</v>
      </c>
      <c r="G251" s="165"/>
      <c r="H251" s="165">
        <v>102.5</v>
      </c>
      <c r="I251" s="185">
        <v>348</v>
      </c>
      <c r="J251" s="383" t="s">
        <v>3482</v>
      </c>
      <c r="K251" s="133">
        <f t="shared" ref="K251" si="64">H251-F251</f>
        <v>-127.80000000000001</v>
      </c>
      <c r="L251" s="134">
        <f t="shared" ref="L251" si="65">K251/F251</f>
        <v>-0.55492835432045162</v>
      </c>
      <c r="M251" s="135" t="s">
        <v>663</v>
      </c>
      <c r="N251" s="136">
        <v>43896</v>
      </c>
      <c r="O251" s="57"/>
      <c r="P251" s="16"/>
      <c r="Q251" s="16"/>
      <c r="R251" s="343" t="s">
        <v>751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4">
        <v>134</v>
      </c>
      <c r="B252" s="197">
        <v>43258</v>
      </c>
      <c r="C252" s="197"/>
      <c r="D252" s="200" t="s">
        <v>449</v>
      </c>
      <c r="E252" s="198" t="s">
        <v>623</v>
      </c>
      <c r="F252" s="196">
        <f>342.5-5.1</f>
        <v>337.4</v>
      </c>
      <c r="G252" s="198"/>
      <c r="H252" s="198"/>
      <c r="I252" s="225">
        <v>439</v>
      </c>
      <c r="J252" s="237" t="s">
        <v>601</v>
      </c>
      <c r="K252" s="227"/>
      <c r="L252" s="228"/>
      <c r="M252" s="226" t="s">
        <v>601</v>
      </c>
      <c r="N252" s="229"/>
      <c r="O252" s="57"/>
      <c r="P252" s="16"/>
      <c r="Q252" s="16"/>
      <c r="R252" s="341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4">
        <v>135</v>
      </c>
      <c r="B253" s="197">
        <v>43285</v>
      </c>
      <c r="C253" s="197"/>
      <c r="D253" s="201" t="s">
        <v>49</v>
      </c>
      <c r="E253" s="198" t="s">
        <v>623</v>
      </c>
      <c r="F253" s="196">
        <f>127.5-5.53</f>
        <v>121.97</v>
      </c>
      <c r="G253" s="198"/>
      <c r="H253" s="198"/>
      <c r="I253" s="225">
        <v>170</v>
      </c>
      <c r="J253" s="237" t="s">
        <v>601</v>
      </c>
      <c r="K253" s="227"/>
      <c r="L253" s="228"/>
      <c r="M253" s="226" t="s">
        <v>601</v>
      </c>
      <c r="N253" s="229"/>
      <c r="O253" s="57"/>
      <c r="P253" s="16"/>
      <c r="Q253" s="16"/>
      <c r="R253" s="17" t="s">
        <v>751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8">
        <v>136</v>
      </c>
      <c r="B254" s="163">
        <v>43294</v>
      </c>
      <c r="C254" s="163"/>
      <c r="D254" s="164" t="s">
        <v>243</v>
      </c>
      <c r="E254" s="165" t="s">
        <v>623</v>
      </c>
      <c r="F254" s="166">
        <v>46.5</v>
      </c>
      <c r="G254" s="165"/>
      <c r="H254" s="165">
        <v>17</v>
      </c>
      <c r="I254" s="185">
        <v>59</v>
      </c>
      <c r="J254" s="383" t="s">
        <v>3460</v>
      </c>
      <c r="K254" s="133">
        <f t="shared" ref="K254" si="66">H254-F254</f>
        <v>-29.5</v>
      </c>
      <c r="L254" s="134">
        <f t="shared" ref="L254" si="67">K254/F254</f>
        <v>-0.63440860215053763</v>
      </c>
      <c r="M254" s="135" t="s">
        <v>663</v>
      </c>
      <c r="N254" s="136">
        <v>43887</v>
      </c>
      <c r="O254" s="57"/>
      <c r="P254" s="16"/>
      <c r="Q254" s="16"/>
      <c r="R254" s="17" t="s">
        <v>751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0">
        <v>137</v>
      </c>
      <c r="B255" s="194">
        <v>43396</v>
      </c>
      <c r="C255" s="194"/>
      <c r="D255" s="201" t="s">
        <v>425</v>
      </c>
      <c r="E255" s="198" t="s">
        <v>623</v>
      </c>
      <c r="F255" s="199">
        <v>156.5</v>
      </c>
      <c r="G255" s="198"/>
      <c r="H255" s="198"/>
      <c r="I255" s="225">
        <v>191</v>
      </c>
      <c r="J255" s="237" t="s">
        <v>601</v>
      </c>
      <c r="K255" s="227"/>
      <c r="L255" s="228"/>
      <c r="M255" s="226" t="s">
        <v>601</v>
      </c>
      <c r="N255" s="229"/>
      <c r="O255" s="57"/>
      <c r="P255" s="16"/>
      <c r="Q255" s="16"/>
      <c r="R255" s="17" t="s">
        <v>751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0">
        <v>138</v>
      </c>
      <c r="B256" s="194">
        <v>43439</v>
      </c>
      <c r="C256" s="194"/>
      <c r="D256" s="201" t="s">
        <v>330</v>
      </c>
      <c r="E256" s="198" t="s">
        <v>623</v>
      </c>
      <c r="F256" s="199">
        <v>259.5</v>
      </c>
      <c r="G256" s="198"/>
      <c r="H256" s="198"/>
      <c r="I256" s="225">
        <v>321</v>
      </c>
      <c r="J256" s="237" t="s">
        <v>601</v>
      </c>
      <c r="K256" s="227"/>
      <c r="L256" s="228"/>
      <c r="M256" s="226" t="s">
        <v>601</v>
      </c>
      <c r="N256" s="229"/>
      <c r="O256" s="16"/>
      <c r="P256" s="16"/>
      <c r="Q256" s="16"/>
      <c r="R256" s="17" t="s">
        <v>751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68">
        <v>139</v>
      </c>
      <c r="B257" s="163">
        <v>43439</v>
      </c>
      <c r="C257" s="163"/>
      <c r="D257" s="164" t="s">
        <v>775</v>
      </c>
      <c r="E257" s="165" t="s">
        <v>623</v>
      </c>
      <c r="F257" s="165">
        <v>715</v>
      </c>
      <c r="G257" s="165"/>
      <c r="H257" s="165">
        <v>445</v>
      </c>
      <c r="I257" s="185">
        <v>840</v>
      </c>
      <c r="J257" s="137" t="s">
        <v>2994</v>
      </c>
      <c r="K257" s="133">
        <f t="shared" ref="K257:K260" si="68">H257-F257</f>
        <v>-270</v>
      </c>
      <c r="L257" s="134">
        <f t="shared" ref="L257:L260" si="69">K257/F257</f>
        <v>-0.3776223776223776</v>
      </c>
      <c r="M257" s="135" t="s">
        <v>663</v>
      </c>
      <c r="N257" s="136">
        <v>43800</v>
      </c>
      <c r="O257" s="57"/>
      <c r="P257" s="16"/>
      <c r="Q257" s="16"/>
      <c r="R257" s="17" t="s">
        <v>751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140</v>
      </c>
      <c r="B258" s="206">
        <v>43469</v>
      </c>
      <c r="C258" s="206"/>
      <c r="D258" s="154" t="s">
        <v>145</v>
      </c>
      <c r="E258" s="207" t="s">
        <v>623</v>
      </c>
      <c r="F258" s="207">
        <v>875</v>
      </c>
      <c r="G258" s="207"/>
      <c r="H258" s="207">
        <v>1165</v>
      </c>
      <c r="I258" s="231">
        <v>1185</v>
      </c>
      <c r="J258" s="140" t="s">
        <v>3489</v>
      </c>
      <c r="K258" s="127">
        <f t="shared" si="68"/>
        <v>290</v>
      </c>
      <c r="L258" s="128">
        <f t="shared" si="69"/>
        <v>0.33142857142857141</v>
      </c>
      <c r="M258" s="129" t="s">
        <v>599</v>
      </c>
      <c r="N258" s="361">
        <v>43847</v>
      </c>
      <c r="O258" s="57"/>
      <c r="P258" s="16"/>
      <c r="Q258" s="16"/>
      <c r="R258" s="343" t="s">
        <v>751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5">
        <v>141</v>
      </c>
      <c r="B259" s="206">
        <v>43559</v>
      </c>
      <c r="C259" s="206"/>
      <c r="D259" s="407" t="s">
        <v>345</v>
      </c>
      <c r="E259" s="207" t="s">
        <v>623</v>
      </c>
      <c r="F259" s="207">
        <f>387-14.63</f>
        <v>372.37</v>
      </c>
      <c r="G259" s="207"/>
      <c r="H259" s="207">
        <v>490</v>
      </c>
      <c r="I259" s="231">
        <v>490</v>
      </c>
      <c r="J259" s="140" t="s">
        <v>682</v>
      </c>
      <c r="K259" s="127">
        <f t="shared" si="68"/>
        <v>117.63</v>
      </c>
      <c r="L259" s="128">
        <f t="shared" si="69"/>
        <v>0.31589548030185027</v>
      </c>
      <c r="M259" s="129" t="s">
        <v>599</v>
      </c>
      <c r="N259" s="361">
        <v>43850</v>
      </c>
      <c r="O259" s="57"/>
      <c r="P259" s="16"/>
      <c r="Q259" s="16"/>
      <c r="R259" s="343" t="s">
        <v>751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68">
        <v>142</v>
      </c>
      <c r="B260" s="163">
        <v>43578</v>
      </c>
      <c r="C260" s="163"/>
      <c r="D260" s="164" t="s">
        <v>776</v>
      </c>
      <c r="E260" s="165" t="s">
        <v>600</v>
      </c>
      <c r="F260" s="165">
        <v>220</v>
      </c>
      <c r="G260" s="165"/>
      <c r="H260" s="165">
        <v>127.5</v>
      </c>
      <c r="I260" s="185">
        <v>284</v>
      </c>
      <c r="J260" s="383" t="s">
        <v>3483</v>
      </c>
      <c r="K260" s="133">
        <f t="shared" si="68"/>
        <v>-92.5</v>
      </c>
      <c r="L260" s="134">
        <f t="shared" si="69"/>
        <v>-0.42045454545454547</v>
      </c>
      <c r="M260" s="135" t="s">
        <v>663</v>
      </c>
      <c r="N260" s="136">
        <v>43896</v>
      </c>
      <c r="O260" s="57"/>
      <c r="P260" s="16"/>
      <c r="Q260" s="16"/>
      <c r="R260" s="17" t="s">
        <v>751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5">
        <v>143</v>
      </c>
      <c r="B261" s="206">
        <v>43622</v>
      </c>
      <c r="C261" s="206"/>
      <c r="D261" s="407" t="s">
        <v>496</v>
      </c>
      <c r="E261" s="207" t="s">
        <v>600</v>
      </c>
      <c r="F261" s="207">
        <v>332.8</v>
      </c>
      <c r="G261" s="207"/>
      <c r="H261" s="207">
        <v>405</v>
      </c>
      <c r="I261" s="231">
        <v>419</v>
      </c>
      <c r="J261" s="140" t="s">
        <v>3490</v>
      </c>
      <c r="K261" s="127">
        <f t="shared" ref="K261" si="70">H261-F261</f>
        <v>72.199999999999989</v>
      </c>
      <c r="L261" s="128">
        <f t="shared" ref="L261" si="71">K261/F261</f>
        <v>0.21694711538461534</v>
      </c>
      <c r="M261" s="129" t="s">
        <v>599</v>
      </c>
      <c r="N261" s="361">
        <v>43860</v>
      </c>
      <c r="O261" s="57"/>
      <c r="P261" s="16"/>
      <c r="Q261" s="16"/>
      <c r="R261" s="17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143">
        <v>144</v>
      </c>
      <c r="B262" s="142">
        <v>43641</v>
      </c>
      <c r="C262" s="142"/>
      <c r="D262" s="143" t="s">
        <v>139</v>
      </c>
      <c r="E262" s="144" t="s">
        <v>623</v>
      </c>
      <c r="F262" s="145">
        <v>386</v>
      </c>
      <c r="G262" s="146"/>
      <c r="H262" s="146">
        <v>395</v>
      </c>
      <c r="I262" s="146">
        <v>452</v>
      </c>
      <c r="J262" s="169" t="s">
        <v>3405</v>
      </c>
      <c r="K262" s="170">
        <f t="shared" ref="K262" si="72">H262-F262</f>
        <v>9</v>
      </c>
      <c r="L262" s="171">
        <f t="shared" ref="L262" si="73">K262/F262</f>
        <v>2.3316062176165803E-2</v>
      </c>
      <c r="M262" s="172" t="s">
        <v>708</v>
      </c>
      <c r="N262" s="173">
        <v>43868</v>
      </c>
      <c r="O262" s="16"/>
      <c r="P262" s="16"/>
      <c r="Q262" s="16"/>
      <c r="R262" s="17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1">
        <v>145</v>
      </c>
      <c r="B263" s="194">
        <v>43707</v>
      </c>
      <c r="C263" s="194"/>
      <c r="D263" s="201" t="s">
        <v>260</v>
      </c>
      <c r="E263" s="198" t="s">
        <v>623</v>
      </c>
      <c r="F263" s="198" t="s">
        <v>755</v>
      </c>
      <c r="G263" s="198"/>
      <c r="H263" s="198"/>
      <c r="I263" s="225">
        <v>190</v>
      </c>
      <c r="J263" s="237" t="s">
        <v>601</v>
      </c>
      <c r="K263" s="227"/>
      <c r="L263" s="228"/>
      <c r="M263" s="357" t="s">
        <v>601</v>
      </c>
      <c r="N263" s="229"/>
      <c r="O263" s="16"/>
      <c r="P263" s="16"/>
      <c r="Q263" s="16"/>
      <c r="R263" s="343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5">
        <v>146</v>
      </c>
      <c r="B264" s="206">
        <v>43731</v>
      </c>
      <c r="C264" s="206"/>
      <c r="D264" s="154" t="s">
        <v>440</v>
      </c>
      <c r="E264" s="207" t="s">
        <v>623</v>
      </c>
      <c r="F264" s="207">
        <v>235</v>
      </c>
      <c r="G264" s="207"/>
      <c r="H264" s="207">
        <v>295</v>
      </c>
      <c r="I264" s="231">
        <v>296</v>
      </c>
      <c r="J264" s="140" t="s">
        <v>3147</v>
      </c>
      <c r="K264" s="127">
        <f t="shared" ref="K264" si="74">H264-F264</f>
        <v>60</v>
      </c>
      <c r="L264" s="128">
        <f t="shared" ref="L264" si="75">K264/F264</f>
        <v>0.25531914893617019</v>
      </c>
      <c r="M264" s="129" t="s">
        <v>599</v>
      </c>
      <c r="N264" s="361">
        <v>43844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5">
        <v>147</v>
      </c>
      <c r="B265" s="206">
        <v>43752</v>
      </c>
      <c r="C265" s="206"/>
      <c r="D265" s="154" t="s">
        <v>2977</v>
      </c>
      <c r="E265" s="207" t="s">
        <v>623</v>
      </c>
      <c r="F265" s="207">
        <v>277.5</v>
      </c>
      <c r="G265" s="207"/>
      <c r="H265" s="207">
        <v>333</v>
      </c>
      <c r="I265" s="231">
        <v>333</v>
      </c>
      <c r="J265" s="140" t="s">
        <v>3148</v>
      </c>
      <c r="K265" s="127">
        <f t="shared" ref="K265" si="76">H265-F265</f>
        <v>55.5</v>
      </c>
      <c r="L265" s="128">
        <f t="shared" ref="L265" si="77">K265/F265</f>
        <v>0.2</v>
      </c>
      <c r="M265" s="129" t="s">
        <v>599</v>
      </c>
      <c r="N265" s="361">
        <v>43846</v>
      </c>
      <c r="O265" s="57"/>
      <c r="P265" s="16"/>
      <c r="Q265" s="16"/>
      <c r="R265" s="343" t="s">
        <v>751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5">
        <v>148</v>
      </c>
      <c r="B266" s="206">
        <v>43752</v>
      </c>
      <c r="C266" s="206"/>
      <c r="D266" s="154" t="s">
        <v>2976</v>
      </c>
      <c r="E266" s="207" t="s">
        <v>623</v>
      </c>
      <c r="F266" s="207">
        <v>930</v>
      </c>
      <c r="G266" s="207"/>
      <c r="H266" s="207">
        <v>1165</v>
      </c>
      <c r="I266" s="231">
        <v>1200</v>
      </c>
      <c r="J266" s="140" t="s">
        <v>3150</v>
      </c>
      <c r="K266" s="127">
        <f t="shared" ref="K266" si="78">H266-F266</f>
        <v>235</v>
      </c>
      <c r="L266" s="128">
        <f t="shared" ref="L266" si="79">K266/F266</f>
        <v>0.25268817204301075</v>
      </c>
      <c r="M266" s="129" t="s">
        <v>599</v>
      </c>
      <c r="N266" s="361">
        <v>43847</v>
      </c>
      <c r="O266" s="57"/>
      <c r="P266" s="16"/>
      <c r="Q266" s="16"/>
      <c r="R266" s="343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0">
        <v>149</v>
      </c>
      <c r="B267" s="346">
        <v>43753</v>
      </c>
      <c r="C267" s="211"/>
      <c r="D267" s="372" t="s">
        <v>2975</v>
      </c>
      <c r="E267" s="349" t="s">
        <v>623</v>
      </c>
      <c r="F267" s="352">
        <v>111</v>
      </c>
      <c r="G267" s="349"/>
      <c r="H267" s="349"/>
      <c r="I267" s="355">
        <v>141</v>
      </c>
      <c r="J267" s="237" t="s">
        <v>601</v>
      </c>
      <c r="K267" s="237"/>
      <c r="L267" s="122"/>
      <c r="M267" s="360" t="s">
        <v>601</v>
      </c>
      <c r="N267" s="239"/>
      <c r="O267" s="16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5">
        <v>150</v>
      </c>
      <c r="B268" s="206">
        <v>43753</v>
      </c>
      <c r="C268" s="206"/>
      <c r="D268" s="154" t="s">
        <v>2974</v>
      </c>
      <c r="E268" s="207" t="s">
        <v>623</v>
      </c>
      <c r="F268" s="208">
        <v>296</v>
      </c>
      <c r="G268" s="207"/>
      <c r="H268" s="207">
        <v>370</v>
      </c>
      <c r="I268" s="231">
        <v>370</v>
      </c>
      <c r="J268" s="140" t="s">
        <v>682</v>
      </c>
      <c r="K268" s="127">
        <f t="shared" ref="K268" si="80">H268-F268</f>
        <v>74</v>
      </c>
      <c r="L268" s="128">
        <f t="shared" ref="L268" si="81">K268/F268</f>
        <v>0.25</v>
      </c>
      <c r="M268" s="129" t="s">
        <v>599</v>
      </c>
      <c r="N268" s="361">
        <v>43853</v>
      </c>
      <c r="O268" s="57"/>
      <c r="P268" s="16"/>
      <c r="Q268" s="16"/>
      <c r="R268" s="343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1">
        <v>151</v>
      </c>
      <c r="B269" s="210">
        <v>43754</v>
      </c>
      <c r="C269" s="210"/>
      <c r="D269" s="191" t="s">
        <v>2973</v>
      </c>
      <c r="E269" s="348" t="s">
        <v>623</v>
      </c>
      <c r="F269" s="351" t="s">
        <v>2939</v>
      </c>
      <c r="G269" s="348"/>
      <c r="H269" s="348"/>
      <c r="I269" s="354">
        <v>344</v>
      </c>
      <c r="J269" s="237" t="s">
        <v>601</v>
      </c>
      <c r="K269" s="240"/>
      <c r="L269" s="359"/>
      <c r="M269" s="342" t="s">
        <v>601</v>
      </c>
      <c r="N269" s="362"/>
      <c r="O269" s="16"/>
      <c r="P269" s="16"/>
      <c r="Q269" s="16"/>
      <c r="R269" s="343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45">
        <v>152</v>
      </c>
      <c r="B270" s="211">
        <v>43832</v>
      </c>
      <c r="C270" s="211"/>
      <c r="D270" s="215" t="s">
        <v>2253</v>
      </c>
      <c r="E270" s="212" t="s">
        <v>623</v>
      </c>
      <c r="F270" s="213" t="s">
        <v>3135</v>
      </c>
      <c r="G270" s="212"/>
      <c r="H270" s="212"/>
      <c r="I270" s="236">
        <v>590</v>
      </c>
      <c r="J270" s="237" t="s">
        <v>601</v>
      </c>
      <c r="K270" s="237"/>
      <c r="L270" s="122"/>
      <c r="M270" s="342" t="s">
        <v>601</v>
      </c>
      <c r="N270" s="239"/>
      <c r="O270" s="16"/>
      <c r="P270" s="16"/>
      <c r="Q270" s="16"/>
      <c r="R270" s="343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5">
        <v>153</v>
      </c>
      <c r="B271" s="206">
        <v>43966</v>
      </c>
      <c r="C271" s="206"/>
      <c r="D271" s="154" t="s">
        <v>65</v>
      </c>
      <c r="E271" s="207" t="s">
        <v>623</v>
      </c>
      <c r="F271" s="208">
        <v>67.5</v>
      </c>
      <c r="G271" s="207"/>
      <c r="H271" s="207">
        <v>86</v>
      </c>
      <c r="I271" s="231">
        <v>86</v>
      </c>
      <c r="J271" s="140" t="s">
        <v>3628</v>
      </c>
      <c r="K271" s="127">
        <f t="shared" ref="K271" si="82">H271-F271</f>
        <v>18.5</v>
      </c>
      <c r="L271" s="128">
        <f t="shared" ref="L271" si="83">K271/F271</f>
        <v>0.27407407407407408</v>
      </c>
      <c r="M271" s="129" t="s">
        <v>599</v>
      </c>
      <c r="N271" s="361">
        <v>44008</v>
      </c>
      <c r="O271" s="57"/>
      <c r="P271" s="16"/>
      <c r="Q271" s="16"/>
      <c r="R271" s="343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9">
        <v>154</v>
      </c>
      <c r="B272" s="3">
        <v>44035</v>
      </c>
      <c r="C272" s="211"/>
      <c r="D272" s="215" t="s">
        <v>495</v>
      </c>
      <c r="E272" s="212" t="s">
        <v>623</v>
      </c>
      <c r="F272" s="213" t="s">
        <v>3631</v>
      </c>
      <c r="G272" s="212"/>
      <c r="H272" s="212"/>
      <c r="I272" s="236">
        <v>296</v>
      </c>
      <c r="J272" s="237" t="s">
        <v>601</v>
      </c>
      <c r="K272" s="237"/>
      <c r="L272" s="122"/>
      <c r="M272" s="238"/>
      <c r="N272" s="239"/>
      <c r="O272" s="16"/>
      <c r="P272" s="16"/>
      <c r="Q272" s="16"/>
      <c r="R272" s="343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9">
        <v>155</v>
      </c>
      <c r="B273" s="211">
        <v>44092</v>
      </c>
      <c r="C273" s="211"/>
      <c r="D273" s="215" t="s">
        <v>416</v>
      </c>
      <c r="E273" s="212" t="s">
        <v>623</v>
      </c>
      <c r="F273" s="213" t="s">
        <v>3637</v>
      </c>
      <c r="G273" s="212"/>
      <c r="H273" s="212"/>
      <c r="I273" s="236">
        <v>248</v>
      </c>
      <c r="J273" s="237" t="s">
        <v>601</v>
      </c>
      <c r="K273" s="237"/>
      <c r="L273" s="122"/>
      <c r="M273" s="238"/>
      <c r="N273" s="239"/>
      <c r="O273" s="16"/>
      <c r="P273" s="16"/>
      <c r="Q273" s="16"/>
      <c r="R273" s="343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9"/>
      <c r="B274" s="211"/>
      <c r="C274" s="211"/>
      <c r="D274" s="215"/>
      <c r="E274" s="212"/>
      <c r="F274" s="213"/>
      <c r="G274" s="212"/>
      <c r="H274" s="212"/>
      <c r="I274" s="236"/>
      <c r="J274" s="237"/>
      <c r="K274" s="237"/>
      <c r="L274" s="122"/>
      <c r="M274" s="238"/>
      <c r="N274" s="239"/>
      <c r="O274" s="16"/>
      <c r="P274" s="16"/>
      <c r="Q274" s="16"/>
      <c r="R274" s="343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9"/>
      <c r="B275" s="211"/>
      <c r="C275" s="211"/>
      <c r="D275" s="215"/>
      <c r="E275" s="212"/>
      <c r="F275" s="213"/>
      <c r="G275" s="212"/>
      <c r="H275" s="212"/>
      <c r="I275" s="236"/>
      <c r="J275" s="237"/>
      <c r="K275" s="237"/>
      <c r="L275" s="122"/>
      <c r="M275" s="238"/>
      <c r="N275" s="239"/>
      <c r="O275" s="16"/>
      <c r="P275" s="16"/>
      <c r="Q275" s="16"/>
      <c r="R275" s="343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9"/>
      <c r="B276" s="211"/>
      <c r="C276" s="211"/>
      <c r="D276" s="215"/>
      <c r="E276" s="212"/>
      <c r="F276" s="213"/>
      <c r="G276" s="212"/>
      <c r="H276" s="212"/>
      <c r="I276" s="236"/>
      <c r="J276" s="237"/>
      <c r="K276" s="237"/>
      <c r="L276" s="122"/>
      <c r="M276" s="238"/>
      <c r="N276" s="239"/>
      <c r="O276" s="16"/>
      <c r="P276" s="16"/>
      <c r="R276" s="343"/>
    </row>
    <row r="277" spans="1:26">
      <c r="A277" s="209"/>
      <c r="B277" s="211"/>
      <c r="C277" s="211"/>
      <c r="D277" s="215"/>
      <c r="E277" s="212"/>
      <c r="F277" s="213"/>
      <c r="G277" s="212"/>
      <c r="H277" s="212"/>
      <c r="I277" s="236"/>
      <c r="J277" s="237"/>
      <c r="K277" s="237"/>
      <c r="L277" s="122"/>
      <c r="M277" s="238"/>
      <c r="N277" s="239"/>
      <c r="O277" s="16"/>
      <c r="P277" s="16"/>
      <c r="R277" s="343"/>
    </row>
    <row r="278" spans="1:26">
      <c r="A278" s="209"/>
      <c r="B278" s="211"/>
      <c r="C278" s="211"/>
      <c r="D278" s="215"/>
      <c r="E278" s="212"/>
      <c r="F278" s="213"/>
      <c r="G278" s="212"/>
      <c r="H278" s="212"/>
      <c r="I278" s="236"/>
      <c r="J278" s="237"/>
      <c r="K278" s="237"/>
      <c r="L278" s="122"/>
      <c r="M278" s="238"/>
      <c r="N278" s="239"/>
      <c r="O278" s="16"/>
      <c r="P278" s="16"/>
      <c r="R278" s="343"/>
    </row>
    <row r="279" spans="1:26">
      <c r="A279" s="209"/>
      <c r="B279" s="211"/>
      <c r="C279" s="211"/>
      <c r="D279" s="215"/>
      <c r="E279" s="212"/>
      <c r="F279" s="213"/>
      <c r="G279" s="212"/>
      <c r="H279" s="212"/>
      <c r="I279" s="236"/>
      <c r="J279" s="237"/>
      <c r="K279" s="237"/>
      <c r="L279" s="122"/>
      <c r="M279" s="238"/>
      <c r="N279" s="239"/>
      <c r="O279" s="16"/>
      <c r="P279" s="16"/>
      <c r="R279" s="343"/>
    </row>
    <row r="280" spans="1:26">
      <c r="A280" s="209"/>
      <c r="B280" s="211"/>
      <c r="C280" s="211"/>
      <c r="D280" s="215"/>
      <c r="E280" s="212"/>
      <c r="F280" s="213"/>
      <c r="G280" s="212"/>
      <c r="H280" s="212"/>
      <c r="I280" s="236"/>
      <c r="J280" s="237"/>
      <c r="K280" s="237"/>
      <c r="L280" s="122"/>
      <c r="M280" s="238"/>
      <c r="N280" s="239"/>
      <c r="O280" s="16"/>
      <c r="P280" s="16"/>
      <c r="R280" s="343"/>
    </row>
    <row r="281" spans="1:26">
      <c r="A281" s="209"/>
      <c r="B281" s="211"/>
      <c r="C281" s="211"/>
      <c r="D281" s="215"/>
      <c r="E281" s="212"/>
      <c r="F281" s="213"/>
      <c r="G281" s="212"/>
      <c r="H281" s="212"/>
      <c r="I281" s="236"/>
      <c r="J281" s="237"/>
      <c r="K281" s="237"/>
      <c r="L281" s="122"/>
      <c r="M281" s="238"/>
      <c r="N281" s="239"/>
      <c r="O281" s="16"/>
      <c r="R281" s="241"/>
    </row>
    <row r="282" spans="1:26">
      <c r="A282" s="209"/>
      <c r="B282" s="211"/>
      <c r="C282" s="211"/>
      <c r="D282" s="215"/>
      <c r="E282" s="212"/>
      <c r="F282" s="213"/>
      <c r="G282" s="212"/>
      <c r="H282" s="212"/>
      <c r="I282" s="236"/>
      <c r="J282" s="237"/>
      <c r="K282" s="237"/>
      <c r="L282" s="122"/>
      <c r="M282" s="238"/>
      <c r="N282" s="239"/>
      <c r="O282" s="16"/>
      <c r="R282" s="241"/>
    </row>
    <row r="283" spans="1:26">
      <c r="A283" s="209"/>
      <c r="B283" s="211"/>
      <c r="C283" s="211"/>
      <c r="D283" s="215"/>
      <c r="E283" s="212"/>
      <c r="F283" s="213"/>
      <c r="G283" s="212"/>
      <c r="H283" s="212"/>
      <c r="I283" s="236"/>
      <c r="J283" s="237"/>
      <c r="K283" s="237"/>
      <c r="L283" s="122"/>
      <c r="M283" s="238"/>
      <c r="N283" s="239"/>
      <c r="O283" s="16"/>
      <c r="R283" s="241"/>
    </row>
    <row r="284" spans="1:26">
      <c r="A284" s="209"/>
      <c r="B284" s="199" t="s">
        <v>2980</v>
      </c>
      <c r="O284" s="16"/>
      <c r="R284" s="241"/>
    </row>
    <row r="285" spans="1:26">
      <c r="R285" s="241"/>
    </row>
    <row r="286" spans="1:26">
      <c r="R286" s="241"/>
    </row>
    <row r="287" spans="1:26">
      <c r="R287" s="241"/>
    </row>
    <row r="288" spans="1:26">
      <c r="R288" s="241"/>
    </row>
    <row r="289" spans="1:18">
      <c r="R289" s="241"/>
    </row>
    <row r="290" spans="1:18">
      <c r="R290" s="241"/>
    </row>
    <row r="291" spans="1:18">
      <c r="R291" s="241"/>
    </row>
    <row r="301" spans="1:18">
      <c r="A301" s="216"/>
    </row>
    <row r="302" spans="1:18">
      <c r="A302" s="216"/>
    </row>
    <row r="303" spans="1:18">
      <c r="A303" s="212"/>
    </row>
  </sheetData>
  <autoFilter ref="R1:R29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2020-11-05T02:39:01Z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