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F&amp;O)'!$R$1:$R$251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4" i="6"/>
  <c r="K44"/>
  <c r="L41"/>
  <c r="K41"/>
  <c r="L40"/>
  <c r="K40"/>
  <c r="M40" s="1"/>
  <c r="M44" l="1"/>
  <c r="M41"/>
  <c r="K241" l="1"/>
  <c r="L241" s="1"/>
  <c r="L17"/>
  <c r="K17"/>
  <c r="M17" l="1"/>
  <c r="L16"/>
  <c r="K16"/>
  <c r="M16" l="1"/>
  <c r="L11" l="1"/>
  <c r="K11"/>
  <c r="M11" l="1"/>
  <c r="K233" l="1"/>
  <c r="L233" s="1"/>
  <c r="K243" l="1"/>
  <c r="L243" s="1"/>
  <c r="H239" l="1"/>
  <c r="K239" l="1"/>
  <c r="L239" s="1"/>
  <c r="K228"/>
  <c r="L228" s="1"/>
  <c r="K218"/>
  <c r="L218" s="1"/>
  <c r="K234" l="1"/>
  <c r="L234" s="1"/>
  <c r="K235" l="1"/>
  <c r="L235" s="1"/>
  <c r="K232" l="1"/>
  <c r="L232" s="1"/>
  <c r="K211"/>
  <c r="L211" s="1"/>
  <c r="K231"/>
  <c r="L231" s="1"/>
  <c r="K230"/>
  <c r="L230" s="1"/>
  <c r="K229"/>
  <c r="L229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7"/>
  <c r="L217" s="1"/>
  <c r="K216"/>
  <c r="L216" s="1"/>
  <c r="K215"/>
  <c r="L215" s="1"/>
  <c r="K214"/>
  <c r="L214" s="1"/>
  <c r="K213"/>
  <c r="L213" s="1"/>
  <c r="K212"/>
  <c r="L212" s="1"/>
  <c r="K210"/>
  <c r="L210" s="1"/>
  <c r="K209"/>
  <c r="L209" s="1"/>
  <c r="K208"/>
  <c r="L208" s="1"/>
  <c r="F207"/>
  <c r="K207" s="1"/>
  <c r="L207" s="1"/>
  <c r="K206"/>
  <c r="L206" s="1"/>
  <c r="K205"/>
  <c r="L205" s="1"/>
  <c r="K204"/>
  <c r="L204" s="1"/>
  <c r="K203"/>
  <c r="L203" s="1"/>
  <c r="K202"/>
  <c r="L202" s="1"/>
  <c r="F201"/>
  <c r="K201" s="1"/>
  <c r="L201" s="1"/>
  <c r="F200"/>
  <c r="K200" s="1"/>
  <c r="L200" s="1"/>
  <c r="K199"/>
  <c r="L199" s="1"/>
  <c r="F198"/>
  <c r="K198" s="1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2"/>
  <c r="L182" s="1"/>
  <c r="K180"/>
  <c r="L180" s="1"/>
  <c r="K179"/>
  <c r="L179" s="1"/>
  <c r="F178"/>
  <c r="K178" s="1"/>
  <c r="L178" s="1"/>
  <c r="K177"/>
  <c r="L177" s="1"/>
  <c r="K174"/>
  <c r="L174" s="1"/>
  <c r="K173"/>
  <c r="L173" s="1"/>
  <c r="K172"/>
  <c r="L172" s="1"/>
  <c r="K169"/>
  <c r="L169" s="1"/>
  <c r="K168"/>
  <c r="L168" s="1"/>
  <c r="K167"/>
  <c r="L167" s="1"/>
  <c r="K166"/>
  <c r="L166" s="1"/>
  <c r="K165"/>
  <c r="L165" s="1"/>
  <c r="K164"/>
  <c r="L164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2"/>
  <c r="L152" s="1"/>
  <c r="K150"/>
  <c r="L150" s="1"/>
  <c r="K148"/>
  <c r="L148" s="1"/>
  <c r="K146"/>
  <c r="L146" s="1"/>
  <c r="K145"/>
  <c r="L145" s="1"/>
  <c r="K144"/>
  <c r="L144" s="1"/>
  <c r="K142"/>
  <c r="L142" s="1"/>
  <c r="K141"/>
  <c r="L141" s="1"/>
  <c r="K140"/>
  <c r="L140" s="1"/>
  <c r="K139"/>
  <c r="K138"/>
  <c r="L138" s="1"/>
  <c r="K137"/>
  <c r="L137" s="1"/>
  <c r="K135"/>
  <c r="L135" s="1"/>
  <c r="K134"/>
  <c r="L134" s="1"/>
  <c r="K133"/>
  <c r="L133" s="1"/>
  <c r="K132"/>
  <c r="L132" s="1"/>
  <c r="K131"/>
  <c r="L131" s="1"/>
  <c r="F130"/>
  <c r="K130" s="1"/>
  <c r="L130" s="1"/>
  <c r="H129"/>
  <c r="K129" s="1"/>
  <c r="L129" s="1"/>
  <c r="K126"/>
  <c r="L126" s="1"/>
  <c r="K125"/>
  <c r="L125" s="1"/>
  <c r="K124"/>
  <c r="L124" s="1"/>
  <c r="K123"/>
  <c r="L123" s="1"/>
  <c r="K122"/>
  <c r="L122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H95"/>
  <c r="K95" s="1"/>
  <c r="L95" s="1"/>
  <c r="F94"/>
  <c r="K94" s="1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K70"/>
  <c r="L70" s="1"/>
  <c r="K69"/>
  <c r="L69" s="1"/>
  <c r="K68"/>
  <c r="L68" s="1"/>
  <c r="K67"/>
  <c r="L67" s="1"/>
  <c r="M7"/>
  <c r="D7" i="5"/>
  <c r="K6" i="4"/>
  <c r="K6" i="3"/>
  <c r="L6" i="2"/>
</calcChain>
</file>

<file path=xl/sharedStrings.xml><?xml version="1.0" encoding="utf-8"?>
<sst xmlns="http://schemas.openxmlformats.org/spreadsheetml/2006/main" count="2729" uniqueCount="1047">
  <si>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</si>
  <si>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</si>
  <si>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</si>
  <si>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</si>
  <si>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</si>
  <si>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</si>
  <si>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</si>
  <si>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</si>
  <si>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</si>
  <si>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</si>
  <si>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</si>
  <si>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</si>
  <si>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</si>
  <si>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</si>
  <si>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</si>
  <si>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</si>
  <si>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</si>
  <si>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</si>
  <si>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</si>
  <si>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</si>
  <si>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</si>
  <si>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</si>
  <si>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</si>
  <si>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</si>
  <si>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</si>
  <si>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</si>
  <si>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</si>
  <si>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</si>
  <si>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</si>
  <si>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</si>
  <si>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</si>
  <si>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</si>
  <si>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</si>
  <si>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</si>
  <si>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</si>
  <si>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</si>
  <si>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</si>
  <si>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</si>
  <si>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</si>
  <si>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</si>
  <si>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</si>
  <si>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</si>
  <si>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</si>
  <si>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</si>
  <si>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</si>
  <si>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</si>
  <si>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</si>
  <si>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</si>
  <si>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</si>
  <si>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</si>
  <si>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</si>
  <si>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</si>
  <si>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</si>
  <si>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</si>
  <si>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</si>
  <si>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</si>
  <si>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</si>
  <si>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</si>
  <si>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</si>
  <si>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</si>
  <si>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</si>
  <si>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</si>
  <si>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</si>
  <si>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</si>
  <si>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</si>
  <si>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</si>
  <si>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</si>
  <si>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</si>
  <si>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</si>
  <si>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</si>
  <si>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</si>
  <si>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</si>
  <si>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</si>
  <si>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</si>
  <si>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</si>
  <si>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</si>
  <si>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</si>
  <si>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</si>
  <si>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</si>
  <si>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</si>
  <si>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</si>
  <si>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</si>
  <si>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</si>
  <si>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</si>
  <si>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</si>
  <si>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</si>
  <si>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</si>
  <si>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</si>
  <si>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</si>
  <si>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</si>
  <si>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</si>
  <si>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</si>
  <si>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</si>
  <si>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</si>
  <si>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</si>
  <si>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</si>
  <si>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</si>
  <si>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</si>
  <si>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</si>
  <si>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</si>
  <si>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</si>
  <si>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</si>
  <si>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</si>
  <si>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</si>
  <si>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</si>
  <si>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</si>
  <si>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</si>
  <si>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</si>
  <si>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</si>
  <si>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</si>
  <si>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</si>
  <si>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</si>
  <si>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</si>
  <si>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</si>
  <si>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</si>
  <si>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</si>
  <si>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</si>
  <si>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</si>
  <si>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</si>
  <si>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</si>
  <si>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</si>
  <si>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</si>
  <si>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</si>
  <si>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</si>
  <si>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</si>
  <si>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</si>
  <si>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</si>
  <si>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</si>
  <si>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</si>
  <si>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</si>
  <si>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</si>
  <si>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</si>
  <si>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</si>
  <si>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</si>
  <si>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</si>
  <si>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</si>
  <si>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</si>
  <si>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</si>
  <si>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</si>
  <si>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</si>
  <si>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</si>
  <si>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</si>
  <si>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</si>
  <si>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</si>
  <si>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</si>
  <si>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</si>
  <si>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</si>
  <si>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</si>
  <si>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</si>
  <si>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</si>
  <si>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</si>
  <si>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</si>
  <si>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</si>
  <si>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</si>
  <si>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</si>
  <si>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</si>
  <si>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</si>
  <si>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</si>
  <si>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</si>
  <si>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</si>
  <si>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</si>
  <si>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</si>
  <si>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</si>
  <si>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</si>
  <si>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</si>
  <si>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</si>
  <si>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</si>
  <si>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</si>
  <si>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</si>
  <si>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</si>
  <si>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</si>
  <si>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</si>
  <si>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</si>
  <si>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</si>
  <si>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</si>
  <si>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</si>
  <si>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</si>
  <si>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</si>
  <si>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</si>
  <si>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</si>
  <si>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</si>
  <si>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</si>
  <si>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</si>
  <si>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</si>
  <si>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</si>
  <si>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</si>
  <si>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</si>
  <si>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</si>
  <si>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</si>
  <si>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</si>
  <si>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</si>
  <si>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</si>
  <si>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</si>
  <si>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</si>
  <si>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</si>
  <si>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</si>
  <si>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</si>
  <si>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</si>
  <si>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</si>
  <si>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</si>
  <si>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</si>
  <si>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</si>
  <si>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</si>
  <si>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</si>
  <si>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</si>
  <si>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</si>
  <si>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</si>
  <si>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</si>
  <si>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</si>
  <si>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</si>
  <si>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</si>
  <si>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</si>
  <si>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</si>
  <si>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</si>
  <si>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</si>
  <si>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</si>
  <si>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</si>
  <si>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</si>
  <si>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</si>
  <si>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</si>
  <si>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</si>
  <si>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</si>
  <si>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</si>
  <si>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</si>
  <si>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</si>
  <si>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</si>
  <si>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</si>
  <si>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</si>
  <si>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</si>
  <si>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</si>
  <si>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</si>
  <si>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</si>
  <si>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</si>
  <si>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</si>
  <si>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</si>
  <si>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</si>
  <si>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</si>
  <si>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</si>
  <si>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</si>
  <si>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</si>
  <si>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</si>
  <si>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</si>
  <si>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</si>
  <si>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</si>
  <si>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</si>
  <si>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</si>
  <si>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</si>
  <si>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</si>
  <si>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</si>
  <si>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</si>
  <si>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</si>
  <si>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</si>
  <si>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</si>
  <si>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</si>
  <si>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</si>
  <si>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</si>
  <si>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</si>
  <si>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</si>
  <si>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</si>
  <si>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</si>
  <si>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</si>
  <si>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</si>
  <si>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</si>
  <si>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</si>
  <si>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</si>
  <si>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</si>
  <si>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</si>
  <si>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</si>
  <si>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</si>
  <si>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</si>
  <si>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</si>
  <si>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</si>
  <si>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</si>
  <si>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</si>
  <si>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</si>
  <si>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</si>
  <si>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</si>
  <si>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</si>
  <si>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</si>
  <si>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</si>
  <si>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</si>
  <si>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</si>
  <si>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</si>
  <si>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</si>
  <si>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</si>
  <si>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</si>
  <si>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</si>
  <si>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</si>
  <si>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</si>
  <si>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</si>
  <si>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</si>
  <si>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</si>
  <si>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</si>
  <si>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</si>
  <si>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</si>
  <si>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</si>
  <si>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</si>
  <si>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</si>
  <si>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</si>
  <si>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</si>
  <si>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</si>
  <si>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</si>
  <si>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</si>
  <si>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</si>
  <si>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</si>
  <si>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</si>
  <si>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</si>
  <si>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</si>
  <si>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</si>
  <si>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</si>
  <si>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</si>
  <si>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</si>
  <si>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</si>
  <si>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</si>
  <si>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</si>
  <si>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</si>
  <si>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</si>
  <si>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</si>
  <si>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</si>
  <si>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</si>
  <si>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</si>
  <si>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</si>
  <si>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</si>
  <si>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</si>
  <si>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</si>
  <si>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</si>
  <si>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</si>
  <si>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</si>
  <si>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</si>
  <si>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</si>
  <si>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</si>
  <si>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</si>
  <si>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</si>
  <si>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</si>
  <si>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</si>
  <si>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</si>
  <si>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</si>
  <si>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</si>
  <si>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</si>
  <si>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</si>
  <si>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</si>
  <si>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</si>
  <si>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</si>
  <si>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</si>
  <si>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</si>
  <si>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</si>
  <si>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</si>
  <si>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</si>
  <si>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</si>
  <si>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</si>
  <si>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</si>
  <si>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</si>
  <si>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</si>
  <si>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</si>
  <si>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</si>
  <si>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</si>
  <si>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</si>
  <si>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</si>
  <si>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</si>
  <si>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</si>
  <si>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</si>
  <si>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</si>
  <si>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</si>
  <si>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</si>
  <si>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</si>
  <si>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</si>
  <si>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</si>
  <si>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</si>
  <si>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</si>
  <si>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</si>
  <si>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</si>
  <si>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</si>
  <si>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</si>
  <si>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</si>
  <si>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</si>
  <si>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</si>
  <si>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</si>
  <si>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</si>
  <si>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</si>
  <si>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</si>
  <si>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</si>
  <si>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</si>
  <si>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</si>
  <si>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</si>
  <si>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</si>
  <si>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</si>
  <si>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</si>
  <si>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</si>
  <si>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</si>
  <si>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</si>
  <si>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</si>
  <si>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</si>
  <si>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</si>
  <si>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</si>
  <si>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</si>
  <si>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</si>
  <si>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</si>
  <si>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</si>
  <si>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</si>
  <si>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</si>
  <si>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</si>
  <si>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</si>
  <si>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</si>
  <si>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</si>
  <si>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</si>
  <si>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</si>
  <si>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</si>
  <si>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</si>
  <si>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</si>
  <si>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</si>
  <si>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</si>
  <si>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</si>
  <si>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</si>
  <si>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</si>
  <si>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</si>
  <si>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</si>
  <si>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</si>
  <si>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</si>
  <si>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</si>
  <si>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</si>
  <si>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</si>
  <si>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</si>
  <si>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</si>
  <si>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</si>
  <si>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</si>
  <si>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</si>
  <si>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</si>
  <si>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</si>
  <si>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</si>
  <si>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</si>
  <si>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</si>
  <si>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</si>
  <si>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</si>
  <si>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</si>
  <si>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</si>
  <si>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</si>
  <si>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</si>
  <si>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</si>
  <si>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</si>
  <si>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</si>
  <si>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</si>
  <si>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</si>
  <si>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</si>
  <si>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</si>
  <si>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</si>
  <si>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</si>
  <si>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</si>
  <si>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</si>
  <si>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</si>
  <si>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</si>
  <si>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</si>
  <si>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</si>
  <si>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</si>
  <si>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</si>
  <si>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</si>
  <si>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</si>
  <si>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</si>
  <si>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</si>
  <si>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</si>
  <si>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</si>
  <si>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</si>
  <si>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</si>
  <si>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</si>
  <si>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</si>
  <si>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</si>
  <si>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</si>
  <si>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</si>
  <si>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</si>
  <si>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</si>
  <si>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</si>
  <si>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</si>
  <si>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</si>
  <si>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</si>
  <si>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</si>
  <si>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</si>
  <si>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</si>
  <si>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</si>
  <si>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</si>
  <si>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</si>
  <si>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</si>
  <si>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</si>
  <si>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</si>
  <si>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</si>
  <si>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</si>
  <si>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</si>
  <si>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</si>
  <si>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</si>
  <si>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</si>
  <si>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</si>
  <si>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</si>
  <si>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</si>
  <si>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</si>
  <si>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</si>
  <si>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</si>
  <si>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</si>
  <si>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</si>
  <si>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</si>
  <si>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</si>
  <si>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</si>
  <si>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</si>
  <si>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</si>
  <si>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</si>
  <si>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</si>
  <si>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</si>
  <si>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</si>
  <si>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</si>
  <si>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</si>
  <si>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</si>
  <si>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</si>
  <si>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</si>
  <si>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</si>
  <si>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</si>
  <si>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</si>
  <si>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</si>
  <si>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</si>
  <si>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</si>
  <si>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</si>
  <si>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</si>
  <si>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</si>
  <si>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</si>
  <si>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</si>
  <si>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</si>
  <si>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</si>
  <si>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</si>
  <si>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</si>
  <si>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</si>
  <si>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</si>
  <si>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</si>
  <si>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</si>
  <si>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</si>
  <si>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</si>
  <si>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</si>
  <si>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</si>
  <si>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</si>
  <si>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</si>
  <si>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</si>
  <si>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</si>
  <si>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</si>
  <si>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</si>
  <si>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</si>
  <si>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</si>
  <si>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</si>
  <si>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</si>
  <si>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</si>
  <si>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</si>
  <si>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</si>
  <si>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</si>
  <si>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</si>
  <si>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</si>
  <si>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</si>
  <si>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</si>
  <si>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</si>
  <si>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</si>
  <si>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</si>
  <si>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</si>
  <si>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</si>
  <si>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</si>
  <si>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</si>
  <si>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</si>
  <si>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</si>
  <si>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</si>
  <si>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</si>
  <si>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</si>
  <si>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</si>
  <si>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</si>
  <si>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</si>
  <si>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</si>
  <si>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</si>
  <si>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</si>
  <si>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</si>
  <si>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</si>
  <si>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</si>
  <si>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</si>
  <si>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</si>
  <si>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</si>
  <si>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</si>
  <si>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</si>
  <si>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</si>
  <si>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</si>
  <si>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</si>
  <si>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</si>
  <si>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</si>
  <si>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</si>
  <si>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</si>
  <si>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</si>
  <si>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</si>
  <si>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</si>
  <si>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</si>
  <si>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</si>
  <si>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</si>
  <si>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</si>
  <si>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</si>
  <si>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</si>
  <si>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</si>
  <si>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</si>
  <si>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</si>
  <si>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</si>
  <si>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</si>
  <si>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</si>
  <si>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</si>
  <si>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</si>
  <si>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</si>
  <si>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</si>
  <si>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</si>
  <si>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</si>
  <si>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</si>
  <si>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</si>
  <si>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</si>
  <si>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</si>
  <si>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</si>
  <si>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</si>
  <si>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</si>
  <si>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</si>
  <si>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</si>
  <si>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</si>
  <si>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</si>
  <si>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</si>
  <si>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</si>
  <si>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</si>
  <si>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</si>
  <si>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</si>
  <si>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</si>
  <si>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</si>
  <si>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</si>
  <si>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</si>
  <si>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</si>
  <si>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</si>
  <si>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</si>
  <si>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</si>
  <si>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</si>
  <si>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</si>
  <si>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</si>
  <si>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</si>
  <si>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</si>
  <si>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</si>
  <si>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</si>
  <si>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</si>
  <si>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</si>
  <si>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</si>
  <si>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</si>
  <si>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</si>
  <si>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</si>
  <si>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</si>
  <si>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</si>
  <si>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</si>
  <si>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</si>
  <si>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</si>
  <si>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</si>
  <si>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</si>
  <si>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</si>
  <si>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</si>
  <si>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</si>
  <si>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</si>
  <si>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</si>
  <si>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</si>
  <si>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</si>
  <si>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</si>
  <si>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</si>
  <si>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</si>
  <si>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</si>
  <si>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</si>
  <si>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</si>
  <si>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</si>
  <si>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</si>
  <si>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</si>
  <si>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</si>
  <si>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</si>
  <si>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</si>
  <si>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</si>
  <si>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</si>
  <si>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</si>
  <si>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</si>
  <si>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</si>
  <si>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</si>
  <si>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</si>
  <si>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</si>
  <si>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</si>
  <si>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</si>
  <si>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</si>
  <si>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</si>
  <si>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</si>
  <si>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</si>
  <si>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</si>
  <si>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</si>
  <si>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</si>
  <si>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</si>
  <si>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</si>
  <si>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</si>
  <si>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</si>
  <si>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</si>
  <si>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</si>
  <si>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</si>
  <si>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</si>
  <si>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</si>
  <si>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</si>
  <si>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</si>
  <si>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</si>
  <si>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</si>
  <si>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</si>
  <si>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</si>
  <si>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</si>
  <si>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</si>
  <si>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</si>
  <si>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</si>
  <si>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</si>
  <si>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</si>
  <si>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</si>
  <si>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</si>
  <si>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</si>
  <si>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</si>
  <si>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</si>
  <si>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</si>
  <si>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</si>
  <si>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</si>
  <si>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</si>
  <si>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</si>
  <si>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</si>
  <si>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</si>
  <si>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</si>
  <si>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</si>
  <si>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</si>
  <si>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</si>
  <si>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</si>
  <si>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</si>
  <si>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</si>
  <si>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</si>
  <si>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</si>
  <si>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</si>
  <si>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</si>
  <si>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</si>
  <si>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</si>
  <si>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</si>
  <si>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</si>
  <si>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</si>
  <si>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</si>
  <si>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</si>
  <si>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</si>
  <si>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</si>
  <si>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</si>
  <si>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</si>
  <si>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</si>
  <si>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</si>
  <si>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</si>
  <si>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</si>
  <si>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</si>
  <si>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</si>
  <si>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</si>
  <si>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</si>
  <si>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</si>
  <si>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</si>
  <si>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</si>
  <si>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</si>
  <si>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</si>
  <si>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</si>
  <si>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</si>
  <si>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</si>
  <si>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</si>
  <si>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</si>
  <si>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</si>
  <si>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</si>
  <si>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</si>
  <si>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</si>
  <si>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</si>
  <si>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</si>
  <si>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</si>
  <si>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</si>
  <si>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</si>
  <si>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</si>
  <si>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</si>
  <si>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</si>
  <si>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</si>
  <si>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</si>
  <si>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</si>
  <si>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</si>
  <si>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</si>
  <si>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</si>
  <si>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</si>
  <si>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</si>
  <si>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</si>
  <si>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</si>
  <si>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</si>
  <si>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</si>
  <si>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</si>
  <si>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</si>
  <si>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</si>
  <si>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</si>
  <si>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</si>
  <si>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</si>
  <si>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</si>
  <si>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</si>
  <si>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</si>
  <si>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</si>
  <si>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</si>
  <si>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</si>
  <si>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</si>
  <si>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</si>
  <si>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</si>
  <si>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</si>
  <si>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</si>
  <si>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</si>
  <si>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</si>
  <si>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</si>
  <si>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</si>
  <si>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</si>
  <si>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</si>
  <si>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</si>
  <si>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</si>
  <si>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</si>
  <si>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</si>
  <si>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</si>
  <si>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</si>
  <si>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</si>
  <si>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</si>
  <si>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</si>
  <si>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</si>
  <si>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</si>
  <si>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</si>
  <si>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</si>
  <si>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</si>
  <si>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</si>
  <si>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</si>
  <si>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</si>
  <si>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</si>
  <si>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</si>
  <si>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</si>
  <si>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</si>
  <si>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</si>
  <si>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</si>
  <si>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</si>
  <si>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</si>
  <si>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</si>
  <si>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</si>
  <si>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</si>
  <si>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</si>
  <si>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</si>
  <si>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</si>
  <si>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</si>
  <si>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</si>
  <si>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</si>
  <si>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</si>
  <si>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</si>
  <si>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</si>
  <si>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</si>
  <si>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</si>
  <si>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</si>
  <si>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</si>
  <si>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</si>
  <si>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</si>
  <si>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</si>
  <si>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</si>
  <si>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</si>
  <si>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</si>
  <si>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</si>
  <si>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</si>
  <si>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</si>
  <si>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</si>
  <si>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</si>
  <si>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</si>
  <si>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</si>
  <si>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</si>
  <si>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</si>
  <si>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</si>
  <si>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</si>
  <si>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31-31.5</t>
  </si>
  <si>
    <t>ALOKINDS</t>
  </si>
  <si>
    <t>MULTIPLIER SHARE &amp; STOCK ADVISORS PRIVATE LIMITED</t>
  </si>
  <si>
    <t>2100-2200</t>
  </si>
  <si>
    <t>360-390</t>
  </si>
  <si>
    <t>440-460</t>
  </si>
  <si>
    <t>Sell</t>
  </si>
  <si>
    <t>1610-1640</t>
  </si>
  <si>
    <t>1750-1800</t>
  </si>
  <si>
    <t>2050-2150</t>
  </si>
  <si>
    <t>Part profit of Rs.80/-</t>
  </si>
  <si>
    <t>880-900</t>
  </si>
  <si>
    <t>1900-1930</t>
  </si>
  <si>
    <t>3150-3190</t>
  </si>
  <si>
    <t>3400-3600</t>
  </si>
  <si>
    <t>BP EQUITIES PVT. LTD.</t>
  </si>
  <si>
    <t>HCLTECH OCT FUT</t>
  </si>
  <si>
    <t>2980-3010</t>
  </si>
  <si>
    <t>3300-3500</t>
  </si>
  <si>
    <t>137-139</t>
  </si>
  <si>
    <t>150-160</t>
  </si>
  <si>
    <t>RELIANCE OCT FUT</t>
  </si>
  <si>
    <t>2995-3015</t>
  </si>
  <si>
    <t>3120-3200</t>
  </si>
  <si>
    <t>Part profit of Rs.15/-</t>
  </si>
  <si>
    <t>BHAVISHYA ECOMMERCE PRIVATE LIMITED</t>
  </si>
  <si>
    <t>SOFCOM</t>
  </si>
  <si>
    <t>VOLTAS OCT FUT</t>
  </si>
  <si>
    <t>GALACTICO</t>
  </si>
  <si>
    <t>GOYALASS</t>
  </si>
  <si>
    <t>4500-4540</t>
  </si>
  <si>
    <t>4650-4750</t>
  </si>
  <si>
    <t>847-851</t>
  </si>
  <si>
    <t>STURDY</t>
  </si>
  <si>
    <t>GREENWAY ADVISORS PRIVATE LIMITED</t>
  </si>
  <si>
    <t>Profit of Rs 16/-</t>
  </si>
  <si>
    <t>Part profit of Rs.12.5/-</t>
  </si>
  <si>
    <t>213.5-215.5</t>
  </si>
  <si>
    <t>224-230</t>
  </si>
  <si>
    <t>960-964</t>
  </si>
  <si>
    <t>1010-1030</t>
  </si>
  <si>
    <t>880-870</t>
  </si>
  <si>
    <t>SBILIFE OCT FUT</t>
  </si>
  <si>
    <t>1235-1220</t>
  </si>
  <si>
    <t>924-926</t>
  </si>
  <si>
    <t>950-970</t>
  </si>
  <si>
    <t>2395-2405</t>
  </si>
  <si>
    <t>2460-2500</t>
  </si>
  <si>
    <t>MINDAIND</t>
  </si>
  <si>
    <t>CONTAINE</t>
  </si>
  <si>
    <t>CHETAN RASIKLAL SHAH</t>
  </si>
  <si>
    <t>SHREESEC</t>
  </si>
  <si>
    <t>SANDHIL CONSULTANCY SERVICES PRIVATE LIMITED .</t>
  </si>
  <si>
    <t>STARLINK MANAGEMENT SERVICES PRIVATE LIMITED .</t>
  </si>
  <si>
    <t>WELCURE</t>
  </si>
  <si>
    <t>LIBAS-RE</t>
  </si>
  <si>
    <t>Libas Con Product Ltd</t>
  </si>
  <si>
    <t>ONEPOINT</t>
  </si>
  <si>
    <t>One Point One Sol Ltd</t>
  </si>
  <si>
    <t>SABAR</t>
  </si>
  <si>
    <t>Sabar Flex India Limited</t>
  </si>
  <si>
    <t>SILLYMONKS</t>
  </si>
  <si>
    <t>Silly Monks Entertain Ltd</t>
  </si>
  <si>
    <t>AVINASH BTAWADE</t>
  </si>
  <si>
    <t>VIVIANA</t>
  </si>
  <si>
    <t>Viviana Power Tech Ltd</t>
  </si>
  <si>
    <t>ANSHUL AGARWAL</t>
  </si>
  <si>
    <t>EKTHA COM PRIVATE LIMITED</t>
  </si>
  <si>
    <t>TECHM OCT FUT</t>
  </si>
  <si>
    <t>1030-1050</t>
  </si>
  <si>
    <t>SUNPHARMA OCT FUT</t>
  </si>
  <si>
    <t>947-949</t>
  </si>
  <si>
    <t>970-980</t>
  </si>
  <si>
    <t>Profit of Rs 13/-</t>
  </si>
  <si>
    <t>ACIIN</t>
  </si>
  <si>
    <t>ICON MULTITRADE LLP</t>
  </si>
  <si>
    <t>AFEL</t>
  </si>
  <si>
    <t>PRIJAL INVESTMENTS</t>
  </si>
  <si>
    <t>SHASHI RAWAT</t>
  </si>
  <si>
    <t>RAKESH RAWAT</t>
  </si>
  <si>
    <t>TOPGAIN FINANCE PRIVATE LIMITED</t>
  </si>
  <si>
    <t>ALSTONE</t>
  </si>
  <si>
    <t>AARTI RAJUBHAI NARANG</t>
  </si>
  <si>
    <t>VISHAL TILOKCHAND KOTHARI</t>
  </si>
  <si>
    <t>VICTORY SOFTWARE PRIVATE LIMITED</t>
  </si>
  <si>
    <t>ARNOLD</t>
  </si>
  <si>
    <t>PURSHOTTAM RAMESHWAR BOHRA</t>
  </si>
  <si>
    <t>PRIYA SAINI</t>
  </si>
  <si>
    <t>EKANSH</t>
  </si>
  <si>
    <t>BINDI VINAY VORA</t>
  </si>
  <si>
    <t>RITURAHUL MEHTA</t>
  </si>
  <si>
    <t>PRAVEENA BHEEMIDI</t>
  </si>
  <si>
    <t>JAYATMA</t>
  </si>
  <si>
    <t>NIRAJ HARSUKHLAL SANGHAVI</t>
  </si>
  <si>
    <t>KMEW</t>
  </si>
  <si>
    <t>MAHALAXMI BROKERAGE (INDIA) PRIVATE LIMITED</t>
  </si>
  <si>
    <t>LESHAIND</t>
  </si>
  <si>
    <t>GOUTAM CHORARIA</t>
  </si>
  <si>
    <t>PREETI JAIN</t>
  </si>
  <si>
    <t>NETLINK</t>
  </si>
  <si>
    <t>HANSRAJ COMMOSALES LLP</t>
  </si>
  <si>
    <t>ABHINAV COMMOSALES</t>
  </si>
  <si>
    <t>OSIAJEE</t>
  </si>
  <si>
    <t>SWAPAN KARMAKAR</t>
  </si>
  <si>
    <t>DARSHAN JAYSUKHLAL MEHTA</t>
  </si>
  <si>
    <t>SHAIBAL GHOSH</t>
  </si>
  <si>
    <t>SUBHA LAKSHMI AGARWAL</t>
  </si>
  <si>
    <t>SHETH BROTHER</t>
  </si>
  <si>
    <t>RAJAN GUPTA</t>
  </si>
  <si>
    <t>PANKAJPIYUS</t>
  </si>
  <si>
    <t>GUTTIKONDA VARA LAKSHMI</t>
  </si>
  <si>
    <t>PROFINC</t>
  </si>
  <si>
    <t>AADITYA BAJAJ</t>
  </si>
  <si>
    <t>REENA BAJAJ</t>
  </si>
  <si>
    <t>SAILANI</t>
  </si>
  <si>
    <t>SHERWOOD SECURITIES PVT LTD</t>
  </si>
  <si>
    <t>SELLWIN</t>
  </si>
  <si>
    <t>RAJEEV M KANOTRA HUF</t>
  </si>
  <si>
    <t>SGFRL</t>
  </si>
  <si>
    <t>HARSHA RAJESHBHAI JHAVERI</t>
  </si>
  <si>
    <t>ABANS FINANCE PRIVATE LIMITED</t>
  </si>
  <si>
    <t>SISL</t>
  </si>
  <si>
    <t>BIREN PRAVIN GANDHI</t>
  </si>
  <si>
    <t>ANSHULAGARWAL</t>
  </si>
  <si>
    <t>PAULKAMNATHSREEKAMNATH</t>
  </si>
  <si>
    <t>SMGOLD</t>
  </si>
  <si>
    <t>VAL</t>
  </si>
  <si>
    <t>MANISH NITIN THAKUR</t>
  </si>
  <si>
    <t>VANICOM</t>
  </si>
  <si>
    <t>VEDIKA SINGHEE</t>
  </si>
  <si>
    <t>WAAREE</t>
  </si>
  <si>
    <t>VISHAL MANOJ AGRAWAL</t>
  </si>
  <si>
    <t>AMITKUMAR RAMNARAYAN KHEMKA</t>
  </si>
  <si>
    <t>SUNIL BHANDARI</t>
  </si>
  <si>
    <t>ALPSINDUS</t>
  </si>
  <si>
    <t>Alps Industries Ltd.</t>
  </si>
  <si>
    <t>PRITHVI  FINMART  PRIVATE LIMITED</t>
  </si>
  <si>
    <t>ASALCBR</t>
  </si>
  <si>
    <t>Asso Alcohols &amp; Brew Ltd</t>
  </si>
  <si>
    <t>ASHIKA GLOBAL SECURITIES PRIVATE LIMITED</t>
  </si>
  <si>
    <t>CMICABLES</t>
  </si>
  <si>
    <t>CMI Limited</t>
  </si>
  <si>
    <t>MUDUPULAVEMULA SURENDRANADHA REDDY</t>
  </si>
  <si>
    <t>DIL</t>
  </si>
  <si>
    <t>Debock Industries Limited</t>
  </si>
  <si>
    <t>SKSE SECURITIES LTD</t>
  </si>
  <si>
    <t>EXCEL</t>
  </si>
  <si>
    <t>Excel Realty N Infra Ltd</t>
  </si>
  <si>
    <t>SADAPHAL RAHUL RAMCHANDRA</t>
  </si>
  <si>
    <t>KAMAL KANT JOSHI</t>
  </si>
  <si>
    <t>LIBERTSHOE</t>
  </si>
  <si>
    <t>Liberty Shoes Ltd</t>
  </si>
  <si>
    <t>QE SECURITIES</t>
  </si>
  <si>
    <t>MAKS</t>
  </si>
  <si>
    <t>Maks Energy Sol India Ltd</t>
  </si>
  <si>
    <t>NNM SECURITIES PVT LTD</t>
  </si>
  <si>
    <t>BHARGAVI LAKSHMI DEVARAKONDA</t>
  </si>
  <si>
    <t>MAXIND</t>
  </si>
  <si>
    <t>Max India Limited</t>
  </si>
  <si>
    <t>CASSINI PARTNERS L.P.</t>
  </si>
  <si>
    <t>238 PLAN ASSOCIATES LLC</t>
  </si>
  <si>
    <t>SELVAMURTHY  AKILANDESWARI</t>
  </si>
  <si>
    <t>VAISHALI</t>
  </si>
  <si>
    <t>Vaishali Pharma Limited</t>
  </si>
  <si>
    <t>VIKRAMKUMAR KARANRAJ SAKARIA HUF DAKSH CORPORATION</t>
  </si>
  <si>
    <t>VASWANI</t>
  </si>
  <si>
    <t>Vaswani Ind Ltd</t>
  </si>
  <si>
    <t>MITTAL RIMPY</t>
  </si>
  <si>
    <t>SUNFLOWER BROKING PRIVATE LIMITED</t>
  </si>
  <si>
    <t>ANSALHSG</t>
  </si>
  <si>
    <t>Ansal Housing and Constru</t>
  </si>
  <si>
    <t>NIRZAR ENTERPRISES</t>
  </si>
  <si>
    <t>ANTGRAPHIC</t>
  </si>
  <si>
    <t>Antarctica Graphics Ltd</t>
  </si>
  <si>
    <t>MAHBOOBGHULAMHUSAINGAURI</t>
  </si>
  <si>
    <t>ASHIKA GLOBAL FINANCE PRIVATE LIMITED</t>
  </si>
  <si>
    <t>GLOBE</t>
  </si>
  <si>
    <t>Globe Textiles (I) Ltd.</t>
  </si>
  <si>
    <t>RAVICHANDRAN SETHUPATHI</t>
  </si>
  <si>
    <t>VISHAL BIPINKUMAR DOSHI</t>
  </si>
  <si>
    <t>RAJASTHAN GLOBAL SECURITIES PVT LTD</t>
  </si>
  <si>
    <t>HANCSHI TRADELINKK LLP .</t>
  </si>
  <si>
    <t>JAYSUKHBHAI THATHAGAR</t>
  </si>
  <si>
    <t>Retail Research Technical Calls &amp; Fundamental Performance Report for the month of Oct-2022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</si>
</sst>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38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2" xfId="0" applyNumberFormat="1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" fontId="31" fillId="12" borderId="22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left"/>
    </xf>
    <xf numFmtId="0" fontId="31" fillId="12" borderId="22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2" fontId="32" fillId="14" borderId="22" xfId="0" applyNumberFormat="1" applyFont="1" applyFill="1" applyBorder="1" applyAlignment="1">
      <alignment horizontal="center" vertical="center"/>
    </xf>
    <xf numFmtId="10" fontId="32" fillId="14" borderId="22" xfId="0" applyNumberFormat="1" applyFont="1" applyFill="1" applyBorder="1" applyAlignment="1">
      <alignment horizontal="center" vertical="center" wrapText="1"/>
    </xf>
    <xf numFmtId="16" fontId="32" fillId="14" borderId="22" xfId="0" applyNumberFormat="1" applyFont="1" applyFill="1" applyBorder="1" applyAlignment="1">
      <alignment horizontal="center" vertical="center"/>
    </xf>
    <xf numFmtId="0" fontId="1" fillId="12" borderId="23" xfId="0" applyFont="1" applyFill="1" applyBorder="1"/>
    <xf numFmtId="0" fontId="1" fillId="12" borderId="22" xfId="0" applyFont="1" applyFill="1" applyBorder="1"/>
    <xf numFmtId="0" fontId="0" fillId="13" borderId="22" xfId="0" applyFont="1" applyFill="1" applyBorder="1" applyAlignment="1"/>
    <xf numFmtId="15" fontId="31" fillId="12" borderId="22" xfId="0" applyNumberFormat="1" applyFont="1" applyFill="1" applyBorder="1" applyAlignment="1">
      <alignment horizontal="center" vertical="center"/>
    </xf>
    <xf numFmtId="0" fontId="32" fillId="12" borderId="22" xfId="0" applyFont="1" applyFill="1" applyBorder="1"/>
    <xf numFmtId="43" fontId="31" fillId="12" borderId="22" xfId="0" applyNumberFormat="1" applyFont="1" applyFill="1" applyBorder="1" applyAlignment="1">
      <alignment horizontal="center" vertical="top"/>
    </xf>
    <xf numFmtId="0" fontId="31" fillId="12" borderId="22" xfId="0" applyFont="1" applyFill="1" applyBorder="1" applyAlignment="1">
      <alignment horizontal="center" vertical="top"/>
    </xf>
    <xf numFmtId="0" fontId="1" fillId="18" borderId="22" xfId="0" applyFont="1" applyFill="1" applyBorder="1"/>
    <xf numFmtId="0" fontId="0" fillId="19" borderId="22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0" borderId="22" xfId="0" applyFont="1" applyFill="1" applyBorder="1" applyAlignment="1">
      <alignment horizontal="center" vertical="center"/>
    </xf>
    <xf numFmtId="15" fontId="31" fillId="20" borderId="22" xfId="0" applyNumberFormat="1" applyFont="1" applyFill="1" applyBorder="1" applyAlignment="1">
      <alignment horizontal="center" vertical="center"/>
    </xf>
    <xf numFmtId="0" fontId="32" fillId="20" borderId="22" xfId="0" applyFont="1" applyFill="1" applyBorder="1"/>
    <xf numFmtId="43" fontId="31" fillId="20" borderId="22" xfId="0" applyNumberFormat="1" applyFont="1" applyFill="1" applyBorder="1" applyAlignment="1">
      <alignment horizontal="center" vertical="top"/>
    </xf>
    <xf numFmtId="0" fontId="31" fillId="20" borderId="22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1" fillId="0" borderId="2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" fontId="31" fillId="20" borderId="22" xfId="0" applyNumberFormat="1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0" fontId="31" fillId="0" borderId="20" xfId="0" applyFont="1" applyFill="1" applyBorder="1"/>
    <xf numFmtId="165" fontId="31" fillId="0" borderId="22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0" fontId="32" fillId="0" borderId="22" xfId="0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1" fillId="2" borderId="21" xfId="0" applyFont="1" applyFill="1" applyBorder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4" fillId="4" borderId="20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44838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E18" sqref="E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44838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0" t="s">
        <v>16</v>
      </c>
      <c r="B9" s="372" t="s">
        <v>17</v>
      </c>
      <c r="C9" s="372" t="s">
        <v>18</v>
      </c>
      <c r="D9" s="372" t="s">
        <v>19</v>
      </c>
      <c r="E9" s="23" t="s">
        <v>20</v>
      </c>
      <c r="F9" s="23" t="s">
        <v>21</v>
      </c>
      <c r="G9" s="367" t="s">
        <v>22</v>
      </c>
      <c r="H9" s="368"/>
      <c r="I9" s="369"/>
      <c r="J9" s="367" t="s">
        <v>23</v>
      </c>
      <c r="K9" s="368"/>
      <c r="L9" s="369"/>
      <c r="M9" s="23"/>
      <c r="N9" s="24"/>
      <c r="O9" s="24"/>
      <c r="P9" s="24"/>
    </row>
    <row r="10" spans="1:16" ht="59.25" customHeight="1">
      <c r="A10" s="371"/>
      <c r="B10" s="373"/>
      <c r="C10" s="373"/>
      <c r="D10" s="37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44861</v>
      </c>
      <c r="E11" s="32">
        <v>16895.650000000001</v>
      </c>
      <c r="F11" s="32">
        <v>16952.883333333335</v>
      </c>
      <c r="G11" s="33">
        <v>16800.76666666667</v>
      </c>
      <c r="H11" s="33">
        <v>16705.883333333335</v>
      </c>
      <c r="I11" s="33">
        <v>16553.76666666667</v>
      </c>
      <c r="J11" s="33">
        <v>17047.76666666667</v>
      </c>
      <c r="K11" s="33">
        <v>17199.883333333331</v>
      </c>
      <c r="L11" s="33">
        <v>17294.76666666667</v>
      </c>
      <c r="M11" s="34">
        <v>17105</v>
      </c>
      <c r="N11" s="34">
        <v>16858</v>
      </c>
      <c r="O11" s="35">
        <v>13802500</v>
      </c>
      <c r="P11" s="36">
        <v>6.1579698273707205E-2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44861</v>
      </c>
      <c r="E12" s="37">
        <v>38159.15</v>
      </c>
      <c r="F12" s="37">
        <v>38351.85</v>
      </c>
      <c r="G12" s="38">
        <v>37893.699999999997</v>
      </c>
      <c r="H12" s="38">
        <v>37628.25</v>
      </c>
      <c r="I12" s="38">
        <v>37170.1</v>
      </c>
      <c r="J12" s="38">
        <v>38617.299999999996</v>
      </c>
      <c r="K12" s="38">
        <v>39075.450000000004</v>
      </c>
      <c r="L12" s="38">
        <v>39340.899999999994</v>
      </c>
      <c r="M12" s="28">
        <v>38810</v>
      </c>
      <c r="N12" s="28">
        <v>38086.400000000001</v>
      </c>
      <c r="O12" s="39">
        <v>2330800</v>
      </c>
      <c r="P12" s="40">
        <v>3.326144569264278E-4</v>
      </c>
    </row>
    <row r="13" spans="1:16" ht="12.75" customHeight="1">
      <c r="A13" s="28">
        <v>3</v>
      </c>
      <c r="B13" s="29" t="s">
        <v>35</v>
      </c>
      <c r="C13" s="30" t="s">
        <v>790</v>
      </c>
      <c r="D13" s="31">
        <v>44859</v>
      </c>
      <c r="E13" s="37">
        <v>17316.150000000001</v>
      </c>
      <c r="F13" s="37">
        <v>17426.716666666667</v>
      </c>
      <c r="G13" s="38">
        <v>17178.433333333334</v>
      </c>
      <c r="H13" s="38">
        <v>17040.716666666667</v>
      </c>
      <c r="I13" s="38">
        <v>16792.433333333334</v>
      </c>
      <c r="J13" s="38">
        <v>17564.433333333334</v>
      </c>
      <c r="K13" s="38">
        <v>17812.716666666667</v>
      </c>
      <c r="L13" s="38">
        <v>17950.433333333334</v>
      </c>
      <c r="M13" s="28">
        <v>17675</v>
      </c>
      <c r="N13" s="28">
        <v>17289</v>
      </c>
      <c r="O13" s="39">
        <v>7360</v>
      </c>
      <c r="P13" s="40">
        <v>0.33333333333333331</v>
      </c>
    </row>
    <row r="14" spans="1:16" ht="12.75" customHeight="1">
      <c r="A14" s="28">
        <v>4</v>
      </c>
      <c r="B14" s="29" t="s">
        <v>35</v>
      </c>
      <c r="C14" s="30" t="s">
        <v>819</v>
      </c>
      <c r="D14" s="31">
        <v>44859</v>
      </c>
      <c r="E14" s="37">
        <v>7100</v>
      </c>
      <c r="F14" s="37">
        <v>7101.8166666666666</v>
      </c>
      <c r="G14" s="38">
        <v>7098.1833333333334</v>
      </c>
      <c r="H14" s="38">
        <v>7096.3666666666668</v>
      </c>
      <c r="I14" s="38">
        <v>7092.7333333333336</v>
      </c>
      <c r="J14" s="38">
        <v>7103.6333333333332</v>
      </c>
      <c r="K14" s="38">
        <v>7107.2666666666664</v>
      </c>
      <c r="L14" s="38">
        <v>7109.083333333333</v>
      </c>
      <c r="M14" s="28">
        <v>7105.45</v>
      </c>
      <c r="N14" s="28">
        <v>7100</v>
      </c>
      <c r="O14" s="39">
        <v>525</v>
      </c>
      <c r="P14" s="40">
        <v>0.4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44861</v>
      </c>
      <c r="E15" s="37">
        <v>738.15</v>
      </c>
      <c r="F15" s="37">
        <v>742.01666666666677</v>
      </c>
      <c r="G15" s="38">
        <v>729.53333333333353</v>
      </c>
      <c r="H15" s="38">
        <v>720.91666666666674</v>
      </c>
      <c r="I15" s="38">
        <v>708.43333333333351</v>
      </c>
      <c r="J15" s="38">
        <v>750.63333333333355</v>
      </c>
      <c r="K15" s="38">
        <v>763.1166666666669</v>
      </c>
      <c r="L15" s="38">
        <v>771.73333333333358</v>
      </c>
      <c r="M15" s="28">
        <v>754.5</v>
      </c>
      <c r="N15" s="28">
        <v>733.4</v>
      </c>
      <c r="O15" s="39">
        <v>3266550</v>
      </c>
      <c r="P15" s="40">
        <v>1.6666666666666666E-2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44861</v>
      </c>
      <c r="E16" s="37">
        <v>2997.55</v>
      </c>
      <c r="F16" s="37">
        <v>3039</v>
      </c>
      <c r="G16" s="38">
        <v>2944.6</v>
      </c>
      <c r="H16" s="38">
        <v>2891.65</v>
      </c>
      <c r="I16" s="38">
        <v>2797.25</v>
      </c>
      <c r="J16" s="38">
        <v>3091.95</v>
      </c>
      <c r="K16" s="38">
        <v>3186.3499999999995</v>
      </c>
      <c r="L16" s="38">
        <v>3239.2999999999997</v>
      </c>
      <c r="M16" s="28">
        <v>3133.4</v>
      </c>
      <c r="N16" s="28">
        <v>2986.05</v>
      </c>
      <c r="O16" s="39">
        <v>1293750</v>
      </c>
      <c r="P16" s="40">
        <v>-5.4621848739495799E-2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44861</v>
      </c>
      <c r="E17" s="37">
        <v>18866</v>
      </c>
      <c r="F17" s="37">
        <v>19012.116666666669</v>
      </c>
      <c r="G17" s="38">
        <v>18609.183333333338</v>
      </c>
      <c r="H17" s="38">
        <v>18352.366666666669</v>
      </c>
      <c r="I17" s="38">
        <v>17949.433333333338</v>
      </c>
      <c r="J17" s="38">
        <v>19268.933333333338</v>
      </c>
      <c r="K17" s="38">
        <v>19671.866666666672</v>
      </c>
      <c r="L17" s="38">
        <v>19928.683333333338</v>
      </c>
      <c r="M17" s="28">
        <v>19415.05</v>
      </c>
      <c r="N17" s="28">
        <v>18755.3</v>
      </c>
      <c r="O17" s="39">
        <v>46560</v>
      </c>
      <c r="P17" s="40">
        <v>-3.8016528925619832E-2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44861</v>
      </c>
      <c r="E18" s="37">
        <v>110.2</v>
      </c>
      <c r="F18" s="37">
        <v>110.83333333333333</v>
      </c>
      <c r="G18" s="38">
        <v>108.51666666666665</v>
      </c>
      <c r="H18" s="38">
        <v>106.83333333333333</v>
      </c>
      <c r="I18" s="38">
        <v>104.51666666666665</v>
      </c>
      <c r="J18" s="38">
        <v>112.51666666666665</v>
      </c>
      <c r="K18" s="38">
        <v>114.83333333333334</v>
      </c>
      <c r="L18" s="38">
        <v>116.51666666666665</v>
      </c>
      <c r="M18" s="28">
        <v>113.15</v>
      </c>
      <c r="N18" s="28">
        <v>109.15</v>
      </c>
      <c r="O18" s="39">
        <v>22496400</v>
      </c>
      <c r="P18" s="40">
        <v>-1.1859582542694497E-2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44861</v>
      </c>
      <c r="E19" s="37">
        <v>332.75</v>
      </c>
      <c r="F19" s="37">
        <v>337.08333333333331</v>
      </c>
      <c r="G19" s="38">
        <v>324.66666666666663</v>
      </c>
      <c r="H19" s="38">
        <v>316.58333333333331</v>
      </c>
      <c r="I19" s="38">
        <v>304.16666666666663</v>
      </c>
      <c r="J19" s="38">
        <v>345.16666666666663</v>
      </c>
      <c r="K19" s="38">
        <v>357.58333333333326</v>
      </c>
      <c r="L19" s="38">
        <v>365.66666666666663</v>
      </c>
      <c r="M19" s="28">
        <v>349.5</v>
      </c>
      <c r="N19" s="28">
        <v>329</v>
      </c>
      <c r="O19" s="39">
        <v>7807800</v>
      </c>
      <c r="P19" s="40">
        <v>-0.16467315716272601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44861</v>
      </c>
      <c r="E20" s="37">
        <v>2313.1</v>
      </c>
      <c r="F20" s="37">
        <v>2351.3666666666668</v>
      </c>
      <c r="G20" s="38">
        <v>2258.7333333333336</v>
      </c>
      <c r="H20" s="38">
        <v>2204.3666666666668</v>
      </c>
      <c r="I20" s="38">
        <v>2111.7333333333336</v>
      </c>
      <c r="J20" s="38">
        <v>2405.7333333333336</v>
      </c>
      <c r="K20" s="38">
        <v>2498.3666666666668</v>
      </c>
      <c r="L20" s="38">
        <v>2552.7333333333336</v>
      </c>
      <c r="M20" s="28">
        <v>2444</v>
      </c>
      <c r="N20" s="28">
        <v>2297</v>
      </c>
      <c r="O20" s="39">
        <v>4505500</v>
      </c>
      <c r="P20" s="40">
        <v>2.5317175854810265E-2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44861</v>
      </c>
      <c r="E21" s="37">
        <v>3163.7</v>
      </c>
      <c r="F21" s="37">
        <v>3251.6833333333329</v>
      </c>
      <c r="G21" s="38">
        <v>3036.8666666666659</v>
      </c>
      <c r="H21" s="38">
        <v>2910.0333333333328</v>
      </c>
      <c r="I21" s="38">
        <v>2695.2166666666658</v>
      </c>
      <c r="J21" s="38">
        <v>3378.516666666666</v>
      </c>
      <c r="K21" s="38">
        <v>3593.3333333333326</v>
      </c>
      <c r="L21" s="38">
        <v>3720.1666666666661</v>
      </c>
      <c r="M21" s="28">
        <v>3466.5</v>
      </c>
      <c r="N21" s="28">
        <v>3124.85</v>
      </c>
      <c r="O21" s="39">
        <v>16096500</v>
      </c>
      <c r="P21" s="40">
        <v>-5.3314121037463975E-2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44861</v>
      </c>
      <c r="E22" s="37">
        <v>786.1</v>
      </c>
      <c r="F22" s="37">
        <v>799.68333333333339</v>
      </c>
      <c r="G22" s="38">
        <v>761.46666666666681</v>
      </c>
      <c r="H22" s="38">
        <v>736.83333333333337</v>
      </c>
      <c r="I22" s="38">
        <v>698.61666666666679</v>
      </c>
      <c r="J22" s="38">
        <v>824.31666666666683</v>
      </c>
      <c r="K22" s="38">
        <v>862.53333333333353</v>
      </c>
      <c r="L22" s="38">
        <v>887.16666666666686</v>
      </c>
      <c r="M22" s="28">
        <v>837.9</v>
      </c>
      <c r="N22" s="28">
        <v>775.05</v>
      </c>
      <c r="O22" s="39">
        <v>69691250</v>
      </c>
      <c r="P22" s="40">
        <v>-2.986409155937053E-3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44861</v>
      </c>
      <c r="E23" s="37">
        <v>3265.95</v>
      </c>
      <c r="F23" s="37">
        <v>3275.0166666666664</v>
      </c>
      <c r="G23" s="38">
        <v>3227.083333333333</v>
      </c>
      <c r="H23" s="38">
        <v>3188.2166666666667</v>
      </c>
      <c r="I23" s="38">
        <v>3140.2833333333333</v>
      </c>
      <c r="J23" s="38">
        <v>3313.8833333333328</v>
      </c>
      <c r="K23" s="38">
        <v>3361.8166666666662</v>
      </c>
      <c r="L23" s="38">
        <v>3400.6833333333325</v>
      </c>
      <c r="M23" s="28">
        <v>3322.95</v>
      </c>
      <c r="N23" s="28">
        <v>3236.15</v>
      </c>
      <c r="O23" s="39">
        <v>347200</v>
      </c>
      <c r="P23" s="40">
        <v>-4.45789763346175E-2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44861</v>
      </c>
      <c r="E24" s="37">
        <v>482.35</v>
      </c>
      <c r="F24" s="37">
        <v>485.75</v>
      </c>
      <c r="G24" s="38">
        <v>476.9</v>
      </c>
      <c r="H24" s="38">
        <v>471.45</v>
      </c>
      <c r="I24" s="38">
        <v>462.59999999999997</v>
      </c>
      <c r="J24" s="38">
        <v>491.2</v>
      </c>
      <c r="K24" s="38">
        <v>500.05</v>
      </c>
      <c r="L24" s="38">
        <v>505.5</v>
      </c>
      <c r="M24" s="28">
        <v>494.6</v>
      </c>
      <c r="N24" s="28">
        <v>480.3</v>
      </c>
      <c r="O24" s="39">
        <v>6215000</v>
      </c>
      <c r="P24" s="40">
        <v>2.1196187972395662E-2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44861</v>
      </c>
      <c r="E25" s="37">
        <v>490.35</v>
      </c>
      <c r="F25" s="37">
        <v>494.73333333333335</v>
      </c>
      <c r="G25" s="38">
        <v>467.76666666666665</v>
      </c>
      <c r="H25" s="38">
        <v>445.18333333333328</v>
      </c>
      <c r="I25" s="38">
        <v>418.21666666666658</v>
      </c>
      <c r="J25" s="38">
        <v>517.31666666666672</v>
      </c>
      <c r="K25" s="38">
        <v>544.28333333333342</v>
      </c>
      <c r="L25" s="38">
        <v>566.86666666666679</v>
      </c>
      <c r="M25" s="28">
        <v>521.70000000000005</v>
      </c>
      <c r="N25" s="28">
        <v>472.15</v>
      </c>
      <c r="O25" s="39">
        <v>60566400</v>
      </c>
      <c r="P25" s="40">
        <v>-2.262758881110756E-2</v>
      </c>
    </row>
    <row r="26" spans="1:16" ht="12.75" customHeight="1">
      <c r="A26" s="28">
        <v>16</v>
      </c>
      <c r="B26" s="224" t="s">
        <v>44</v>
      </c>
      <c r="C26" s="30" t="s">
        <v>53</v>
      </c>
      <c r="D26" s="31">
        <v>44861</v>
      </c>
      <c r="E26" s="37">
        <v>4380.8</v>
      </c>
      <c r="F26" s="37">
        <v>4418.05</v>
      </c>
      <c r="G26" s="38">
        <v>4332.3</v>
      </c>
      <c r="H26" s="38">
        <v>4283.8</v>
      </c>
      <c r="I26" s="38">
        <v>4198.05</v>
      </c>
      <c r="J26" s="38">
        <v>4466.55</v>
      </c>
      <c r="K26" s="38">
        <v>4552.3</v>
      </c>
      <c r="L26" s="38">
        <v>4600.8</v>
      </c>
      <c r="M26" s="28">
        <v>4503.8</v>
      </c>
      <c r="N26" s="28">
        <v>4369.55</v>
      </c>
      <c r="O26" s="39">
        <v>1445500</v>
      </c>
      <c r="P26" s="40">
        <v>-4.5622794180941719E-3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44861</v>
      </c>
      <c r="E27" s="37">
        <v>265.39999999999998</v>
      </c>
      <c r="F27" s="37">
        <v>270.04999999999995</v>
      </c>
      <c r="G27" s="38">
        <v>258.89999999999992</v>
      </c>
      <c r="H27" s="38">
        <v>252.39999999999998</v>
      </c>
      <c r="I27" s="38">
        <v>241.24999999999994</v>
      </c>
      <c r="J27" s="38">
        <v>276.5499999999999</v>
      </c>
      <c r="K27" s="38">
        <v>287.7</v>
      </c>
      <c r="L27" s="38">
        <v>294.19999999999987</v>
      </c>
      <c r="M27" s="28">
        <v>281.2</v>
      </c>
      <c r="N27" s="28">
        <v>263.55</v>
      </c>
      <c r="O27" s="39">
        <v>12082000</v>
      </c>
      <c r="P27" s="40">
        <v>2.0094562647754138E-2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44861</v>
      </c>
      <c r="E28" s="37">
        <v>150.80000000000001</v>
      </c>
      <c r="F28" s="37">
        <v>152.86666666666665</v>
      </c>
      <c r="G28" s="38">
        <v>147.3833333333333</v>
      </c>
      <c r="H28" s="38">
        <v>143.96666666666664</v>
      </c>
      <c r="I28" s="38">
        <v>138.48333333333329</v>
      </c>
      <c r="J28" s="38">
        <v>156.2833333333333</v>
      </c>
      <c r="K28" s="38">
        <v>161.76666666666665</v>
      </c>
      <c r="L28" s="38">
        <v>165.18333333333331</v>
      </c>
      <c r="M28" s="28">
        <v>158.35</v>
      </c>
      <c r="N28" s="28">
        <v>149.44999999999999</v>
      </c>
      <c r="O28" s="39">
        <v>52750000</v>
      </c>
      <c r="P28" s="40">
        <v>4.1563826636390563E-2</v>
      </c>
    </row>
    <row r="29" spans="1:16" ht="12.75" customHeight="1">
      <c r="A29" s="28">
        <v>19</v>
      </c>
      <c r="B29" s="225" t="s">
        <v>56</v>
      </c>
      <c r="C29" s="30" t="s">
        <v>57</v>
      </c>
      <c r="D29" s="31">
        <v>44861</v>
      </c>
      <c r="E29" s="37">
        <v>3312.25</v>
      </c>
      <c r="F29" s="37">
        <v>3320.9500000000003</v>
      </c>
      <c r="G29" s="38">
        <v>3283.8500000000004</v>
      </c>
      <c r="H29" s="38">
        <v>3255.4500000000003</v>
      </c>
      <c r="I29" s="38">
        <v>3218.3500000000004</v>
      </c>
      <c r="J29" s="38">
        <v>3349.3500000000004</v>
      </c>
      <c r="K29" s="38">
        <v>3386.45</v>
      </c>
      <c r="L29" s="38">
        <v>3414.8500000000004</v>
      </c>
      <c r="M29" s="28">
        <v>3358.05</v>
      </c>
      <c r="N29" s="28">
        <v>3292.55</v>
      </c>
      <c r="O29" s="39">
        <v>5530000</v>
      </c>
      <c r="P29" s="40">
        <v>1.0851086917206207E-4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44861</v>
      </c>
      <c r="E30" s="37">
        <v>2207.6</v>
      </c>
      <c r="F30" s="37">
        <v>2221.333333333333</v>
      </c>
      <c r="G30" s="38">
        <v>2176.7166666666662</v>
      </c>
      <c r="H30" s="38">
        <v>2145.833333333333</v>
      </c>
      <c r="I30" s="38">
        <v>2101.2166666666662</v>
      </c>
      <c r="J30" s="38">
        <v>2252.2166666666662</v>
      </c>
      <c r="K30" s="38">
        <v>2296.833333333333</v>
      </c>
      <c r="L30" s="38">
        <v>2327.7166666666662</v>
      </c>
      <c r="M30" s="28">
        <v>2265.9499999999998</v>
      </c>
      <c r="N30" s="28">
        <v>2190.4499999999998</v>
      </c>
      <c r="O30" s="39">
        <v>1150600</v>
      </c>
      <c r="P30" s="40">
        <v>-2.5844004656577414E-2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44861</v>
      </c>
      <c r="E31" s="37">
        <v>8926.5</v>
      </c>
      <c r="F31" s="37">
        <v>8996.7166666666672</v>
      </c>
      <c r="G31" s="38">
        <v>8794.7333333333336</v>
      </c>
      <c r="H31" s="38">
        <v>8662.9666666666672</v>
      </c>
      <c r="I31" s="38">
        <v>8460.9833333333336</v>
      </c>
      <c r="J31" s="38">
        <v>9128.4833333333336</v>
      </c>
      <c r="K31" s="38">
        <v>9330.4666666666672</v>
      </c>
      <c r="L31" s="38">
        <v>9462.2333333333336</v>
      </c>
      <c r="M31" s="28">
        <v>9198.7000000000007</v>
      </c>
      <c r="N31" s="28">
        <v>8864.9500000000007</v>
      </c>
      <c r="O31" s="39">
        <v>159675</v>
      </c>
      <c r="P31" s="40">
        <v>-1.3895321908290875E-2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44861</v>
      </c>
      <c r="E32" s="37">
        <v>594.4</v>
      </c>
      <c r="F32" s="37">
        <v>602.58333333333337</v>
      </c>
      <c r="G32" s="38">
        <v>583.31666666666672</v>
      </c>
      <c r="H32" s="38">
        <v>572.23333333333335</v>
      </c>
      <c r="I32" s="38">
        <v>552.9666666666667</v>
      </c>
      <c r="J32" s="38">
        <v>613.66666666666674</v>
      </c>
      <c r="K32" s="38">
        <v>632.93333333333339</v>
      </c>
      <c r="L32" s="38">
        <v>644.01666666666677</v>
      </c>
      <c r="M32" s="28">
        <v>621.85</v>
      </c>
      <c r="N32" s="28">
        <v>591.5</v>
      </c>
      <c r="O32" s="39">
        <v>5450000</v>
      </c>
      <c r="P32" s="40">
        <v>6.2171116741375952E-2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44861</v>
      </c>
      <c r="E33" s="37">
        <v>537.04999999999995</v>
      </c>
      <c r="F33" s="37">
        <v>529.19999999999993</v>
      </c>
      <c r="G33" s="38">
        <v>518.49999999999989</v>
      </c>
      <c r="H33" s="38">
        <v>499.94999999999993</v>
      </c>
      <c r="I33" s="38">
        <v>489.24999999999989</v>
      </c>
      <c r="J33" s="38">
        <v>547.74999999999989</v>
      </c>
      <c r="K33" s="38">
        <v>558.44999999999993</v>
      </c>
      <c r="L33" s="38">
        <v>576.99999999999989</v>
      </c>
      <c r="M33" s="28">
        <v>539.9</v>
      </c>
      <c r="N33" s="28">
        <v>510.65</v>
      </c>
      <c r="O33" s="39">
        <v>14408000</v>
      </c>
      <c r="P33" s="40">
        <v>1.0095344924284913E-2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44861</v>
      </c>
      <c r="E34" s="37">
        <v>726.15</v>
      </c>
      <c r="F34" s="37">
        <v>731.5</v>
      </c>
      <c r="G34" s="38">
        <v>719</v>
      </c>
      <c r="H34" s="38">
        <v>711.85</v>
      </c>
      <c r="I34" s="38">
        <v>699.35</v>
      </c>
      <c r="J34" s="38">
        <v>738.65</v>
      </c>
      <c r="K34" s="38">
        <v>751.15</v>
      </c>
      <c r="L34" s="38">
        <v>758.3</v>
      </c>
      <c r="M34" s="28">
        <v>744</v>
      </c>
      <c r="N34" s="28">
        <v>724.35</v>
      </c>
      <c r="O34" s="39">
        <v>47599200</v>
      </c>
      <c r="P34" s="40">
        <v>1.193938466248278E-2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44861</v>
      </c>
      <c r="E35" s="37">
        <v>3481.4</v>
      </c>
      <c r="F35" s="37">
        <v>3501.3000000000006</v>
      </c>
      <c r="G35" s="38">
        <v>3445.4000000000015</v>
      </c>
      <c r="H35" s="38">
        <v>3409.400000000001</v>
      </c>
      <c r="I35" s="38">
        <v>3353.5000000000018</v>
      </c>
      <c r="J35" s="38">
        <v>3537.3000000000011</v>
      </c>
      <c r="K35" s="38">
        <v>3593.2</v>
      </c>
      <c r="L35" s="38">
        <v>3629.2000000000007</v>
      </c>
      <c r="M35" s="28">
        <v>3557.2</v>
      </c>
      <c r="N35" s="28">
        <v>3465.3</v>
      </c>
      <c r="O35" s="39">
        <v>2623000</v>
      </c>
      <c r="P35" s="40">
        <v>7.0503009896949284E-2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44861</v>
      </c>
      <c r="E36" s="37">
        <v>1642.55</v>
      </c>
      <c r="F36" s="37">
        <v>1655.8166666666666</v>
      </c>
      <c r="G36" s="38">
        <v>1622.4833333333331</v>
      </c>
      <c r="H36" s="38">
        <v>1602.4166666666665</v>
      </c>
      <c r="I36" s="38">
        <v>1569.083333333333</v>
      </c>
      <c r="J36" s="38">
        <v>1675.8833333333332</v>
      </c>
      <c r="K36" s="38">
        <v>1709.2166666666667</v>
      </c>
      <c r="L36" s="38">
        <v>1729.2833333333333</v>
      </c>
      <c r="M36" s="28">
        <v>1689.15</v>
      </c>
      <c r="N36" s="28">
        <v>1635.75</v>
      </c>
      <c r="O36" s="39">
        <v>6975500</v>
      </c>
      <c r="P36" s="40">
        <v>2.6790314270994334E-2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44861</v>
      </c>
      <c r="E37" s="37">
        <v>7196.9</v>
      </c>
      <c r="F37" s="37">
        <v>7264.55</v>
      </c>
      <c r="G37" s="38">
        <v>7094.8</v>
      </c>
      <c r="H37" s="38">
        <v>6992.7</v>
      </c>
      <c r="I37" s="38">
        <v>6822.95</v>
      </c>
      <c r="J37" s="38">
        <v>7366.6500000000005</v>
      </c>
      <c r="K37" s="38">
        <v>7536.4000000000005</v>
      </c>
      <c r="L37" s="38">
        <v>7638.5000000000009</v>
      </c>
      <c r="M37" s="28">
        <v>7434.3</v>
      </c>
      <c r="N37" s="28">
        <v>7162.45</v>
      </c>
      <c r="O37" s="39">
        <v>4312875</v>
      </c>
      <c r="P37" s="40">
        <v>2.9417907330608346E-2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44861</v>
      </c>
      <c r="E38" s="37">
        <v>1872.15</v>
      </c>
      <c r="F38" s="37">
        <v>1874.7</v>
      </c>
      <c r="G38" s="38">
        <v>1860.45</v>
      </c>
      <c r="H38" s="38">
        <v>1848.75</v>
      </c>
      <c r="I38" s="38">
        <v>1834.5</v>
      </c>
      <c r="J38" s="38">
        <v>1886.4</v>
      </c>
      <c r="K38" s="38">
        <v>1900.65</v>
      </c>
      <c r="L38" s="38">
        <v>1912.3500000000001</v>
      </c>
      <c r="M38" s="28">
        <v>1888.95</v>
      </c>
      <c r="N38" s="28">
        <v>1863</v>
      </c>
      <c r="O38" s="39">
        <v>2690700</v>
      </c>
      <c r="P38" s="40">
        <v>-1.2442193349482492E-2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44861</v>
      </c>
      <c r="E39" s="37">
        <v>345.4</v>
      </c>
      <c r="F39" s="37">
        <v>347.08333333333331</v>
      </c>
      <c r="G39" s="38">
        <v>342.21666666666664</v>
      </c>
      <c r="H39" s="38">
        <v>339.0333333333333</v>
      </c>
      <c r="I39" s="38">
        <v>334.16666666666663</v>
      </c>
      <c r="J39" s="38">
        <v>350.26666666666665</v>
      </c>
      <c r="K39" s="38">
        <v>355.13333333333333</v>
      </c>
      <c r="L39" s="38">
        <v>358.31666666666666</v>
      </c>
      <c r="M39" s="28">
        <v>351.95</v>
      </c>
      <c r="N39" s="28">
        <v>343.9</v>
      </c>
      <c r="O39" s="39">
        <v>6766400</v>
      </c>
      <c r="P39" s="40">
        <v>-1.0065543071161049E-2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44861</v>
      </c>
      <c r="E40" s="37">
        <v>261.75</v>
      </c>
      <c r="F40" s="37">
        <v>264.06666666666666</v>
      </c>
      <c r="G40" s="38">
        <v>257.98333333333335</v>
      </c>
      <c r="H40" s="38">
        <v>254.2166666666667</v>
      </c>
      <c r="I40" s="38">
        <v>248.13333333333338</v>
      </c>
      <c r="J40" s="38">
        <v>267.83333333333331</v>
      </c>
      <c r="K40" s="38">
        <v>273.91666666666669</v>
      </c>
      <c r="L40" s="38">
        <v>277.68333333333328</v>
      </c>
      <c r="M40" s="28">
        <v>270.14999999999998</v>
      </c>
      <c r="N40" s="28">
        <v>260.3</v>
      </c>
      <c r="O40" s="39">
        <v>27234000</v>
      </c>
      <c r="P40" s="40">
        <v>-1.982422520319831E-4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44861</v>
      </c>
      <c r="E41" s="37">
        <v>128.44999999999999</v>
      </c>
      <c r="F41" s="37">
        <v>130.11666666666665</v>
      </c>
      <c r="G41" s="38">
        <v>125.5333333333333</v>
      </c>
      <c r="H41" s="38">
        <v>122.61666666666666</v>
      </c>
      <c r="I41" s="38">
        <v>118.03333333333332</v>
      </c>
      <c r="J41" s="38">
        <v>133.0333333333333</v>
      </c>
      <c r="K41" s="38">
        <v>137.61666666666662</v>
      </c>
      <c r="L41" s="38">
        <v>140.53333333333327</v>
      </c>
      <c r="M41" s="28">
        <v>134.69999999999999</v>
      </c>
      <c r="N41" s="28">
        <v>127.2</v>
      </c>
      <c r="O41" s="39">
        <v>91365300</v>
      </c>
      <c r="P41" s="40">
        <v>7.3529411764705881E-3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44861</v>
      </c>
      <c r="E42" s="37">
        <v>1786.8</v>
      </c>
      <c r="F42" s="37">
        <v>1796.6333333333332</v>
      </c>
      <c r="G42" s="38">
        <v>1768.1666666666665</v>
      </c>
      <c r="H42" s="38">
        <v>1749.5333333333333</v>
      </c>
      <c r="I42" s="38">
        <v>1721.0666666666666</v>
      </c>
      <c r="J42" s="38">
        <v>1815.2666666666664</v>
      </c>
      <c r="K42" s="38">
        <v>1843.7333333333331</v>
      </c>
      <c r="L42" s="38">
        <v>1862.3666666666663</v>
      </c>
      <c r="M42" s="28">
        <v>1825.1</v>
      </c>
      <c r="N42" s="28">
        <v>1778</v>
      </c>
      <c r="O42" s="39">
        <v>1883750</v>
      </c>
      <c r="P42" s="40">
        <v>1.166740511002806E-2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44861</v>
      </c>
      <c r="E43" s="37">
        <v>98.95</v>
      </c>
      <c r="F43" s="37">
        <v>100.3</v>
      </c>
      <c r="G43" s="38">
        <v>97.149999999999991</v>
      </c>
      <c r="H43" s="38">
        <v>95.35</v>
      </c>
      <c r="I43" s="38">
        <v>92.199999999999989</v>
      </c>
      <c r="J43" s="38">
        <v>102.1</v>
      </c>
      <c r="K43" s="38">
        <v>105.25</v>
      </c>
      <c r="L43" s="38">
        <v>107.05</v>
      </c>
      <c r="M43" s="28">
        <v>103.45</v>
      </c>
      <c r="N43" s="28">
        <v>98.5</v>
      </c>
      <c r="O43" s="39">
        <v>87962400</v>
      </c>
      <c r="P43" s="40">
        <v>-1.2541592014333249E-2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44861</v>
      </c>
      <c r="E44" s="37">
        <v>608.65</v>
      </c>
      <c r="F44" s="37">
        <v>613.33333333333337</v>
      </c>
      <c r="G44" s="38">
        <v>602.56666666666672</v>
      </c>
      <c r="H44" s="38">
        <v>596.48333333333335</v>
      </c>
      <c r="I44" s="38">
        <v>585.7166666666667</v>
      </c>
      <c r="J44" s="38">
        <v>619.41666666666674</v>
      </c>
      <c r="K44" s="38">
        <v>630.18333333333339</v>
      </c>
      <c r="L44" s="38">
        <v>636.26666666666677</v>
      </c>
      <c r="M44" s="28">
        <v>624.1</v>
      </c>
      <c r="N44" s="28">
        <v>607.25</v>
      </c>
      <c r="O44" s="39">
        <v>7780300</v>
      </c>
      <c r="P44" s="40">
        <v>4.0453074433656956E-2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44861</v>
      </c>
      <c r="E45" s="37">
        <v>693</v>
      </c>
      <c r="F45" s="37">
        <v>694.08333333333337</v>
      </c>
      <c r="G45" s="38">
        <v>684.36666666666679</v>
      </c>
      <c r="H45" s="38">
        <v>675.73333333333346</v>
      </c>
      <c r="I45" s="38">
        <v>666.01666666666688</v>
      </c>
      <c r="J45" s="38">
        <v>702.7166666666667</v>
      </c>
      <c r="K45" s="38">
        <v>712.43333333333317</v>
      </c>
      <c r="L45" s="38">
        <v>721.06666666666661</v>
      </c>
      <c r="M45" s="28">
        <v>703.8</v>
      </c>
      <c r="N45" s="28">
        <v>685.45</v>
      </c>
      <c r="O45" s="39">
        <v>7173000</v>
      </c>
      <c r="P45" s="40">
        <v>5.392300910960917E-2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44861</v>
      </c>
      <c r="E46" s="37">
        <v>797.25</v>
      </c>
      <c r="F46" s="37">
        <v>800.88333333333333</v>
      </c>
      <c r="G46" s="38">
        <v>790.11666666666667</v>
      </c>
      <c r="H46" s="38">
        <v>782.98333333333335</v>
      </c>
      <c r="I46" s="38">
        <v>772.2166666666667</v>
      </c>
      <c r="J46" s="38">
        <v>808.01666666666665</v>
      </c>
      <c r="K46" s="38">
        <v>818.7833333333333</v>
      </c>
      <c r="L46" s="38">
        <v>825.91666666666663</v>
      </c>
      <c r="M46" s="28">
        <v>811.65</v>
      </c>
      <c r="N46" s="28">
        <v>793.75</v>
      </c>
      <c r="O46" s="39">
        <v>42714850</v>
      </c>
      <c r="P46" s="40">
        <v>1.3159377182901824E-2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44861</v>
      </c>
      <c r="E47" s="37">
        <v>60.65</v>
      </c>
      <c r="F47" s="37">
        <v>60.916666666666664</v>
      </c>
      <c r="G47" s="38">
        <v>59.733333333333327</v>
      </c>
      <c r="H47" s="38">
        <v>58.816666666666663</v>
      </c>
      <c r="I47" s="38">
        <v>57.633333333333326</v>
      </c>
      <c r="J47" s="38">
        <v>61.833333333333329</v>
      </c>
      <c r="K47" s="38">
        <v>63.016666666666666</v>
      </c>
      <c r="L47" s="38">
        <v>63.93333333333333</v>
      </c>
      <c r="M47" s="28">
        <v>62.1</v>
      </c>
      <c r="N47" s="28">
        <v>60</v>
      </c>
      <c r="O47" s="39">
        <v>108223500</v>
      </c>
      <c r="P47" s="40">
        <v>-3.4201649175412296E-2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44861</v>
      </c>
      <c r="E48" s="37">
        <v>293.2</v>
      </c>
      <c r="F48" s="37">
        <v>293.48333333333335</v>
      </c>
      <c r="G48" s="38">
        <v>289.7166666666667</v>
      </c>
      <c r="H48" s="38">
        <v>286.23333333333335</v>
      </c>
      <c r="I48" s="38">
        <v>282.4666666666667</v>
      </c>
      <c r="J48" s="38">
        <v>296.9666666666667</v>
      </c>
      <c r="K48" s="38">
        <v>300.73333333333335</v>
      </c>
      <c r="L48" s="38">
        <v>304.2166666666667</v>
      </c>
      <c r="M48" s="28">
        <v>297.25</v>
      </c>
      <c r="N48" s="28">
        <v>290</v>
      </c>
      <c r="O48" s="39">
        <v>18296500</v>
      </c>
      <c r="P48" s="40">
        <v>-8.2284004488218428E-3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44861</v>
      </c>
      <c r="E49" s="37">
        <v>15642.55</v>
      </c>
      <c r="F49" s="37">
        <v>15746.866666666667</v>
      </c>
      <c r="G49" s="38">
        <v>15403.083333333334</v>
      </c>
      <c r="H49" s="38">
        <v>15163.616666666667</v>
      </c>
      <c r="I49" s="38">
        <v>14819.833333333334</v>
      </c>
      <c r="J49" s="38">
        <v>15986.333333333334</v>
      </c>
      <c r="K49" s="38">
        <v>16330.116666666667</v>
      </c>
      <c r="L49" s="38">
        <v>16569.583333333336</v>
      </c>
      <c r="M49" s="28">
        <v>16090.65</v>
      </c>
      <c r="N49" s="28">
        <v>15507.4</v>
      </c>
      <c r="O49" s="39">
        <v>187150</v>
      </c>
      <c r="P49" s="40">
        <v>-5.7890762647873142E-2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44861</v>
      </c>
      <c r="E50" s="37">
        <v>309.35000000000002</v>
      </c>
      <c r="F50" s="37">
        <v>308.95</v>
      </c>
      <c r="G50" s="38">
        <v>306</v>
      </c>
      <c r="H50" s="38">
        <v>302.65000000000003</v>
      </c>
      <c r="I50" s="38">
        <v>299.70000000000005</v>
      </c>
      <c r="J50" s="38">
        <v>312.29999999999995</v>
      </c>
      <c r="K50" s="38">
        <v>315.24999999999989</v>
      </c>
      <c r="L50" s="38">
        <v>318.59999999999991</v>
      </c>
      <c r="M50" s="28">
        <v>311.89999999999998</v>
      </c>
      <c r="N50" s="28">
        <v>305.60000000000002</v>
      </c>
      <c r="O50" s="39">
        <v>16596000</v>
      </c>
      <c r="P50" s="40">
        <v>-5.3937432578209281E-3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44861</v>
      </c>
      <c r="E51" s="37">
        <v>3771</v>
      </c>
      <c r="F51" s="37">
        <v>3800.65</v>
      </c>
      <c r="G51" s="38">
        <v>3726.8</v>
      </c>
      <c r="H51" s="38">
        <v>3682.6</v>
      </c>
      <c r="I51" s="38">
        <v>3608.75</v>
      </c>
      <c r="J51" s="38">
        <v>3844.8500000000004</v>
      </c>
      <c r="K51" s="38">
        <v>3918.7</v>
      </c>
      <c r="L51" s="38">
        <v>3962.9000000000005</v>
      </c>
      <c r="M51" s="28">
        <v>3874.5</v>
      </c>
      <c r="N51" s="28">
        <v>3756.45</v>
      </c>
      <c r="O51" s="39">
        <v>1501000</v>
      </c>
      <c r="P51" s="40">
        <v>1.282051282051282E-2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44861</v>
      </c>
      <c r="E52" s="37">
        <v>279.35000000000002</v>
      </c>
      <c r="F52" s="37">
        <v>281.08333333333331</v>
      </c>
      <c r="G52" s="38">
        <v>276.71666666666664</v>
      </c>
      <c r="H52" s="38">
        <v>274.08333333333331</v>
      </c>
      <c r="I52" s="38">
        <v>269.71666666666664</v>
      </c>
      <c r="J52" s="38">
        <v>283.71666666666664</v>
      </c>
      <c r="K52" s="38">
        <v>288.08333333333331</v>
      </c>
      <c r="L52" s="38">
        <v>290.71666666666664</v>
      </c>
      <c r="M52" s="28">
        <v>285.45</v>
      </c>
      <c r="N52" s="28">
        <v>278.45</v>
      </c>
      <c r="O52" s="39">
        <v>8685300</v>
      </c>
      <c r="P52" s="40">
        <v>-3.2821124869461434E-3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44861</v>
      </c>
      <c r="E53" s="37">
        <v>222.6</v>
      </c>
      <c r="F53" s="37">
        <v>225.41666666666666</v>
      </c>
      <c r="G53" s="38">
        <v>218.33333333333331</v>
      </c>
      <c r="H53" s="38">
        <v>214.06666666666666</v>
      </c>
      <c r="I53" s="38">
        <v>206.98333333333332</v>
      </c>
      <c r="J53" s="38">
        <v>229.68333333333331</v>
      </c>
      <c r="K53" s="38">
        <v>236.76666666666662</v>
      </c>
      <c r="L53" s="38">
        <v>241.0333333333333</v>
      </c>
      <c r="M53" s="28">
        <v>232.5</v>
      </c>
      <c r="N53" s="28">
        <v>221.15</v>
      </c>
      <c r="O53" s="39">
        <v>40869900</v>
      </c>
      <c r="P53" s="40">
        <v>6.9677054625114837E-2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44861</v>
      </c>
      <c r="E54" s="37">
        <v>483.35</v>
      </c>
      <c r="F54" s="37">
        <v>488.10000000000008</v>
      </c>
      <c r="G54" s="38">
        <v>472.35000000000014</v>
      </c>
      <c r="H54" s="38">
        <v>461.35000000000008</v>
      </c>
      <c r="I54" s="38">
        <v>445.60000000000014</v>
      </c>
      <c r="J54" s="38">
        <v>499.10000000000014</v>
      </c>
      <c r="K54" s="38">
        <v>514.85</v>
      </c>
      <c r="L54" s="38">
        <v>525.85000000000014</v>
      </c>
      <c r="M54" s="28">
        <v>503.85</v>
      </c>
      <c r="N54" s="28">
        <v>477.1</v>
      </c>
      <c r="O54" s="39">
        <v>6743100</v>
      </c>
      <c r="P54" s="40">
        <v>4.9150485436893203E-2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44861</v>
      </c>
      <c r="E55" s="37">
        <v>313.89999999999998</v>
      </c>
      <c r="F55" s="37">
        <v>316.38333333333333</v>
      </c>
      <c r="G55" s="38">
        <v>309.66666666666663</v>
      </c>
      <c r="H55" s="38">
        <v>305.43333333333328</v>
      </c>
      <c r="I55" s="38">
        <v>298.71666666666658</v>
      </c>
      <c r="J55" s="38">
        <v>320.61666666666667</v>
      </c>
      <c r="K55" s="38">
        <v>327.33333333333337</v>
      </c>
      <c r="L55" s="38">
        <v>331.56666666666672</v>
      </c>
      <c r="M55" s="28">
        <v>323.10000000000002</v>
      </c>
      <c r="N55" s="28">
        <v>312.14999999999998</v>
      </c>
      <c r="O55" s="39">
        <v>5386500</v>
      </c>
      <c r="P55" s="40">
        <v>-6.0930962343096237E-2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44861</v>
      </c>
      <c r="E56" s="37">
        <v>702.35</v>
      </c>
      <c r="F56" s="37">
        <v>712.46666666666658</v>
      </c>
      <c r="G56" s="38">
        <v>689.43333333333317</v>
      </c>
      <c r="H56" s="38">
        <v>676.51666666666654</v>
      </c>
      <c r="I56" s="38">
        <v>653.48333333333312</v>
      </c>
      <c r="J56" s="38">
        <v>725.38333333333321</v>
      </c>
      <c r="K56" s="38">
        <v>748.41666666666674</v>
      </c>
      <c r="L56" s="38">
        <v>761.33333333333326</v>
      </c>
      <c r="M56" s="28">
        <v>735.5</v>
      </c>
      <c r="N56" s="28">
        <v>699.55</v>
      </c>
      <c r="O56" s="39">
        <v>6291250</v>
      </c>
      <c r="P56" s="40">
        <v>1.882591093117409E-2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44861</v>
      </c>
      <c r="E57" s="37">
        <v>1125.0999999999999</v>
      </c>
      <c r="F57" s="37">
        <v>1124.1333333333334</v>
      </c>
      <c r="G57" s="38">
        <v>1110.3166666666668</v>
      </c>
      <c r="H57" s="38">
        <v>1095.5333333333333</v>
      </c>
      <c r="I57" s="38">
        <v>1081.7166666666667</v>
      </c>
      <c r="J57" s="38">
        <v>1138.916666666667</v>
      </c>
      <c r="K57" s="38">
        <v>1152.7333333333336</v>
      </c>
      <c r="L57" s="38">
        <v>1167.5166666666671</v>
      </c>
      <c r="M57" s="28">
        <v>1137.95</v>
      </c>
      <c r="N57" s="28">
        <v>1109.3499999999999</v>
      </c>
      <c r="O57" s="39">
        <v>8295300</v>
      </c>
      <c r="P57" s="40">
        <v>2.9110555600354811E-2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44861</v>
      </c>
      <c r="E58" s="37">
        <v>215.6</v>
      </c>
      <c r="F58" s="37">
        <v>215.75</v>
      </c>
      <c r="G58" s="38">
        <v>212.95</v>
      </c>
      <c r="H58" s="38">
        <v>210.29999999999998</v>
      </c>
      <c r="I58" s="38">
        <v>207.49999999999997</v>
      </c>
      <c r="J58" s="38">
        <v>218.4</v>
      </c>
      <c r="K58" s="38">
        <v>221.20000000000002</v>
      </c>
      <c r="L58" s="38">
        <v>223.85000000000002</v>
      </c>
      <c r="M58" s="28">
        <v>218.55</v>
      </c>
      <c r="N58" s="28">
        <v>213.1</v>
      </c>
      <c r="O58" s="39">
        <v>34776000</v>
      </c>
      <c r="P58" s="40">
        <v>-2.3815137939165291E-2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44861</v>
      </c>
      <c r="E59" s="37">
        <v>3309.9</v>
      </c>
      <c r="F59" s="37">
        <v>3325.8333333333335</v>
      </c>
      <c r="G59" s="38">
        <v>3262.3666666666668</v>
      </c>
      <c r="H59" s="38">
        <v>3214.8333333333335</v>
      </c>
      <c r="I59" s="38">
        <v>3151.3666666666668</v>
      </c>
      <c r="J59" s="38">
        <v>3373.3666666666668</v>
      </c>
      <c r="K59" s="38">
        <v>3436.833333333333</v>
      </c>
      <c r="L59" s="38">
        <v>3484.3666666666668</v>
      </c>
      <c r="M59" s="28">
        <v>3389.3</v>
      </c>
      <c r="N59" s="28">
        <v>3278.3</v>
      </c>
      <c r="O59" s="39">
        <v>662850</v>
      </c>
      <c r="P59" s="40">
        <v>1.2139257901969767E-2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44861</v>
      </c>
      <c r="E60" s="37">
        <v>1581.5</v>
      </c>
      <c r="F60" s="37">
        <v>1601.1499999999999</v>
      </c>
      <c r="G60" s="38">
        <v>1558.3499999999997</v>
      </c>
      <c r="H60" s="38">
        <v>1535.1999999999998</v>
      </c>
      <c r="I60" s="38">
        <v>1492.3999999999996</v>
      </c>
      <c r="J60" s="38">
        <v>1624.2999999999997</v>
      </c>
      <c r="K60" s="38">
        <v>1667.1</v>
      </c>
      <c r="L60" s="38">
        <v>1690.2499999999998</v>
      </c>
      <c r="M60" s="28">
        <v>1643.95</v>
      </c>
      <c r="N60" s="28">
        <v>1578</v>
      </c>
      <c r="O60" s="39">
        <v>2148300</v>
      </c>
      <c r="P60" s="40">
        <v>-3.8948393378773127E-3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44861</v>
      </c>
      <c r="E61" s="37">
        <v>694.6</v>
      </c>
      <c r="F61" s="37">
        <v>699.83333333333337</v>
      </c>
      <c r="G61" s="38">
        <v>685.9666666666667</v>
      </c>
      <c r="H61" s="38">
        <v>677.33333333333337</v>
      </c>
      <c r="I61" s="38">
        <v>663.4666666666667</v>
      </c>
      <c r="J61" s="38">
        <v>708.4666666666667</v>
      </c>
      <c r="K61" s="38">
        <v>722.33333333333326</v>
      </c>
      <c r="L61" s="38">
        <v>730.9666666666667</v>
      </c>
      <c r="M61" s="28">
        <v>713.7</v>
      </c>
      <c r="N61" s="28">
        <v>691.2</v>
      </c>
      <c r="O61" s="39">
        <v>6865000</v>
      </c>
      <c r="P61" s="40">
        <v>-1.8304018304018305E-2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44861</v>
      </c>
      <c r="E62" s="37">
        <v>987.6</v>
      </c>
      <c r="F62" s="37">
        <v>996.15</v>
      </c>
      <c r="G62" s="38">
        <v>975</v>
      </c>
      <c r="H62" s="38">
        <v>962.4</v>
      </c>
      <c r="I62" s="38">
        <v>941.25</v>
      </c>
      <c r="J62" s="38">
        <v>1008.75</v>
      </c>
      <c r="K62" s="38">
        <v>1029.8999999999999</v>
      </c>
      <c r="L62" s="38">
        <v>1042.5</v>
      </c>
      <c r="M62" s="28">
        <v>1017.3</v>
      </c>
      <c r="N62" s="28">
        <v>983.55</v>
      </c>
      <c r="O62" s="39">
        <v>926800</v>
      </c>
      <c r="P62" s="40">
        <v>-3.4985422740524783E-2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44861</v>
      </c>
      <c r="E63" s="37">
        <v>394.65</v>
      </c>
      <c r="F63" s="37">
        <v>396.88333333333338</v>
      </c>
      <c r="G63" s="38">
        <v>385.36666666666679</v>
      </c>
      <c r="H63" s="38">
        <v>376.08333333333343</v>
      </c>
      <c r="I63" s="38">
        <v>364.56666666666683</v>
      </c>
      <c r="J63" s="38">
        <v>406.16666666666674</v>
      </c>
      <c r="K63" s="38">
        <v>417.68333333333328</v>
      </c>
      <c r="L63" s="38">
        <v>426.9666666666667</v>
      </c>
      <c r="M63" s="28">
        <v>408.4</v>
      </c>
      <c r="N63" s="28">
        <v>387.6</v>
      </c>
      <c r="O63" s="39">
        <v>4449000</v>
      </c>
      <c r="P63" s="40">
        <v>0.21358428805237317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44861</v>
      </c>
      <c r="E64" s="37">
        <v>168.5</v>
      </c>
      <c r="F64" s="37">
        <v>170.26666666666668</v>
      </c>
      <c r="G64" s="38">
        <v>165.68333333333337</v>
      </c>
      <c r="H64" s="38">
        <v>162.86666666666667</v>
      </c>
      <c r="I64" s="38">
        <v>158.28333333333336</v>
      </c>
      <c r="J64" s="38">
        <v>173.08333333333337</v>
      </c>
      <c r="K64" s="38">
        <v>177.66666666666669</v>
      </c>
      <c r="L64" s="38">
        <v>180.48333333333338</v>
      </c>
      <c r="M64" s="28">
        <v>174.85</v>
      </c>
      <c r="N64" s="28">
        <v>167.45</v>
      </c>
      <c r="O64" s="39">
        <v>5450000</v>
      </c>
      <c r="P64" s="40">
        <v>0.12603305785123967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44861</v>
      </c>
      <c r="E65" s="37">
        <v>1185.4000000000001</v>
      </c>
      <c r="F65" s="37">
        <v>1188.1666666666667</v>
      </c>
      <c r="G65" s="38">
        <v>1172.2333333333336</v>
      </c>
      <c r="H65" s="38">
        <v>1159.0666666666668</v>
      </c>
      <c r="I65" s="38">
        <v>1143.1333333333337</v>
      </c>
      <c r="J65" s="38">
        <v>1201.3333333333335</v>
      </c>
      <c r="K65" s="38">
        <v>1217.2666666666664</v>
      </c>
      <c r="L65" s="38">
        <v>1230.4333333333334</v>
      </c>
      <c r="M65" s="28">
        <v>1204.0999999999999</v>
      </c>
      <c r="N65" s="28">
        <v>1175</v>
      </c>
      <c r="O65" s="39">
        <v>3193200</v>
      </c>
      <c r="P65" s="40">
        <v>-3.6567704561911656E-2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44861</v>
      </c>
      <c r="E66" s="37">
        <v>558.4</v>
      </c>
      <c r="F66" s="37">
        <v>564.69999999999993</v>
      </c>
      <c r="G66" s="38">
        <v>549.94999999999982</v>
      </c>
      <c r="H66" s="38">
        <v>541.49999999999989</v>
      </c>
      <c r="I66" s="38">
        <v>526.74999999999977</v>
      </c>
      <c r="J66" s="38">
        <v>573.14999999999986</v>
      </c>
      <c r="K66" s="38">
        <v>587.90000000000009</v>
      </c>
      <c r="L66" s="38">
        <v>596.34999999999991</v>
      </c>
      <c r="M66" s="28">
        <v>579.45000000000005</v>
      </c>
      <c r="N66" s="28">
        <v>556.25</v>
      </c>
      <c r="O66" s="39">
        <v>11546250</v>
      </c>
      <c r="P66" s="40">
        <v>4.5264229942288105E-2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44861</v>
      </c>
      <c r="E67" s="37">
        <v>1556.8</v>
      </c>
      <c r="F67" s="37">
        <v>1567.8666666666668</v>
      </c>
      <c r="G67" s="38">
        <v>1527.7333333333336</v>
      </c>
      <c r="H67" s="38">
        <v>1498.6666666666667</v>
      </c>
      <c r="I67" s="38">
        <v>1458.5333333333335</v>
      </c>
      <c r="J67" s="38">
        <v>1596.9333333333336</v>
      </c>
      <c r="K67" s="38">
        <v>1637.0666666666668</v>
      </c>
      <c r="L67" s="38">
        <v>1666.1333333333337</v>
      </c>
      <c r="M67" s="28">
        <v>1608</v>
      </c>
      <c r="N67" s="28">
        <v>1538.8</v>
      </c>
      <c r="O67" s="39">
        <v>1294500</v>
      </c>
      <c r="P67" s="40">
        <v>3.0652866242038217E-2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44861</v>
      </c>
      <c r="E68" s="37">
        <v>2027.9</v>
      </c>
      <c r="F68" s="37">
        <v>2034.05</v>
      </c>
      <c r="G68" s="38">
        <v>1995.1</v>
      </c>
      <c r="H68" s="38">
        <v>1962.3</v>
      </c>
      <c r="I68" s="38">
        <v>1923.35</v>
      </c>
      <c r="J68" s="38">
        <v>2066.85</v>
      </c>
      <c r="K68" s="38">
        <v>2105.8000000000002</v>
      </c>
      <c r="L68" s="38">
        <v>2138.6</v>
      </c>
      <c r="M68" s="28">
        <v>2073</v>
      </c>
      <c r="N68" s="28">
        <v>2001.25</v>
      </c>
      <c r="O68" s="39">
        <v>1988250</v>
      </c>
      <c r="P68" s="40">
        <v>-4.3420736107770024E-2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44861</v>
      </c>
      <c r="E69" s="37">
        <v>201.95</v>
      </c>
      <c r="F69" s="37">
        <v>202.69999999999996</v>
      </c>
      <c r="G69" s="38">
        <v>198.29999999999993</v>
      </c>
      <c r="H69" s="38">
        <v>194.64999999999998</v>
      </c>
      <c r="I69" s="38">
        <v>190.24999999999994</v>
      </c>
      <c r="J69" s="38">
        <v>206.34999999999991</v>
      </c>
      <c r="K69" s="38">
        <v>210.74999999999994</v>
      </c>
      <c r="L69" s="38">
        <v>214.39999999999989</v>
      </c>
      <c r="M69" s="28">
        <v>207.1</v>
      </c>
      <c r="N69" s="28">
        <v>199.05</v>
      </c>
      <c r="O69" s="39">
        <v>14752200</v>
      </c>
      <c r="P69" s="40">
        <v>1.2470402525651144E-2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44861</v>
      </c>
      <c r="E70" s="37">
        <v>3743.15</v>
      </c>
      <c r="F70" s="37">
        <v>3756.3166666666671</v>
      </c>
      <c r="G70" s="38">
        <v>3696.3833333333341</v>
      </c>
      <c r="H70" s="38">
        <v>3649.6166666666672</v>
      </c>
      <c r="I70" s="38">
        <v>3589.6833333333343</v>
      </c>
      <c r="J70" s="38">
        <v>3803.0833333333339</v>
      </c>
      <c r="K70" s="38">
        <v>3863.0166666666673</v>
      </c>
      <c r="L70" s="38">
        <v>3909.7833333333338</v>
      </c>
      <c r="M70" s="28">
        <v>3816.25</v>
      </c>
      <c r="N70" s="28">
        <v>3709.55</v>
      </c>
      <c r="O70" s="39">
        <v>2372850</v>
      </c>
      <c r="P70" s="40">
        <v>8.0932959469793529E-3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44861</v>
      </c>
      <c r="E71" s="37">
        <v>4240.55</v>
      </c>
      <c r="F71" s="37">
        <v>4262.9833333333327</v>
      </c>
      <c r="G71" s="38">
        <v>4193.9666666666653</v>
      </c>
      <c r="H71" s="38">
        <v>4147.3833333333323</v>
      </c>
      <c r="I71" s="38">
        <v>4078.366666666665</v>
      </c>
      <c r="J71" s="38">
        <v>4309.5666666666657</v>
      </c>
      <c r="K71" s="38">
        <v>4378.5833333333339</v>
      </c>
      <c r="L71" s="38">
        <v>4425.1666666666661</v>
      </c>
      <c r="M71" s="28">
        <v>4332</v>
      </c>
      <c r="N71" s="28">
        <v>4216.3999999999996</v>
      </c>
      <c r="O71" s="39">
        <v>592125</v>
      </c>
      <c r="P71" s="40">
        <v>4.2473591549295774E-2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44861</v>
      </c>
      <c r="E72" s="37">
        <v>349</v>
      </c>
      <c r="F72" s="37">
        <v>351.73333333333335</v>
      </c>
      <c r="G72" s="38">
        <v>343.7166666666667</v>
      </c>
      <c r="H72" s="38">
        <v>338.43333333333334</v>
      </c>
      <c r="I72" s="38">
        <v>330.41666666666669</v>
      </c>
      <c r="J72" s="38">
        <v>357.01666666666671</v>
      </c>
      <c r="K72" s="38">
        <v>365.03333333333336</v>
      </c>
      <c r="L72" s="38">
        <v>370.31666666666672</v>
      </c>
      <c r="M72" s="28">
        <v>359.75</v>
      </c>
      <c r="N72" s="28">
        <v>346.45</v>
      </c>
      <c r="O72" s="39">
        <v>44934450</v>
      </c>
      <c r="P72" s="40">
        <v>2.3912471331353161E-2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44861</v>
      </c>
      <c r="E73" s="37">
        <v>4406.25</v>
      </c>
      <c r="F73" s="37">
        <v>4385.5166666666664</v>
      </c>
      <c r="G73" s="38">
        <v>4322.5333333333328</v>
      </c>
      <c r="H73" s="38">
        <v>4238.8166666666666</v>
      </c>
      <c r="I73" s="38">
        <v>4175.833333333333</v>
      </c>
      <c r="J73" s="38">
        <v>4469.2333333333327</v>
      </c>
      <c r="K73" s="38">
        <v>4532.2166666666662</v>
      </c>
      <c r="L73" s="38">
        <v>4615.9333333333325</v>
      </c>
      <c r="M73" s="28">
        <v>4448.5</v>
      </c>
      <c r="N73" s="28">
        <v>4301.8</v>
      </c>
      <c r="O73" s="39">
        <v>1696500</v>
      </c>
      <c r="P73" s="40">
        <v>2.3297896403528612E-2</v>
      </c>
    </row>
    <row r="74" spans="1:16" ht="12.75" customHeight="1">
      <c r="A74" s="28">
        <v>64</v>
      </c>
      <c r="B74" s="29" t="s">
        <v>49</v>
      </c>
      <c r="C74" s="249" t="s">
        <v>99</v>
      </c>
      <c r="D74" s="31">
        <v>44861</v>
      </c>
      <c r="E74" s="37">
        <v>3432.95</v>
      </c>
      <c r="F74" s="37">
        <v>3537.0499999999997</v>
      </c>
      <c r="G74" s="38">
        <v>3317.0999999999995</v>
      </c>
      <c r="H74" s="38">
        <v>3201.2499999999995</v>
      </c>
      <c r="I74" s="38">
        <v>2981.2999999999993</v>
      </c>
      <c r="J74" s="38">
        <v>3652.8999999999996</v>
      </c>
      <c r="K74" s="38">
        <v>3872.8499999999995</v>
      </c>
      <c r="L74" s="38">
        <v>3988.7</v>
      </c>
      <c r="M74" s="28">
        <v>3757</v>
      </c>
      <c r="N74" s="28">
        <v>3421.2</v>
      </c>
      <c r="O74" s="39">
        <v>3771250</v>
      </c>
      <c r="P74" s="40">
        <v>0.16599935071961908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44861</v>
      </c>
      <c r="E75" s="37">
        <v>2065.8000000000002</v>
      </c>
      <c r="F75" s="37">
        <v>2095.35</v>
      </c>
      <c r="G75" s="38">
        <v>2030.85</v>
      </c>
      <c r="H75" s="38">
        <v>1995.9</v>
      </c>
      <c r="I75" s="38">
        <v>1931.4</v>
      </c>
      <c r="J75" s="38">
        <v>2130.2999999999997</v>
      </c>
      <c r="K75" s="38">
        <v>2194.7999999999997</v>
      </c>
      <c r="L75" s="38">
        <v>2229.7499999999995</v>
      </c>
      <c r="M75" s="28">
        <v>2159.85</v>
      </c>
      <c r="N75" s="28">
        <v>2060.4</v>
      </c>
      <c r="O75" s="39">
        <v>999900</v>
      </c>
      <c r="P75" s="40">
        <v>-3.4006376195536661E-2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44861</v>
      </c>
      <c r="E76" s="37">
        <v>154.25</v>
      </c>
      <c r="F76" s="37">
        <v>155.25</v>
      </c>
      <c r="G76" s="38">
        <v>152.6</v>
      </c>
      <c r="H76" s="38">
        <v>150.94999999999999</v>
      </c>
      <c r="I76" s="38">
        <v>148.29999999999998</v>
      </c>
      <c r="J76" s="38">
        <v>156.9</v>
      </c>
      <c r="K76" s="38">
        <v>159.54999999999998</v>
      </c>
      <c r="L76" s="38">
        <v>161.20000000000002</v>
      </c>
      <c r="M76" s="28">
        <v>157.9</v>
      </c>
      <c r="N76" s="28">
        <v>153.6</v>
      </c>
      <c r="O76" s="39">
        <v>25912800</v>
      </c>
      <c r="P76" s="40">
        <v>1.6953941791466517E-2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44861</v>
      </c>
      <c r="E77" s="37">
        <v>116.95</v>
      </c>
      <c r="F77" s="37">
        <v>118.51666666666667</v>
      </c>
      <c r="G77" s="38">
        <v>114.93333333333334</v>
      </c>
      <c r="H77" s="38">
        <v>112.91666666666667</v>
      </c>
      <c r="I77" s="38">
        <v>109.33333333333334</v>
      </c>
      <c r="J77" s="38">
        <v>120.53333333333333</v>
      </c>
      <c r="K77" s="38">
        <v>124.11666666666667</v>
      </c>
      <c r="L77" s="38">
        <v>126.13333333333333</v>
      </c>
      <c r="M77" s="28">
        <v>122.1</v>
      </c>
      <c r="N77" s="28">
        <v>116.5</v>
      </c>
      <c r="O77" s="39">
        <v>95930000</v>
      </c>
      <c r="P77" s="40">
        <v>1.7608995438633711E-2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44861</v>
      </c>
      <c r="E78" s="37">
        <v>101.65</v>
      </c>
      <c r="F78" s="37">
        <v>102.21666666666668</v>
      </c>
      <c r="G78" s="38">
        <v>100.73333333333336</v>
      </c>
      <c r="H78" s="38">
        <v>99.816666666666677</v>
      </c>
      <c r="I78" s="38">
        <v>98.333333333333357</v>
      </c>
      <c r="J78" s="38">
        <v>103.13333333333337</v>
      </c>
      <c r="K78" s="38">
        <v>104.61666666666669</v>
      </c>
      <c r="L78" s="38">
        <v>105.53333333333337</v>
      </c>
      <c r="M78" s="28">
        <v>103.7</v>
      </c>
      <c r="N78" s="28">
        <v>101.3</v>
      </c>
      <c r="O78" s="39">
        <v>17695600</v>
      </c>
      <c r="P78" s="40">
        <v>5.128205128205128E-2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44861</v>
      </c>
      <c r="E79" s="37">
        <v>84.85</v>
      </c>
      <c r="F79" s="37">
        <v>85.333333333333329</v>
      </c>
      <c r="G79" s="38">
        <v>83.11666666666666</v>
      </c>
      <c r="H79" s="38">
        <v>81.383333333333326</v>
      </c>
      <c r="I79" s="38">
        <v>79.166666666666657</v>
      </c>
      <c r="J79" s="38">
        <v>87.066666666666663</v>
      </c>
      <c r="K79" s="38">
        <v>89.283333333333331</v>
      </c>
      <c r="L79" s="38">
        <v>91.016666666666666</v>
      </c>
      <c r="M79" s="28">
        <v>87.55</v>
      </c>
      <c r="N79" s="28">
        <v>83.6</v>
      </c>
      <c r="O79" s="39">
        <v>61506300</v>
      </c>
      <c r="P79" s="40">
        <v>7.0041388092964021E-2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44861</v>
      </c>
      <c r="E80" s="37">
        <v>401.8</v>
      </c>
      <c r="F80" s="37">
        <v>401.03333333333336</v>
      </c>
      <c r="G80" s="38">
        <v>392.7166666666667</v>
      </c>
      <c r="H80" s="38">
        <v>383.63333333333333</v>
      </c>
      <c r="I80" s="38">
        <v>375.31666666666666</v>
      </c>
      <c r="J80" s="38">
        <v>410.11666666666673</v>
      </c>
      <c r="K80" s="38">
        <v>418.43333333333345</v>
      </c>
      <c r="L80" s="38">
        <v>427.51666666666677</v>
      </c>
      <c r="M80" s="28">
        <v>409.35</v>
      </c>
      <c r="N80" s="28">
        <v>391.95</v>
      </c>
      <c r="O80" s="39">
        <v>8506550</v>
      </c>
      <c r="P80" s="40">
        <v>3.8029750210496774E-2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44861</v>
      </c>
      <c r="E81" s="37">
        <v>34.75</v>
      </c>
      <c r="F81" s="37">
        <v>35.06666666666667</v>
      </c>
      <c r="G81" s="38">
        <v>34.233333333333341</v>
      </c>
      <c r="H81" s="38">
        <v>33.716666666666669</v>
      </c>
      <c r="I81" s="38">
        <v>32.88333333333334</v>
      </c>
      <c r="J81" s="38">
        <v>35.583333333333343</v>
      </c>
      <c r="K81" s="38">
        <v>36.416666666666671</v>
      </c>
      <c r="L81" s="38">
        <v>36.933333333333344</v>
      </c>
      <c r="M81" s="28">
        <v>35.9</v>
      </c>
      <c r="N81" s="28">
        <v>34.549999999999997</v>
      </c>
      <c r="O81" s="39">
        <v>134100000</v>
      </c>
      <c r="P81" s="40">
        <v>1.0169491525423728E-2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44861</v>
      </c>
      <c r="E82" s="37">
        <v>638.04999999999995</v>
      </c>
      <c r="F82" s="37">
        <v>643.31666666666672</v>
      </c>
      <c r="G82" s="38">
        <v>629.03333333333342</v>
      </c>
      <c r="H82" s="38">
        <v>620.01666666666665</v>
      </c>
      <c r="I82" s="38">
        <v>605.73333333333335</v>
      </c>
      <c r="J82" s="38">
        <v>652.33333333333348</v>
      </c>
      <c r="K82" s="38">
        <v>666.61666666666679</v>
      </c>
      <c r="L82" s="38">
        <v>675.63333333333355</v>
      </c>
      <c r="M82" s="28">
        <v>657.6</v>
      </c>
      <c r="N82" s="28">
        <v>634.29999999999995</v>
      </c>
      <c r="O82" s="39">
        <v>5110300</v>
      </c>
      <c r="P82" s="40">
        <v>-3.0101159634838393E-2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44861</v>
      </c>
      <c r="E83" s="37">
        <v>886.4</v>
      </c>
      <c r="F83" s="37">
        <v>897.76666666666677</v>
      </c>
      <c r="G83" s="38">
        <v>871.78333333333353</v>
      </c>
      <c r="H83" s="38">
        <v>857.16666666666674</v>
      </c>
      <c r="I83" s="38">
        <v>831.18333333333351</v>
      </c>
      <c r="J83" s="38">
        <v>912.38333333333355</v>
      </c>
      <c r="K83" s="38">
        <v>938.3666666666669</v>
      </c>
      <c r="L83" s="38">
        <v>952.98333333333358</v>
      </c>
      <c r="M83" s="28">
        <v>923.75</v>
      </c>
      <c r="N83" s="28">
        <v>883.15</v>
      </c>
      <c r="O83" s="39">
        <v>6116000</v>
      </c>
      <c r="P83" s="40">
        <v>4.1044163519947463E-3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44861</v>
      </c>
      <c r="E84" s="37">
        <v>1166.05</v>
      </c>
      <c r="F84" s="37">
        <v>1181.55</v>
      </c>
      <c r="G84" s="38">
        <v>1143.6999999999998</v>
      </c>
      <c r="H84" s="38">
        <v>1121.3499999999999</v>
      </c>
      <c r="I84" s="38">
        <v>1083.4999999999998</v>
      </c>
      <c r="J84" s="38">
        <v>1203.8999999999999</v>
      </c>
      <c r="K84" s="38">
        <v>1241.7499999999998</v>
      </c>
      <c r="L84" s="38">
        <v>1264.0999999999999</v>
      </c>
      <c r="M84" s="28">
        <v>1219.4000000000001</v>
      </c>
      <c r="N84" s="28">
        <v>1159.2</v>
      </c>
      <c r="O84" s="39">
        <v>4576000</v>
      </c>
      <c r="P84" s="40">
        <v>3.1652989449003514E-2</v>
      </c>
    </row>
    <row r="85" spans="1:16" ht="12.75" customHeight="1">
      <c r="A85" s="28">
        <v>75</v>
      </c>
      <c r="B85" s="29" t="s">
        <v>47</v>
      </c>
      <c r="C85" s="226" t="s">
        <v>109</v>
      </c>
      <c r="D85" s="31">
        <v>44861</v>
      </c>
      <c r="E85" s="37">
        <v>348</v>
      </c>
      <c r="F85" s="37">
        <v>351.01666666666665</v>
      </c>
      <c r="G85" s="38">
        <v>342.48333333333329</v>
      </c>
      <c r="H85" s="38">
        <v>336.96666666666664</v>
      </c>
      <c r="I85" s="38">
        <v>328.43333333333328</v>
      </c>
      <c r="J85" s="38">
        <v>356.5333333333333</v>
      </c>
      <c r="K85" s="38">
        <v>365.06666666666661</v>
      </c>
      <c r="L85" s="38">
        <v>370.58333333333331</v>
      </c>
      <c r="M85" s="28">
        <v>359.55</v>
      </c>
      <c r="N85" s="28">
        <v>345.5</v>
      </c>
      <c r="O85" s="39">
        <v>9320000</v>
      </c>
      <c r="P85" s="40">
        <v>-3.1788905048826095E-2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44861</v>
      </c>
      <c r="E86" s="37">
        <v>1636.1</v>
      </c>
      <c r="F86" s="37">
        <v>1651.6666666666667</v>
      </c>
      <c r="G86" s="38">
        <v>1615.1833333333334</v>
      </c>
      <c r="H86" s="38">
        <v>1594.2666666666667</v>
      </c>
      <c r="I86" s="38">
        <v>1557.7833333333333</v>
      </c>
      <c r="J86" s="38">
        <v>1672.5833333333335</v>
      </c>
      <c r="K86" s="38">
        <v>1709.0666666666666</v>
      </c>
      <c r="L86" s="38">
        <v>1729.9833333333336</v>
      </c>
      <c r="M86" s="28">
        <v>1688.15</v>
      </c>
      <c r="N86" s="28">
        <v>1630.75</v>
      </c>
      <c r="O86" s="39">
        <v>7759600</v>
      </c>
      <c r="P86" s="40">
        <v>2.4491795248591722E-4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44861</v>
      </c>
      <c r="E87" s="37">
        <v>228.25</v>
      </c>
      <c r="F87" s="37">
        <v>228.78333333333333</v>
      </c>
      <c r="G87" s="38">
        <v>225.46666666666667</v>
      </c>
      <c r="H87" s="38">
        <v>222.68333333333334</v>
      </c>
      <c r="I87" s="38">
        <v>219.36666666666667</v>
      </c>
      <c r="J87" s="38">
        <v>231.56666666666666</v>
      </c>
      <c r="K87" s="38">
        <v>234.88333333333333</v>
      </c>
      <c r="L87" s="38">
        <v>237.66666666666666</v>
      </c>
      <c r="M87" s="28">
        <v>232.1</v>
      </c>
      <c r="N87" s="28">
        <v>226</v>
      </c>
      <c r="O87" s="39">
        <v>3880000</v>
      </c>
      <c r="P87" s="40">
        <v>1.1074918566775244E-2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44861</v>
      </c>
      <c r="E88" s="37">
        <v>474.3</v>
      </c>
      <c r="F88" s="37">
        <v>479</v>
      </c>
      <c r="G88" s="38">
        <v>468.65</v>
      </c>
      <c r="H88" s="38">
        <v>463</v>
      </c>
      <c r="I88" s="38">
        <v>452.65</v>
      </c>
      <c r="J88" s="38">
        <v>484.65</v>
      </c>
      <c r="K88" s="38">
        <v>495</v>
      </c>
      <c r="L88" s="38">
        <v>500.65</v>
      </c>
      <c r="M88" s="28">
        <v>489.35</v>
      </c>
      <c r="N88" s="28">
        <v>473.35</v>
      </c>
      <c r="O88" s="39">
        <v>6940000</v>
      </c>
      <c r="P88" s="40">
        <v>3.273809523809524E-2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44861</v>
      </c>
      <c r="E89" s="37">
        <v>2299</v>
      </c>
      <c r="F89" s="37">
        <v>2325.0333333333333</v>
      </c>
      <c r="G89" s="38">
        <v>2260.0666666666666</v>
      </c>
      <c r="H89" s="38">
        <v>2221.1333333333332</v>
      </c>
      <c r="I89" s="38">
        <v>2156.1666666666665</v>
      </c>
      <c r="J89" s="38">
        <v>2363.9666666666667</v>
      </c>
      <c r="K89" s="38">
        <v>2428.9333333333329</v>
      </c>
      <c r="L89" s="38">
        <v>2467.8666666666668</v>
      </c>
      <c r="M89" s="28">
        <v>2390</v>
      </c>
      <c r="N89" s="28">
        <v>2286.1</v>
      </c>
      <c r="O89" s="39">
        <v>3422850</v>
      </c>
      <c r="P89" s="40">
        <v>5.0209205020920501E-3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44861</v>
      </c>
      <c r="E90" s="37">
        <v>1320.45</v>
      </c>
      <c r="F90" s="37">
        <v>1331.5833333333333</v>
      </c>
      <c r="G90" s="38">
        <v>1303.3166666666666</v>
      </c>
      <c r="H90" s="38">
        <v>1286.1833333333334</v>
      </c>
      <c r="I90" s="38">
        <v>1257.9166666666667</v>
      </c>
      <c r="J90" s="38">
        <v>1348.7166666666665</v>
      </c>
      <c r="K90" s="38">
        <v>1376.9833333333333</v>
      </c>
      <c r="L90" s="38">
        <v>1394.1166666666663</v>
      </c>
      <c r="M90" s="28">
        <v>1359.85</v>
      </c>
      <c r="N90" s="28">
        <v>1314.45</v>
      </c>
      <c r="O90" s="39">
        <v>3875000</v>
      </c>
      <c r="P90" s="40">
        <v>7.7479338842975209E-4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44861</v>
      </c>
      <c r="E91" s="37">
        <v>923.15</v>
      </c>
      <c r="F91" s="37">
        <v>919.88333333333333</v>
      </c>
      <c r="G91" s="38">
        <v>912.76666666666665</v>
      </c>
      <c r="H91" s="38">
        <v>902.38333333333333</v>
      </c>
      <c r="I91" s="38">
        <v>895.26666666666665</v>
      </c>
      <c r="J91" s="38">
        <v>930.26666666666665</v>
      </c>
      <c r="K91" s="38">
        <v>937.38333333333321</v>
      </c>
      <c r="L91" s="38">
        <v>947.76666666666665</v>
      </c>
      <c r="M91" s="28">
        <v>927</v>
      </c>
      <c r="N91" s="28">
        <v>909.5</v>
      </c>
      <c r="O91" s="39">
        <v>17121300</v>
      </c>
      <c r="P91" s="40">
        <v>4.0901468362714222E-4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44861</v>
      </c>
      <c r="E92" s="37">
        <v>2287.0500000000002</v>
      </c>
      <c r="F92" s="37">
        <v>2283.15</v>
      </c>
      <c r="G92" s="38">
        <v>2269.4500000000003</v>
      </c>
      <c r="H92" s="38">
        <v>2251.8500000000004</v>
      </c>
      <c r="I92" s="38">
        <v>2238.1500000000005</v>
      </c>
      <c r="J92" s="38">
        <v>2300.75</v>
      </c>
      <c r="K92" s="38">
        <v>2314.4499999999998</v>
      </c>
      <c r="L92" s="38">
        <v>2332.0499999999997</v>
      </c>
      <c r="M92" s="28">
        <v>2296.85</v>
      </c>
      <c r="N92" s="28">
        <v>2265.5500000000002</v>
      </c>
      <c r="O92" s="39">
        <v>17996100</v>
      </c>
      <c r="P92" s="40">
        <v>2.6911376324674891E-3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44861</v>
      </c>
      <c r="E93" s="37">
        <v>1841.95</v>
      </c>
      <c r="F93" s="37">
        <v>1856.9333333333334</v>
      </c>
      <c r="G93" s="38">
        <v>1822.3166666666668</v>
      </c>
      <c r="H93" s="38">
        <v>1802.6833333333334</v>
      </c>
      <c r="I93" s="38">
        <v>1768.0666666666668</v>
      </c>
      <c r="J93" s="38">
        <v>1876.5666666666668</v>
      </c>
      <c r="K93" s="38">
        <v>1911.1833333333336</v>
      </c>
      <c r="L93" s="38">
        <v>1930.8166666666668</v>
      </c>
      <c r="M93" s="28">
        <v>1891.55</v>
      </c>
      <c r="N93" s="28">
        <v>1837.3</v>
      </c>
      <c r="O93" s="39">
        <v>2292900</v>
      </c>
      <c r="P93" s="40">
        <v>2.4256231573304744E-2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44861</v>
      </c>
      <c r="E94" s="37">
        <v>1415.05</v>
      </c>
      <c r="F94" s="37">
        <v>1414.2666666666667</v>
      </c>
      <c r="G94" s="38">
        <v>1404.7833333333333</v>
      </c>
      <c r="H94" s="38">
        <v>1394.5166666666667</v>
      </c>
      <c r="I94" s="38">
        <v>1385.0333333333333</v>
      </c>
      <c r="J94" s="38">
        <v>1424.5333333333333</v>
      </c>
      <c r="K94" s="38">
        <v>1434.0166666666664</v>
      </c>
      <c r="L94" s="38">
        <v>1444.2833333333333</v>
      </c>
      <c r="M94" s="28">
        <v>1423.75</v>
      </c>
      <c r="N94" s="28">
        <v>1404</v>
      </c>
      <c r="O94" s="39">
        <v>57171400</v>
      </c>
      <c r="P94" s="40">
        <v>-8.687857027055379E-3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44861</v>
      </c>
      <c r="E95" s="37">
        <v>520.20000000000005</v>
      </c>
      <c r="F95" s="37">
        <v>523.73333333333323</v>
      </c>
      <c r="G95" s="38">
        <v>515.56666666666649</v>
      </c>
      <c r="H95" s="38">
        <v>510.93333333333328</v>
      </c>
      <c r="I95" s="38">
        <v>502.76666666666654</v>
      </c>
      <c r="J95" s="38">
        <v>528.36666666666645</v>
      </c>
      <c r="K95" s="38">
        <v>536.53333333333319</v>
      </c>
      <c r="L95" s="38">
        <v>541.1666666666664</v>
      </c>
      <c r="M95" s="28">
        <v>531.9</v>
      </c>
      <c r="N95" s="28">
        <v>519.1</v>
      </c>
      <c r="O95" s="39">
        <v>22438900</v>
      </c>
      <c r="P95" s="40">
        <v>1.5279713318733824E-2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44861</v>
      </c>
      <c r="E96" s="37">
        <v>2538.5500000000002</v>
      </c>
      <c r="F96" s="37">
        <v>2551.1833333333334</v>
      </c>
      <c r="G96" s="38">
        <v>2519.3666666666668</v>
      </c>
      <c r="H96" s="38">
        <v>2500.1833333333334</v>
      </c>
      <c r="I96" s="38">
        <v>2468.3666666666668</v>
      </c>
      <c r="J96" s="38">
        <v>2570.3666666666668</v>
      </c>
      <c r="K96" s="38">
        <v>2602.1833333333334</v>
      </c>
      <c r="L96" s="38">
        <v>2621.3666666666668</v>
      </c>
      <c r="M96" s="28">
        <v>2583</v>
      </c>
      <c r="N96" s="28">
        <v>2532</v>
      </c>
      <c r="O96" s="39">
        <v>2727300</v>
      </c>
      <c r="P96" s="40">
        <v>-1.8462535089613475E-2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44861</v>
      </c>
      <c r="E97" s="37">
        <v>381.75</v>
      </c>
      <c r="F97" s="37">
        <v>383.86666666666662</v>
      </c>
      <c r="G97" s="38">
        <v>377.48333333333323</v>
      </c>
      <c r="H97" s="38">
        <v>373.21666666666664</v>
      </c>
      <c r="I97" s="38">
        <v>366.83333333333326</v>
      </c>
      <c r="J97" s="38">
        <v>388.13333333333321</v>
      </c>
      <c r="K97" s="38">
        <v>394.51666666666654</v>
      </c>
      <c r="L97" s="38">
        <v>398.78333333333319</v>
      </c>
      <c r="M97" s="28">
        <v>390.25</v>
      </c>
      <c r="N97" s="28">
        <v>379.6</v>
      </c>
      <c r="O97" s="39">
        <v>29843075</v>
      </c>
      <c r="P97" s="40">
        <v>2.9519747821249769E-2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44861</v>
      </c>
      <c r="E98" s="37">
        <v>104.9</v>
      </c>
      <c r="F98" s="37">
        <v>105.53333333333335</v>
      </c>
      <c r="G98" s="38">
        <v>103.4666666666667</v>
      </c>
      <c r="H98" s="38">
        <v>102.03333333333335</v>
      </c>
      <c r="I98" s="38">
        <v>99.966666666666697</v>
      </c>
      <c r="J98" s="38">
        <v>106.9666666666667</v>
      </c>
      <c r="K98" s="38">
        <v>109.03333333333333</v>
      </c>
      <c r="L98" s="38">
        <v>110.4666666666667</v>
      </c>
      <c r="M98" s="28">
        <v>107.6</v>
      </c>
      <c r="N98" s="28">
        <v>104.1</v>
      </c>
      <c r="O98" s="39">
        <v>17703100</v>
      </c>
      <c r="P98" s="40">
        <v>-1.4552510308028135E-3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44861</v>
      </c>
      <c r="E99" s="37">
        <v>216.55</v>
      </c>
      <c r="F99" s="37">
        <v>218.28333333333333</v>
      </c>
      <c r="G99" s="38">
        <v>213.76666666666665</v>
      </c>
      <c r="H99" s="38">
        <v>210.98333333333332</v>
      </c>
      <c r="I99" s="38">
        <v>206.46666666666664</v>
      </c>
      <c r="J99" s="38">
        <v>221.06666666666666</v>
      </c>
      <c r="K99" s="38">
        <v>225.58333333333337</v>
      </c>
      <c r="L99" s="38">
        <v>228.36666666666667</v>
      </c>
      <c r="M99" s="28">
        <v>222.8</v>
      </c>
      <c r="N99" s="28">
        <v>215.5</v>
      </c>
      <c r="O99" s="39">
        <v>21132900</v>
      </c>
      <c r="P99" s="40">
        <v>2.4334016393442624E-3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44861</v>
      </c>
      <c r="E100" s="37">
        <v>2626.05</v>
      </c>
      <c r="F100" s="37">
        <v>2657.15</v>
      </c>
      <c r="G100" s="38">
        <v>2589.9</v>
      </c>
      <c r="H100" s="38">
        <v>2553.75</v>
      </c>
      <c r="I100" s="38">
        <v>2486.5</v>
      </c>
      <c r="J100" s="38">
        <v>2693.3</v>
      </c>
      <c r="K100" s="38">
        <v>2760.55</v>
      </c>
      <c r="L100" s="38">
        <v>2796.7000000000003</v>
      </c>
      <c r="M100" s="28">
        <v>2724.4</v>
      </c>
      <c r="N100" s="28">
        <v>2621</v>
      </c>
      <c r="O100" s="39">
        <v>8109000</v>
      </c>
      <c r="P100" s="40">
        <v>1.0882979916975205E-2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44861</v>
      </c>
      <c r="E101" s="37">
        <v>39516.300000000003</v>
      </c>
      <c r="F101" s="37">
        <v>39632.300000000003</v>
      </c>
      <c r="G101" s="38">
        <v>39020.050000000003</v>
      </c>
      <c r="H101" s="38">
        <v>38523.800000000003</v>
      </c>
      <c r="I101" s="38">
        <v>37911.550000000003</v>
      </c>
      <c r="J101" s="38">
        <v>40128.550000000003</v>
      </c>
      <c r="K101" s="38">
        <v>40740.800000000003</v>
      </c>
      <c r="L101" s="38">
        <v>41237.050000000003</v>
      </c>
      <c r="M101" s="28">
        <v>40244.550000000003</v>
      </c>
      <c r="N101" s="28">
        <v>39136.050000000003</v>
      </c>
      <c r="O101" s="39">
        <v>18525</v>
      </c>
      <c r="P101" s="40">
        <v>-5.2187260168841135E-2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44861</v>
      </c>
      <c r="E102" s="37">
        <v>117.85</v>
      </c>
      <c r="F102" s="37">
        <v>119.13333333333333</v>
      </c>
      <c r="G102" s="38">
        <v>115.96666666666665</v>
      </c>
      <c r="H102" s="38">
        <v>114.08333333333333</v>
      </c>
      <c r="I102" s="38">
        <v>110.91666666666666</v>
      </c>
      <c r="J102" s="38">
        <v>121.01666666666665</v>
      </c>
      <c r="K102" s="38">
        <v>124.18333333333334</v>
      </c>
      <c r="L102" s="38">
        <v>126.06666666666665</v>
      </c>
      <c r="M102" s="28">
        <v>122.3</v>
      </c>
      <c r="N102" s="28">
        <v>117.25</v>
      </c>
      <c r="O102" s="39">
        <v>36388000</v>
      </c>
      <c r="P102" s="40">
        <v>4.3055862221240892E-3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44861</v>
      </c>
      <c r="E103" s="37">
        <v>850.95</v>
      </c>
      <c r="F103" s="37">
        <v>854.46666666666658</v>
      </c>
      <c r="G103" s="38">
        <v>845.78333333333319</v>
      </c>
      <c r="H103" s="38">
        <v>840.61666666666656</v>
      </c>
      <c r="I103" s="38">
        <v>831.93333333333317</v>
      </c>
      <c r="J103" s="38">
        <v>859.63333333333321</v>
      </c>
      <c r="K103" s="38">
        <v>868.31666666666661</v>
      </c>
      <c r="L103" s="38">
        <v>873.48333333333323</v>
      </c>
      <c r="M103" s="28">
        <v>863.15</v>
      </c>
      <c r="N103" s="28">
        <v>849.3</v>
      </c>
      <c r="O103" s="39">
        <v>82446375</v>
      </c>
      <c r="P103" s="40">
        <v>1.8930446751746054E-2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44861</v>
      </c>
      <c r="E104" s="37">
        <v>1126.75</v>
      </c>
      <c r="F104" s="37">
        <v>1134.6333333333334</v>
      </c>
      <c r="G104" s="38">
        <v>1112.4666666666669</v>
      </c>
      <c r="H104" s="38">
        <v>1098.1833333333334</v>
      </c>
      <c r="I104" s="38">
        <v>1076.0166666666669</v>
      </c>
      <c r="J104" s="38">
        <v>1148.916666666667</v>
      </c>
      <c r="K104" s="38">
        <v>1171.0833333333335</v>
      </c>
      <c r="L104" s="38">
        <v>1185.366666666667</v>
      </c>
      <c r="M104" s="28">
        <v>1156.8</v>
      </c>
      <c r="N104" s="28">
        <v>1120.3499999999999</v>
      </c>
      <c r="O104" s="39">
        <v>4845000</v>
      </c>
      <c r="P104" s="40">
        <v>5.379922351636162E-2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44861</v>
      </c>
      <c r="E105" s="37">
        <v>511.9</v>
      </c>
      <c r="F105" s="37">
        <v>516.94999999999993</v>
      </c>
      <c r="G105" s="38">
        <v>504.94999999999982</v>
      </c>
      <c r="H105" s="38">
        <v>497.99999999999989</v>
      </c>
      <c r="I105" s="38">
        <v>485.99999999999977</v>
      </c>
      <c r="J105" s="38">
        <v>523.89999999999986</v>
      </c>
      <c r="K105" s="38">
        <v>535.90000000000009</v>
      </c>
      <c r="L105" s="38">
        <v>542.84999999999991</v>
      </c>
      <c r="M105" s="28">
        <v>528.95000000000005</v>
      </c>
      <c r="N105" s="28">
        <v>510</v>
      </c>
      <c r="O105" s="39">
        <v>7021500</v>
      </c>
      <c r="P105" s="40">
        <v>1.6945470345426896E-2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44861</v>
      </c>
      <c r="E106" s="37">
        <v>8.9</v>
      </c>
      <c r="F106" s="37">
        <v>9</v>
      </c>
      <c r="G106" s="38">
        <v>8.75</v>
      </c>
      <c r="H106" s="38">
        <v>8.6</v>
      </c>
      <c r="I106" s="38">
        <v>8.35</v>
      </c>
      <c r="J106" s="38">
        <v>9.15</v>
      </c>
      <c r="K106" s="38">
        <v>9.4</v>
      </c>
      <c r="L106" s="38">
        <v>9.5500000000000007</v>
      </c>
      <c r="M106" s="28">
        <v>9.25</v>
      </c>
      <c r="N106" s="28">
        <v>8.85</v>
      </c>
      <c r="O106" s="39">
        <v>448280000</v>
      </c>
      <c r="P106" s="40">
        <v>6.1495110227084371E-2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44861</v>
      </c>
      <c r="E107" s="37">
        <v>65.95</v>
      </c>
      <c r="F107" s="37">
        <v>66.233333333333334</v>
      </c>
      <c r="G107" s="38">
        <v>64.566666666666663</v>
      </c>
      <c r="H107" s="38">
        <v>63.183333333333323</v>
      </c>
      <c r="I107" s="38">
        <v>61.516666666666652</v>
      </c>
      <c r="J107" s="38">
        <v>67.616666666666674</v>
      </c>
      <c r="K107" s="38">
        <v>69.283333333333331</v>
      </c>
      <c r="L107" s="38">
        <v>70.666666666666686</v>
      </c>
      <c r="M107" s="28">
        <v>67.900000000000006</v>
      </c>
      <c r="N107" s="28">
        <v>64.849999999999994</v>
      </c>
      <c r="O107" s="39">
        <v>121090000</v>
      </c>
      <c r="P107" s="40">
        <v>-9.569769344020939E-3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44861</v>
      </c>
      <c r="E108" s="37">
        <v>49.45</v>
      </c>
      <c r="F108" s="37">
        <v>50.033333333333331</v>
      </c>
      <c r="G108" s="38">
        <v>48.516666666666666</v>
      </c>
      <c r="H108" s="38">
        <v>47.583333333333336</v>
      </c>
      <c r="I108" s="38">
        <v>46.06666666666667</v>
      </c>
      <c r="J108" s="38">
        <v>50.966666666666661</v>
      </c>
      <c r="K108" s="38">
        <v>52.483333333333327</v>
      </c>
      <c r="L108" s="38">
        <v>53.416666666666657</v>
      </c>
      <c r="M108" s="28">
        <v>51.55</v>
      </c>
      <c r="N108" s="28">
        <v>49.1</v>
      </c>
      <c r="O108" s="39">
        <v>170700000</v>
      </c>
      <c r="P108" s="40">
        <v>3.7280102087321118E-2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44861</v>
      </c>
      <c r="E109" s="37">
        <v>140.30000000000001</v>
      </c>
      <c r="F109" s="37">
        <v>141.44999999999999</v>
      </c>
      <c r="G109" s="38">
        <v>138.54999999999998</v>
      </c>
      <c r="H109" s="38">
        <v>136.79999999999998</v>
      </c>
      <c r="I109" s="38">
        <v>133.89999999999998</v>
      </c>
      <c r="J109" s="38">
        <v>143.19999999999999</v>
      </c>
      <c r="K109" s="38">
        <v>146.09999999999997</v>
      </c>
      <c r="L109" s="38">
        <v>147.85</v>
      </c>
      <c r="M109" s="28">
        <v>144.35</v>
      </c>
      <c r="N109" s="28">
        <v>139.69999999999999</v>
      </c>
      <c r="O109" s="39">
        <v>53925000</v>
      </c>
      <c r="P109" s="40">
        <v>-2.566414649372269E-3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44861</v>
      </c>
      <c r="E110" s="37">
        <v>386.55</v>
      </c>
      <c r="F110" s="37">
        <v>388.55</v>
      </c>
      <c r="G110" s="38">
        <v>378.20000000000005</v>
      </c>
      <c r="H110" s="38">
        <v>369.85</v>
      </c>
      <c r="I110" s="38">
        <v>359.50000000000006</v>
      </c>
      <c r="J110" s="38">
        <v>396.90000000000003</v>
      </c>
      <c r="K110" s="38">
        <v>407.25000000000006</v>
      </c>
      <c r="L110" s="38">
        <v>415.6</v>
      </c>
      <c r="M110" s="28">
        <v>398.9</v>
      </c>
      <c r="N110" s="28">
        <v>380.2</v>
      </c>
      <c r="O110" s="39">
        <v>11801625</v>
      </c>
      <c r="P110" s="40">
        <v>3.2729398012857976E-3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44861</v>
      </c>
      <c r="E111" s="37">
        <v>337.75</v>
      </c>
      <c r="F111" s="37">
        <v>339.34999999999997</v>
      </c>
      <c r="G111" s="38">
        <v>330.64999999999992</v>
      </c>
      <c r="H111" s="38">
        <v>323.54999999999995</v>
      </c>
      <c r="I111" s="38">
        <v>314.84999999999991</v>
      </c>
      <c r="J111" s="38">
        <v>346.44999999999993</v>
      </c>
      <c r="K111" s="38">
        <v>355.15</v>
      </c>
      <c r="L111" s="38">
        <v>362.24999999999994</v>
      </c>
      <c r="M111" s="28">
        <v>348.05</v>
      </c>
      <c r="N111" s="28">
        <v>332.25</v>
      </c>
      <c r="O111" s="39">
        <v>24103846</v>
      </c>
      <c r="P111" s="40">
        <v>4.3349582172701948E-2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44861</v>
      </c>
      <c r="E112" s="37">
        <v>254.75</v>
      </c>
      <c r="F112" s="37">
        <v>260.26666666666665</v>
      </c>
      <c r="G112" s="38">
        <v>244.7833333333333</v>
      </c>
      <c r="H112" s="38">
        <v>234.81666666666666</v>
      </c>
      <c r="I112" s="38">
        <v>219.33333333333331</v>
      </c>
      <c r="J112" s="38">
        <v>270.23333333333329</v>
      </c>
      <c r="K112" s="38">
        <v>285.71666666666664</v>
      </c>
      <c r="L112" s="38">
        <v>295.68333333333328</v>
      </c>
      <c r="M112" s="28">
        <v>275.75</v>
      </c>
      <c r="N112" s="28">
        <v>250.3</v>
      </c>
      <c r="O112" s="39">
        <v>14592800</v>
      </c>
      <c r="P112" s="40">
        <v>-3.3794162826420893E-2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44861</v>
      </c>
      <c r="E113" s="37">
        <v>4327.6499999999996</v>
      </c>
      <c r="F113" s="37">
        <v>4387.6499999999996</v>
      </c>
      <c r="G113" s="38">
        <v>4249.8499999999995</v>
      </c>
      <c r="H113" s="38">
        <v>4172.05</v>
      </c>
      <c r="I113" s="38">
        <v>4034.25</v>
      </c>
      <c r="J113" s="38">
        <v>4465.4499999999989</v>
      </c>
      <c r="K113" s="38">
        <v>4603.2499999999982</v>
      </c>
      <c r="L113" s="38">
        <v>4681.0499999999984</v>
      </c>
      <c r="M113" s="28">
        <v>4525.45</v>
      </c>
      <c r="N113" s="28">
        <v>4309.8500000000004</v>
      </c>
      <c r="O113" s="39">
        <v>223800</v>
      </c>
      <c r="P113" s="40">
        <v>1.9822282980177717E-2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44861</v>
      </c>
      <c r="E114" s="37">
        <v>1800.05</v>
      </c>
      <c r="F114" s="37">
        <v>1819.3333333333333</v>
      </c>
      <c r="G114" s="38">
        <v>1770.7166666666665</v>
      </c>
      <c r="H114" s="38">
        <v>1741.3833333333332</v>
      </c>
      <c r="I114" s="38">
        <v>1692.7666666666664</v>
      </c>
      <c r="J114" s="38">
        <v>1848.6666666666665</v>
      </c>
      <c r="K114" s="38">
        <v>1897.2833333333333</v>
      </c>
      <c r="L114" s="38">
        <v>1926.6166666666666</v>
      </c>
      <c r="M114" s="28">
        <v>1867.95</v>
      </c>
      <c r="N114" s="28">
        <v>1790</v>
      </c>
      <c r="O114" s="39">
        <v>3986400</v>
      </c>
      <c r="P114" s="40">
        <v>-2.9364499634769906E-2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44861</v>
      </c>
      <c r="E115" s="37">
        <v>1159.55</v>
      </c>
      <c r="F115" s="37">
        <v>1168.8</v>
      </c>
      <c r="G115" s="38">
        <v>1147.5</v>
      </c>
      <c r="H115" s="38">
        <v>1135.45</v>
      </c>
      <c r="I115" s="38">
        <v>1114.1500000000001</v>
      </c>
      <c r="J115" s="38">
        <v>1180.8499999999999</v>
      </c>
      <c r="K115" s="38">
        <v>1202.1499999999996</v>
      </c>
      <c r="L115" s="38">
        <v>1214.1999999999998</v>
      </c>
      <c r="M115" s="28">
        <v>1190.0999999999999</v>
      </c>
      <c r="N115" s="28">
        <v>1156.75</v>
      </c>
      <c r="O115" s="39">
        <v>19741500</v>
      </c>
      <c r="P115" s="40">
        <v>4.3038322421134565E-3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44861</v>
      </c>
      <c r="E116" s="37">
        <v>197.5</v>
      </c>
      <c r="F116" s="37">
        <v>198.86666666666667</v>
      </c>
      <c r="G116" s="38">
        <v>194.93333333333334</v>
      </c>
      <c r="H116" s="38">
        <v>192.36666666666667</v>
      </c>
      <c r="I116" s="38">
        <v>188.43333333333334</v>
      </c>
      <c r="J116" s="38">
        <v>201.43333333333334</v>
      </c>
      <c r="K116" s="38">
        <v>205.36666666666667</v>
      </c>
      <c r="L116" s="38">
        <v>207.93333333333334</v>
      </c>
      <c r="M116" s="28">
        <v>202.8</v>
      </c>
      <c r="N116" s="28">
        <v>196.3</v>
      </c>
      <c r="O116" s="39">
        <v>14674800</v>
      </c>
      <c r="P116" s="40">
        <v>-7.762211283604695E-3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44861</v>
      </c>
      <c r="E117" s="37">
        <v>1384.25</v>
      </c>
      <c r="F117" s="37">
        <v>1384.1333333333332</v>
      </c>
      <c r="G117" s="38">
        <v>1371.6666666666665</v>
      </c>
      <c r="H117" s="38">
        <v>1359.0833333333333</v>
      </c>
      <c r="I117" s="38">
        <v>1346.6166666666666</v>
      </c>
      <c r="J117" s="38">
        <v>1396.7166666666665</v>
      </c>
      <c r="K117" s="38">
        <v>1409.1833333333332</v>
      </c>
      <c r="L117" s="38">
        <v>1421.7666666666664</v>
      </c>
      <c r="M117" s="28">
        <v>1396.6</v>
      </c>
      <c r="N117" s="28">
        <v>1371.55</v>
      </c>
      <c r="O117" s="39">
        <v>39827400</v>
      </c>
      <c r="P117" s="40">
        <v>2.3261908432249113E-2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44861</v>
      </c>
      <c r="E118" s="37">
        <v>513.95000000000005</v>
      </c>
      <c r="F118" s="37">
        <v>517.03333333333342</v>
      </c>
      <c r="G118" s="38">
        <v>508.11666666666679</v>
      </c>
      <c r="H118" s="38">
        <v>502.28333333333336</v>
      </c>
      <c r="I118" s="38">
        <v>493.36666666666673</v>
      </c>
      <c r="J118" s="38">
        <v>522.86666666666679</v>
      </c>
      <c r="K118" s="38">
        <v>531.78333333333353</v>
      </c>
      <c r="L118" s="38">
        <v>537.6166666666669</v>
      </c>
      <c r="M118" s="28">
        <v>525.95000000000005</v>
      </c>
      <c r="N118" s="28">
        <v>511.2</v>
      </c>
      <c r="O118" s="39">
        <v>1728750</v>
      </c>
      <c r="P118" s="40">
        <v>4.3402777777777775E-4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44861</v>
      </c>
      <c r="E119" s="37">
        <v>66.900000000000006</v>
      </c>
      <c r="F119" s="37">
        <v>67.266666666666666</v>
      </c>
      <c r="G119" s="38">
        <v>66.333333333333329</v>
      </c>
      <c r="H119" s="38">
        <v>65.766666666666666</v>
      </c>
      <c r="I119" s="38">
        <v>64.833333333333329</v>
      </c>
      <c r="J119" s="38">
        <v>67.833333333333329</v>
      </c>
      <c r="K119" s="38">
        <v>68.766666666666666</v>
      </c>
      <c r="L119" s="38">
        <v>69.333333333333329</v>
      </c>
      <c r="M119" s="28">
        <v>68.2</v>
      </c>
      <c r="N119" s="28">
        <v>66.7</v>
      </c>
      <c r="O119" s="39">
        <v>109034250</v>
      </c>
      <c r="P119" s="40">
        <v>-4.7169811320754715E-3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44861</v>
      </c>
      <c r="E120" s="37">
        <v>937.2</v>
      </c>
      <c r="F120" s="37">
        <v>930.66666666666663</v>
      </c>
      <c r="G120" s="38">
        <v>919.5333333333333</v>
      </c>
      <c r="H120" s="38">
        <v>901.86666666666667</v>
      </c>
      <c r="I120" s="38">
        <v>890.73333333333335</v>
      </c>
      <c r="J120" s="38">
        <v>948.33333333333326</v>
      </c>
      <c r="K120" s="38">
        <v>959.4666666666667</v>
      </c>
      <c r="L120" s="38">
        <v>977.13333333333321</v>
      </c>
      <c r="M120" s="28">
        <v>941.8</v>
      </c>
      <c r="N120" s="28">
        <v>913</v>
      </c>
      <c r="O120" s="39">
        <v>1293500</v>
      </c>
      <c r="P120" s="40">
        <v>8.2109842305600866E-2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44861</v>
      </c>
      <c r="E121" s="37">
        <v>682.75</v>
      </c>
      <c r="F121" s="37">
        <v>684.08333333333337</v>
      </c>
      <c r="G121" s="38">
        <v>673.91666666666674</v>
      </c>
      <c r="H121" s="38">
        <v>665.08333333333337</v>
      </c>
      <c r="I121" s="38">
        <v>654.91666666666674</v>
      </c>
      <c r="J121" s="38">
        <v>692.91666666666674</v>
      </c>
      <c r="K121" s="38">
        <v>703.08333333333348</v>
      </c>
      <c r="L121" s="38">
        <v>711.91666666666674</v>
      </c>
      <c r="M121" s="28">
        <v>694.25</v>
      </c>
      <c r="N121" s="28">
        <v>675.25</v>
      </c>
      <c r="O121" s="39">
        <v>13913375</v>
      </c>
      <c r="P121" s="40">
        <v>-1.2576243476073698E-4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44861</v>
      </c>
      <c r="E122" s="37">
        <v>325.2</v>
      </c>
      <c r="F122" s="37">
        <v>327.16666666666669</v>
      </c>
      <c r="G122" s="38">
        <v>321.63333333333338</v>
      </c>
      <c r="H122" s="38">
        <v>318.06666666666672</v>
      </c>
      <c r="I122" s="38">
        <v>312.53333333333342</v>
      </c>
      <c r="J122" s="38">
        <v>330.73333333333335</v>
      </c>
      <c r="K122" s="38">
        <v>336.26666666666665</v>
      </c>
      <c r="L122" s="38">
        <v>339.83333333333331</v>
      </c>
      <c r="M122" s="28">
        <v>332.7</v>
      </c>
      <c r="N122" s="28">
        <v>323.60000000000002</v>
      </c>
      <c r="O122" s="39">
        <v>75395200</v>
      </c>
      <c r="P122" s="40">
        <v>6.1064138696729012E-3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44861</v>
      </c>
      <c r="E123" s="37">
        <v>420.5</v>
      </c>
      <c r="F123" s="37">
        <v>423.83333333333331</v>
      </c>
      <c r="G123" s="38">
        <v>414.96666666666664</v>
      </c>
      <c r="H123" s="38">
        <v>409.43333333333334</v>
      </c>
      <c r="I123" s="38">
        <v>400.56666666666666</v>
      </c>
      <c r="J123" s="38">
        <v>429.36666666666662</v>
      </c>
      <c r="K123" s="38">
        <v>438.23333333333329</v>
      </c>
      <c r="L123" s="38">
        <v>443.76666666666659</v>
      </c>
      <c r="M123" s="28">
        <v>432.7</v>
      </c>
      <c r="N123" s="28">
        <v>418.3</v>
      </c>
      <c r="O123" s="39">
        <v>28303750</v>
      </c>
      <c r="P123" s="40">
        <v>-1.5179192762700069E-2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44861</v>
      </c>
      <c r="E124" s="37">
        <v>2546</v>
      </c>
      <c r="F124" s="37">
        <v>2577.0833333333335</v>
      </c>
      <c r="G124" s="38">
        <v>2494.2166666666672</v>
      </c>
      <c r="H124" s="38">
        <v>2442.4333333333338</v>
      </c>
      <c r="I124" s="38">
        <v>2359.5666666666675</v>
      </c>
      <c r="J124" s="38">
        <v>2628.8666666666668</v>
      </c>
      <c r="K124" s="38">
        <v>2711.7333333333327</v>
      </c>
      <c r="L124" s="38">
        <v>2763.5166666666664</v>
      </c>
      <c r="M124" s="28">
        <v>2659.95</v>
      </c>
      <c r="N124" s="28">
        <v>2525.3000000000002</v>
      </c>
      <c r="O124" s="39">
        <v>345000</v>
      </c>
      <c r="P124" s="40">
        <v>-7.5067024128686322E-2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44861</v>
      </c>
      <c r="E125" s="37">
        <v>625.35</v>
      </c>
      <c r="F125" s="37">
        <v>626.81666666666672</v>
      </c>
      <c r="G125" s="38">
        <v>621.68333333333339</v>
      </c>
      <c r="H125" s="38">
        <v>618.01666666666665</v>
      </c>
      <c r="I125" s="38">
        <v>612.88333333333333</v>
      </c>
      <c r="J125" s="38">
        <v>630.48333333333346</v>
      </c>
      <c r="K125" s="38">
        <v>635.6166666666669</v>
      </c>
      <c r="L125" s="38">
        <v>639.28333333333353</v>
      </c>
      <c r="M125" s="28">
        <v>631.95000000000005</v>
      </c>
      <c r="N125" s="28">
        <v>623.15</v>
      </c>
      <c r="O125" s="39">
        <v>27491400</v>
      </c>
      <c r="P125" s="40">
        <v>2.8069138720638203E-3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44861</v>
      </c>
      <c r="E126" s="37">
        <v>610.35</v>
      </c>
      <c r="F126" s="37">
        <v>615.95000000000005</v>
      </c>
      <c r="G126" s="38">
        <v>603.10000000000014</v>
      </c>
      <c r="H126" s="38">
        <v>595.85000000000014</v>
      </c>
      <c r="I126" s="38">
        <v>583.00000000000023</v>
      </c>
      <c r="J126" s="38">
        <v>623.20000000000005</v>
      </c>
      <c r="K126" s="38">
        <v>636.04999999999995</v>
      </c>
      <c r="L126" s="38">
        <v>643.29999999999995</v>
      </c>
      <c r="M126" s="28">
        <v>628.79999999999995</v>
      </c>
      <c r="N126" s="28">
        <v>608.70000000000005</v>
      </c>
      <c r="O126" s="39">
        <v>9726250</v>
      </c>
      <c r="P126" s="40">
        <v>2.8416600581549035E-2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44861</v>
      </c>
      <c r="E127" s="37">
        <v>1790.35</v>
      </c>
      <c r="F127" s="37">
        <v>1796.8833333333332</v>
      </c>
      <c r="G127" s="38">
        <v>1775.2166666666665</v>
      </c>
      <c r="H127" s="38">
        <v>1760.0833333333333</v>
      </c>
      <c r="I127" s="38">
        <v>1738.4166666666665</v>
      </c>
      <c r="J127" s="38">
        <v>1812.0166666666664</v>
      </c>
      <c r="K127" s="38">
        <v>1833.6833333333334</v>
      </c>
      <c r="L127" s="38">
        <v>1848.8166666666664</v>
      </c>
      <c r="M127" s="28">
        <v>1818.55</v>
      </c>
      <c r="N127" s="28">
        <v>1781.75</v>
      </c>
      <c r="O127" s="39">
        <v>22212800</v>
      </c>
      <c r="P127" s="40">
        <v>3.2634769511129293E-2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44861</v>
      </c>
      <c r="E128" s="37">
        <v>72.5</v>
      </c>
      <c r="F128" s="37">
        <v>73.416666666666671</v>
      </c>
      <c r="G128" s="38">
        <v>71.283333333333346</v>
      </c>
      <c r="H128" s="38">
        <v>70.066666666666677</v>
      </c>
      <c r="I128" s="38">
        <v>67.933333333333351</v>
      </c>
      <c r="J128" s="38">
        <v>74.63333333333334</v>
      </c>
      <c r="K128" s="38">
        <v>76.766666666666666</v>
      </c>
      <c r="L128" s="38">
        <v>77.983333333333334</v>
      </c>
      <c r="M128" s="28">
        <v>75.55</v>
      </c>
      <c r="N128" s="28">
        <v>72.2</v>
      </c>
      <c r="O128" s="39">
        <v>58184480</v>
      </c>
      <c r="P128" s="40">
        <v>2.258469259723965E-2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44861</v>
      </c>
      <c r="E129" s="37">
        <v>2338.4</v>
      </c>
      <c r="F129" s="37">
        <v>2385.6999999999998</v>
      </c>
      <c r="G129" s="38">
        <v>2280.3999999999996</v>
      </c>
      <c r="H129" s="38">
        <v>2222.3999999999996</v>
      </c>
      <c r="I129" s="38">
        <v>2117.0999999999995</v>
      </c>
      <c r="J129" s="38">
        <v>2443.6999999999998</v>
      </c>
      <c r="K129" s="38">
        <v>2549</v>
      </c>
      <c r="L129" s="38">
        <v>2607</v>
      </c>
      <c r="M129" s="28">
        <v>2491</v>
      </c>
      <c r="N129" s="28">
        <v>2327.6999999999998</v>
      </c>
      <c r="O129" s="39">
        <v>1220250</v>
      </c>
      <c r="P129" s="40">
        <v>5.4211663066954643E-2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44861</v>
      </c>
      <c r="E130" s="37">
        <v>513.54999999999995</v>
      </c>
      <c r="F130" s="37">
        <v>516.93333333333328</v>
      </c>
      <c r="G130" s="38">
        <v>507.41666666666652</v>
      </c>
      <c r="H130" s="38">
        <v>501.28333333333325</v>
      </c>
      <c r="I130" s="38">
        <v>491.76666666666648</v>
      </c>
      <c r="J130" s="38">
        <v>523.06666666666661</v>
      </c>
      <c r="K130" s="38">
        <v>532.58333333333326</v>
      </c>
      <c r="L130" s="38">
        <v>538.71666666666658</v>
      </c>
      <c r="M130" s="28">
        <v>526.45000000000005</v>
      </c>
      <c r="N130" s="28">
        <v>510.8</v>
      </c>
      <c r="O130" s="39">
        <v>6610500</v>
      </c>
      <c r="P130" s="40">
        <v>1.2126222957144826E-2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44861</v>
      </c>
      <c r="E131" s="37">
        <v>403.05</v>
      </c>
      <c r="F131" s="37">
        <v>406.58333333333331</v>
      </c>
      <c r="G131" s="38">
        <v>398.36666666666662</v>
      </c>
      <c r="H131" s="38">
        <v>393.68333333333328</v>
      </c>
      <c r="I131" s="38">
        <v>385.46666666666658</v>
      </c>
      <c r="J131" s="38">
        <v>411.26666666666665</v>
      </c>
      <c r="K131" s="38">
        <v>419.48333333333335</v>
      </c>
      <c r="L131" s="38">
        <v>424.16666666666669</v>
      </c>
      <c r="M131" s="28">
        <v>414.8</v>
      </c>
      <c r="N131" s="28">
        <v>401.9</v>
      </c>
      <c r="O131" s="39">
        <v>9388000</v>
      </c>
      <c r="P131" s="40">
        <v>-8.5142613878246064E-4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44861</v>
      </c>
      <c r="E132" s="37">
        <v>1827.6</v>
      </c>
      <c r="F132" s="37">
        <v>1836.4333333333332</v>
      </c>
      <c r="G132" s="38">
        <v>1812.7666666666664</v>
      </c>
      <c r="H132" s="38">
        <v>1797.9333333333332</v>
      </c>
      <c r="I132" s="38">
        <v>1774.2666666666664</v>
      </c>
      <c r="J132" s="38">
        <v>1851.2666666666664</v>
      </c>
      <c r="K132" s="38">
        <v>1874.9333333333329</v>
      </c>
      <c r="L132" s="38">
        <v>1889.7666666666664</v>
      </c>
      <c r="M132" s="28">
        <v>1860.1</v>
      </c>
      <c r="N132" s="28">
        <v>1821.6</v>
      </c>
      <c r="O132" s="39">
        <v>9062100</v>
      </c>
      <c r="P132" s="40">
        <v>2.5555924327912379E-3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44861</v>
      </c>
      <c r="E133" s="37">
        <v>4438.05</v>
      </c>
      <c r="F133" s="37">
        <v>4438.9000000000005</v>
      </c>
      <c r="G133" s="38">
        <v>4369.1500000000015</v>
      </c>
      <c r="H133" s="38">
        <v>4300.2500000000009</v>
      </c>
      <c r="I133" s="38">
        <v>4230.5000000000018</v>
      </c>
      <c r="J133" s="38">
        <v>4507.8000000000011</v>
      </c>
      <c r="K133" s="38">
        <v>4577.5499999999993</v>
      </c>
      <c r="L133" s="38">
        <v>4646.4500000000007</v>
      </c>
      <c r="M133" s="28">
        <v>4508.6499999999996</v>
      </c>
      <c r="N133" s="28">
        <v>4370</v>
      </c>
      <c r="O133" s="39">
        <v>1251150</v>
      </c>
      <c r="P133" s="40">
        <v>7.4888271530378064E-3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44861</v>
      </c>
      <c r="E134" s="37">
        <v>3430.7</v>
      </c>
      <c r="F134" s="37">
        <v>3458.6166666666668</v>
      </c>
      <c r="G134" s="38">
        <v>3387.4833333333336</v>
      </c>
      <c r="H134" s="38">
        <v>3344.2666666666669</v>
      </c>
      <c r="I134" s="38">
        <v>3273.1333333333337</v>
      </c>
      <c r="J134" s="38">
        <v>3501.8333333333335</v>
      </c>
      <c r="K134" s="38">
        <v>3572.9666666666667</v>
      </c>
      <c r="L134" s="38">
        <v>3616.1833333333334</v>
      </c>
      <c r="M134" s="28">
        <v>3529.75</v>
      </c>
      <c r="N134" s="28">
        <v>3415.4</v>
      </c>
      <c r="O134" s="39">
        <v>969600</v>
      </c>
      <c r="P134" s="40">
        <v>2.8207847295864261E-2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44861</v>
      </c>
      <c r="E135" s="37">
        <v>723.35</v>
      </c>
      <c r="F135" s="37">
        <v>710.5333333333333</v>
      </c>
      <c r="G135" s="38">
        <v>695.06666666666661</v>
      </c>
      <c r="H135" s="38">
        <v>666.7833333333333</v>
      </c>
      <c r="I135" s="38">
        <v>651.31666666666661</v>
      </c>
      <c r="J135" s="38">
        <v>738.81666666666661</v>
      </c>
      <c r="K135" s="38">
        <v>754.2833333333333</v>
      </c>
      <c r="L135" s="38">
        <v>782.56666666666661</v>
      </c>
      <c r="M135" s="28">
        <v>726</v>
      </c>
      <c r="N135" s="28">
        <v>682.25</v>
      </c>
      <c r="O135" s="39">
        <v>8309600</v>
      </c>
      <c r="P135" s="40">
        <v>9.5002065262288302E-3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44861</v>
      </c>
      <c r="E136" s="37">
        <v>1253.5</v>
      </c>
      <c r="F136" s="37">
        <v>1259.0166666666667</v>
      </c>
      <c r="G136" s="38">
        <v>1238.5833333333333</v>
      </c>
      <c r="H136" s="38">
        <v>1223.6666666666665</v>
      </c>
      <c r="I136" s="38">
        <v>1203.2333333333331</v>
      </c>
      <c r="J136" s="38">
        <v>1273.9333333333334</v>
      </c>
      <c r="K136" s="38">
        <v>1294.3666666666668</v>
      </c>
      <c r="L136" s="38">
        <v>1309.2833333333335</v>
      </c>
      <c r="M136" s="28">
        <v>1279.45</v>
      </c>
      <c r="N136" s="28">
        <v>1244.0999999999999</v>
      </c>
      <c r="O136" s="39">
        <v>9737700</v>
      </c>
      <c r="P136" s="40">
        <v>7.6783773994929371E-3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44861</v>
      </c>
      <c r="E137" s="37">
        <v>180</v>
      </c>
      <c r="F137" s="37">
        <v>182.06666666666669</v>
      </c>
      <c r="G137" s="38">
        <v>176.88333333333338</v>
      </c>
      <c r="H137" s="38">
        <v>173.76666666666668</v>
      </c>
      <c r="I137" s="38">
        <v>168.58333333333337</v>
      </c>
      <c r="J137" s="38">
        <v>185.18333333333339</v>
      </c>
      <c r="K137" s="38">
        <v>190.36666666666673</v>
      </c>
      <c r="L137" s="38">
        <v>193.48333333333341</v>
      </c>
      <c r="M137" s="28">
        <v>187.25</v>
      </c>
      <c r="N137" s="28">
        <v>178.95</v>
      </c>
      <c r="O137" s="39">
        <v>24604000</v>
      </c>
      <c r="P137" s="40">
        <v>-1.2839030653185684E-2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44861</v>
      </c>
      <c r="E138" s="37">
        <v>95.85</v>
      </c>
      <c r="F138" s="37">
        <v>96.59999999999998</v>
      </c>
      <c r="G138" s="38">
        <v>94.399999999999963</v>
      </c>
      <c r="H138" s="38">
        <v>92.949999999999989</v>
      </c>
      <c r="I138" s="38">
        <v>90.749999999999972</v>
      </c>
      <c r="J138" s="38">
        <v>98.049999999999955</v>
      </c>
      <c r="K138" s="38">
        <v>100.24999999999997</v>
      </c>
      <c r="L138" s="38">
        <v>101.69999999999995</v>
      </c>
      <c r="M138" s="28">
        <v>98.8</v>
      </c>
      <c r="N138" s="28">
        <v>95.15</v>
      </c>
      <c r="O138" s="39">
        <v>29532000</v>
      </c>
      <c r="P138" s="40">
        <v>2.0526643168152604E-2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44861</v>
      </c>
      <c r="E139" s="37">
        <v>530.45000000000005</v>
      </c>
      <c r="F139" s="37">
        <v>532.69999999999993</v>
      </c>
      <c r="G139" s="38">
        <v>522.14999999999986</v>
      </c>
      <c r="H139" s="38">
        <v>513.84999999999991</v>
      </c>
      <c r="I139" s="38">
        <v>503.29999999999984</v>
      </c>
      <c r="J139" s="38">
        <v>540.99999999999989</v>
      </c>
      <c r="K139" s="38">
        <v>551.54999999999984</v>
      </c>
      <c r="L139" s="38">
        <v>559.84999999999991</v>
      </c>
      <c r="M139" s="28">
        <v>543.25</v>
      </c>
      <c r="N139" s="28">
        <v>524.4</v>
      </c>
      <c r="O139" s="39">
        <v>8824800</v>
      </c>
      <c r="P139" s="40">
        <v>-8.3603020496224381E-3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44861</v>
      </c>
      <c r="E140" s="37">
        <v>8560.65</v>
      </c>
      <c r="F140" s="37">
        <v>8690.15</v>
      </c>
      <c r="G140" s="38">
        <v>8397.6999999999989</v>
      </c>
      <c r="H140" s="38">
        <v>8234.75</v>
      </c>
      <c r="I140" s="38">
        <v>7942.2999999999993</v>
      </c>
      <c r="J140" s="38">
        <v>8853.0999999999985</v>
      </c>
      <c r="K140" s="38">
        <v>9145.5499999999993</v>
      </c>
      <c r="L140" s="38">
        <v>9308.4999999999982</v>
      </c>
      <c r="M140" s="28">
        <v>8982.6</v>
      </c>
      <c r="N140" s="28">
        <v>8527.2000000000007</v>
      </c>
      <c r="O140" s="39">
        <v>3500300</v>
      </c>
      <c r="P140" s="40">
        <v>-2.0155082159952972E-2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44861</v>
      </c>
      <c r="E141" s="37">
        <v>829.15</v>
      </c>
      <c r="F141" s="37">
        <v>833.56666666666661</v>
      </c>
      <c r="G141" s="38">
        <v>818.48333333333323</v>
      </c>
      <c r="H141" s="38">
        <v>807.81666666666661</v>
      </c>
      <c r="I141" s="38">
        <v>792.73333333333323</v>
      </c>
      <c r="J141" s="38">
        <v>844.23333333333323</v>
      </c>
      <c r="K141" s="38">
        <v>859.31666666666672</v>
      </c>
      <c r="L141" s="38">
        <v>869.98333333333323</v>
      </c>
      <c r="M141" s="28">
        <v>848.65</v>
      </c>
      <c r="N141" s="28">
        <v>822.9</v>
      </c>
      <c r="O141" s="39">
        <v>19920000</v>
      </c>
      <c r="P141" s="40">
        <v>7.1096786425253579E-3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44861</v>
      </c>
      <c r="E142" s="37">
        <v>1249.45</v>
      </c>
      <c r="F142" s="37">
        <v>1248.4833333333333</v>
      </c>
      <c r="G142" s="38">
        <v>1232.1666666666667</v>
      </c>
      <c r="H142" s="38">
        <v>1214.8833333333334</v>
      </c>
      <c r="I142" s="38">
        <v>1198.5666666666668</v>
      </c>
      <c r="J142" s="38">
        <v>1265.7666666666667</v>
      </c>
      <c r="K142" s="38">
        <v>1282.0833333333333</v>
      </c>
      <c r="L142" s="38">
        <v>1299.3666666666666</v>
      </c>
      <c r="M142" s="28">
        <v>1264.8</v>
      </c>
      <c r="N142" s="28">
        <v>1231.2</v>
      </c>
      <c r="O142" s="39">
        <v>2561200</v>
      </c>
      <c r="P142" s="40">
        <v>-7.764333045231922E-2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44861</v>
      </c>
      <c r="E143" s="37">
        <v>1509</v>
      </c>
      <c r="F143" s="37">
        <v>1521.4666666666665</v>
      </c>
      <c r="G143" s="38">
        <v>1489.5333333333328</v>
      </c>
      <c r="H143" s="38">
        <v>1470.0666666666664</v>
      </c>
      <c r="I143" s="38">
        <v>1438.1333333333328</v>
      </c>
      <c r="J143" s="38">
        <v>1540.9333333333329</v>
      </c>
      <c r="K143" s="38">
        <v>1572.8666666666668</v>
      </c>
      <c r="L143" s="38">
        <v>1592.333333333333</v>
      </c>
      <c r="M143" s="28">
        <v>1553.4</v>
      </c>
      <c r="N143" s="28">
        <v>1502</v>
      </c>
      <c r="O143" s="39">
        <v>652800</v>
      </c>
      <c r="P143" s="40">
        <v>-3.2458870609159626E-2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44861</v>
      </c>
      <c r="E144" s="37">
        <v>753.65</v>
      </c>
      <c r="F144" s="37">
        <v>758</v>
      </c>
      <c r="G144" s="38">
        <v>746.3</v>
      </c>
      <c r="H144" s="38">
        <v>738.94999999999993</v>
      </c>
      <c r="I144" s="38">
        <v>727.24999999999989</v>
      </c>
      <c r="J144" s="38">
        <v>765.35</v>
      </c>
      <c r="K144" s="38">
        <v>777.05000000000007</v>
      </c>
      <c r="L144" s="38">
        <v>784.40000000000009</v>
      </c>
      <c r="M144" s="28">
        <v>769.7</v>
      </c>
      <c r="N144" s="28">
        <v>750.65</v>
      </c>
      <c r="O144" s="39">
        <v>1489150</v>
      </c>
      <c r="P144" s="40">
        <v>-7.795582503248159E-3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44861</v>
      </c>
      <c r="E145" s="37">
        <v>806.55</v>
      </c>
      <c r="F145" s="37">
        <v>811.25</v>
      </c>
      <c r="G145" s="38">
        <v>793.5</v>
      </c>
      <c r="H145" s="38">
        <v>780.45</v>
      </c>
      <c r="I145" s="38">
        <v>762.7</v>
      </c>
      <c r="J145" s="38">
        <v>824.3</v>
      </c>
      <c r="K145" s="38">
        <v>842.05</v>
      </c>
      <c r="L145" s="38">
        <v>855.09999999999991</v>
      </c>
      <c r="M145" s="28">
        <v>829</v>
      </c>
      <c r="N145" s="28">
        <v>798.2</v>
      </c>
      <c r="O145" s="39">
        <v>2711200</v>
      </c>
      <c r="P145" s="40">
        <v>1.3153961136023917E-2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44861</v>
      </c>
      <c r="E146" s="37">
        <v>3130.9</v>
      </c>
      <c r="F146" s="37">
        <v>3139.4166666666665</v>
      </c>
      <c r="G146" s="38">
        <v>3085.9333333333329</v>
      </c>
      <c r="H146" s="38">
        <v>3040.9666666666662</v>
      </c>
      <c r="I146" s="38">
        <v>2987.4833333333327</v>
      </c>
      <c r="J146" s="38">
        <v>3184.3833333333332</v>
      </c>
      <c r="K146" s="38">
        <v>3237.8666666666668</v>
      </c>
      <c r="L146" s="38">
        <v>3282.8333333333335</v>
      </c>
      <c r="M146" s="28">
        <v>3192.9</v>
      </c>
      <c r="N146" s="28">
        <v>3094.45</v>
      </c>
      <c r="O146" s="39">
        <v>2646000</v>
      </c>
      <c r="P146" s="40">
        <v>2.20162224797219E-2</v>
      </c>
    </row>
    <row r="147" spans="1:16" ht="12.75" customHeight="1">
      <c r="A147" s="28">
        <v>137</v>
      </c>
      <c r="B147" s="29" t="s">
        <v>49</v>
      </c>
      <c r="C147" s="30" t="s">
        <v>828</v>
      </c>
      <c r="D147" s="31">
        <v>44861</v>
      </c>
      <c r="E147" s="37">
        <v>73</v>
      </c>
      <c r="F147" s="37">
        <v>73.333333333333329</v>
      </c>
      <c r="G147" s="38">
        <v>72.316666666666663</v>
      </c>
      <c r="H147" s="38">
        <v>71.63333333333334</v>
      </c>
      <c r="I147" s="38">
        <v>70.616666666666674</v>
      </c>
      <c r="J147" s="38">
        <v>74.016666666666652</v>
      </c>
      <c r="K147" s="38">
        <v>75.033333333333331</v>
      </c>
      <c r="L147" s="38">
        <v>75.71666666666664</v>
      </c>
      <c r="M147" s="28">
        <v>74.349999999999994</v>
      </c>
      <c r="N147" s="28">
        <v>72.650000000000006</v>
      </c>
      <c r="O147" s="39">
        <v>66946500</v>
      </c>
      <c r="P147" s="40">
        <v>0.49127906976744184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44861</v>
      </c>
      <c r="E148" s="37">
        <v>2009.75</v>
      </c>
      <c r="F148" s="37">
        <v>2035.25</v>
      </c>
      <c r="G148" s="38">
        <v>1977.5</v>
      </c>
      <c r="H148" s="38">
        <v>1945.25</v>
      </c>
      <c r="I148" s="38">
        <v>1887.5</v>
      </c>
      <c r="J148" s="38">
        <v>2067.5</v>
      </c>
      <c r="K148" s="38">
        <v>2125.25</v>
      </c>
      <c r="L148" s="38">
        <v>2157.5</v>
      </c>
      <c r="M148" s="28">
        <v>2093</v>
      </c>
      <c r="N148" s="28">
        <v>2003</v>
      </c>
      <c r="O148" s="39">
        <v>2087750</v>
      </c>
      <c r="P148" s="40">
        <v>9.189090243455976E-2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44861</v>
      </c>
      <c r="E149" s="37">
        <v>80216.25</v>
      </c>
      <c r="F149" s="37">
        <v>80593.683333333334</v>
      </c>
      <c r="G149" s="38">
        <v>79372.566666666666</v>
      </c>
      <c r="H149" s="38">
        <v>78528.883333333331</v>
      </c>
      <c r="I149" s="38">
        <v>77307.766666666663</v>
      </c>
      <c r="J149" s="38">
        <v>81437.366666666669</v>
      </c>
      <c r="K149" s="38">
        <v>82658.483333333337</v>
      </c>
      <c r="L149" s="38">
        <v>83502.166666666672</v>
      </c>
      <c r="M149" s="28">
        <v>81814.8</v>
      </c>
      <c r="N149" s="28">
        <v>79750</v>
      </c>
      <c r="O149" s="39">
        <v>55990</v>
      </c>
      <c r="P149" s="40">
        <v>1.6521423384168482E-2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44861</v>
      </c>
      <c r="E150" s="37">
        <v>1011.6</v>
      </c>
      <c r="F150" s="37">
        <v>1018.3666666666667</v>
      </c>
      <c r="G150" s="38">
        <v>999.48333333333335</v>
      </c>
      <c r="H150" s="38">
        <v>987.36666666666667</v>
      </c>
      <c r="I150" s="38">
        <v>968.48333333333335</v>
      </c>
      <c r="J150" s="38">
        <v>1030.4833333333333</v>
      </c>
      <c r="K150" s="38">
        <v>1049.3666666666668</v>
      </c>
      <c r="L150" s="38">
        <v>1061.4833333333333</v>
      </c>
      <c r="M150" s="28">
        <v>1037.25</v>
      </c>
      <c r="N150" s="28">
        <v>1006.25</v>
      </c>
      <c r="O150" s="39">
        <v>6696000</v>
      </c>
      <c r="P150" s="40">
        <v>2.2153529108706851E-2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44861</v>
      </c>
      <c r="E151" s="37">
        <v>68.7</v>
      </c>
      <c r="F151" s="37">
        <v>69.45</v>
      </c>
      <c r="G151" s="38">
        <v>67.7</v>
      </c>
      <c r="H151" s="38">
        <v>66.7</v>
      </c>
      <c r="I151" s="38">
        <v>64.95</v>
      </c>
      <c r="J151" s="38">
        <v>70.45</v>
      </c>
      <c r="K151" s="38">
        <v>72.2</v>
      </c>
      <c r="L151" s="38">
        <v>73.2</v>
      </c>
      <c r="M151" s="28">
        <v>71.2</v>
      </c>
      <c r="N151" s="28">
        <v>68.45</v>
      </c>
      <c r="O151" s="39">
        <v>67260500</v>
      </c>
      <c r="P151" s="40">
        <v>5.023558298493596E-2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44861</v>
      </c>
      <c r="E152" s="37">
        <v>3812.85</v>
      </c>
      <c r="F152" s="37">
        <v>3844.9500000000003</v>
      </c>
      <c r="G152" s="38">
        <v>3770.9000000000005</v>
      </c>
      <c r="H152" s="38">
        <v>3728.9500000000003</v>
      </c>
      <c r="I152" s="38">
        <v>3654.9000000000005</v>
      </c>
      <c r="J152" s="38">
        <v>3886.9000000000005</v>
      </c>
      <c r="K152" s="38">
        <v>3960.9500000000007</v>
      </c>
      <c r="L152" s="38">
        <v>4002.9000000000005</v>
      </c>
      <c r="M152" s="28">
        <v>3919</v>
      </c>
      <c r="N152" s="28">
        <v>3803</v>
      </c>
      <c r="O152" s="39">
        <v>1756250</v>
      </c>
      <c r="P152" s="40">
        <v>2.5846962616822431E-2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44861</v>
      </c>
      <c r="E153" s="37">
        <v>4477.1499999999996</v>
      </c>
      <c r="F153" s="37">
        <v>4505.416666666667</v>
      </c>
      <c r="G153" s="38">
        <v>4411.2333333333336</v>
      </c>
      <c r="H153" s="38">
        <v>4345.3166666666666</v>
      </c>
      <c r="I153" s="38">
        <v>4251.1333333333332</v>
      </c>
      <c r="J153" s="38">
        <v>4571.3333333333339</v>
      </c>
      <c r="K153" s="38">
        <v>4665.5166666666664</v>
      </c>
      <c r="L153" s="38">
        <v>4731.4333333333343</v>
      </c>
      <c r="M153" s="28">
        <v>4599.6000000000004</v>
      </c>
      <c r="N153" s="28">
        <v>4439.5</v>
      </c>
      <c r="O153" s="39">
        <v>440325</v>
      </c>
      <c r="P153" s="40">
        <v>-5.7775637939335579E-2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44861</v>
      </c>
      <c r="E154" s="37">
        <v>18929.75</v>
      </c>
      <c r="F154" s="37">
        <v>18950.033333333333</v>
      </c>
      <c r="G154" s="38">
        <v>18731.066666666666</v>
      </c>
      <c r="H154" s="38">
        <v>18532.383333333331</v>
      </c>
      <c r="I154" s="38">
        <v>18313.416666666664</v>
      </c>
      <c r="J154" s="38">
        <v>19148.716666666667</v>
      </c>
      <c r="K154" s="38">
        <v>19367.683333333334</v>
      </c>
      <c r="L154" s="38">
        <v>19566.366666666669</v>
      </c>
      <c r="M154" s="28">
        <v>19169</v>
      </c>
      <c r="N154" s="28">
        <v>18751.349999999999</v>
      </c>
      <c r="O154" s="39">
        <v>239320</v>
      </c>
      <c r="P154" s="40">
        <v>-1.9341091624323882E-2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44861</v>
      </c>
      <c r="E155" s="37">
        <v>126.25</v>
      </c>
      <c r="F155" s="37">
        <v>126.88333333333333</v>
      </c>
      <c r="G155" s="38">
        <v>125.01666666666665</v>
      </c>
      <c r="H155" s="38">
        <v>123.78333333333333</v>
      </c>
      <c r="I155" s="38">
        <v>121.91666666666666</v>
      </c>
      <c r="J155" s="38">
        <v>128.11666666666665</v>
      </c>
      <c r="K155" s="38">
        <v>129.98333333333332</v>
      </c>
      <c r="L155" s="38">
        <v>131.21666666666664</v>
      </c>
      <c r="M155" s="28">
        <v>128.75</v>
      </c>
      <c r="N155" s="28">
        <v>125.65</v>
      </c>
      <c r="O155" s="39">
        <v>51606750</v>
      </c>
      <c r="P155" s="40">
        <v>-2.7189745581666343E-3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44861</v>
      </c>
      <c r="E156" s="37">
        <v>160.94999999999999</v>
      </c>
      <c r="F156" s="37">
        <v>161.61666666666665</v>
      </c>
      <c r="G156" s="38">
        <v>158.7833333333333</v>
      </c>
      <c r="H156" s="38">
        <v>156.61666666666665</v>
      </c>
      <c r="I156" s="38">
        <v>153.7833333333333</v>
      </c>
      <c r="J156" s="38">
        <v>163.7833333333333</v>
      </c>
      <c r="K156" s="38">
        <v>166.61666666666662</v>
      </c>
      <c r="L156" s="38">
        <v>168.7833333333333</v>
      </c>
      <c r="M156" s="28">
        <v>164.45</v>
      </c>
      <c r="N156" s="28">
        <v>159.44999999999999</v>
      </c>
      <c r="O156" s="39">
        <v>59508000</v>
      </c>
      <c r="P156" s="40">
        <v>2.2079293462609196E-3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44861</v>
      </c>
      <c r="E157" s="37">
        <v>912.7</v>
      </c>
      <c r="F157" s="37">
        <v>919.93333333333339</v>
      </c>
      <c r="G157" s="38">
        <v>901.51666666666677</v>
      </c>
      <c r="H157" s="38">
        <v>890.33333333333337</v>
      </c>
      <c r="I157" s="38">
        <v>871.91666666666674</v>
      </c>
      <c r="J157" s="38">
        <v>931.11666666666679</v>
      </c>
      <c r="K157" s="38">
        <v>949.5333333333333</v>
      </c>
      <c r="L157" s="38">
        <v>960.71666666666681</v>
      </c>
      <c r="M157" s="28">
        <v>938.35</v>
      </c>
      <c r="N157" s="28">
        <v>908.75</v>
      </c>
      <c r="O157" s="39">
        <v>5470500</v>
      </c>
      <c r="P157" s="40">
        <v>-2.2391793845384037E-2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44861</v>
      </c>
      <c r="E158" s="37">
        <v>2930.45</v>
      </c>
      <c r="F158" s="37">
        <v>2952.4500000000003</v>
      </c>
      <c r="G158" s="38">
        <v>2892.0000000000005</v>
      </c>
      <c r="H158" s="38">
        <v>2853.55</v>
      </c>
      <c r="I158" s="38">
        <v>2793.1000000000004</v>
      </c>
      <c r="J158" s="38">
        <v>2990.9000000000005</v>
      </c>
      <c r="K158" s="38">
        <v>3051.3500000000004</v>
      </c>
      <c r="L158" s="38">
        <v>3089.8000000000006</v>
      </c>
      <c r="M158" s="28">
        <v>3012.9</v>
      </c>
      <c r="N158" s="28">
        <v>2914</v>
      </c>
      <c r="O158" s="39">
        <v>493200</v>
      </c>
      <c r="P158" s="40">
        <v>-7.6458752515090539E-3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44861</v>
      </c>
      <c r="E159" s="37">
        <v>132.85</v>
      </c>
      <c r="F159" s="37">
        <v>133.06666666666663</v>
      </c>
      <c r="G159" s="38">
        <v>130.43333333333328</v>
      </c>
      <c r="H159" s="38">
        <v>128.01666666666665</v>
      </c>
      <c r="I159" s="38">
        <v>125.3833333333333</v>
      </c>
      <c r="J159" s="38">
        <v>135.48333333333326</v>
      </c>
      <c r="K159" s="38">
        <v>138.11666666666665</v>
      </c>
      <c r="L159" s="38">
        <v>140.53333333333325</v>
      </c>
      <c r="M159" s="28">
        <v>135.69999999999999</v>
      </c>
      <c r="N159" s="28">
        <v>130.65</v>
      </c>
      <c r="O159" s="39">
        <v>42115150</v>
      </c>
      <c r="P159" s="40">
        <v>0.16125265392781316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44861</v>
      </c>
      <c r="E160" s="37">
        <v>49629.5</v>
      </c>
      <c r="F160" s="37">
        <v>50158.966666666667</v>
      </c>
      <c r="G160" s="38">
        <v>48720.533333333333</v>
      </c>
      <c r="H160" s="38">
        <v>47811.566666666666</v>
      </c>
      <c r="I160" s="38">
        <v>46373.133333333331</v>
      </c>
      <c r="J160" s="38">
        <v>51067.933333333334</v>
      </c>
      <c r="K160" s="38">
        <v>52506.366666666669</v>
      </c>
      <c r="L160" s="38">
        <v>53415.333333333336</v>
      </c>
      <c r="M160" s="28">
        <v>51597.4</v>
      </c>
      <c r="N160" s="28">
        <v>49250</v>
      </c>
      <c r="O160" s="39">
        <v>84975</v>
      </c>
      <c r="P160" s="40">
        <v>-5.6169913989819204E-3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44861</v>
      </c>
      <c r="E161" s="37">
        <v>832.6</v>
      </c>
      <c r="F161" s="37">
        <v>844.04999999999984</v>
      </c>
      <c r="G161" s="38">
        <v>817.84999999999968</v>
      </c>
      <c r="H161" s="38">
        <v>803.0999999999998</v>
      </c>
      <c r="I161" s="38">
        <v>776.89999999999964</v>
      </c>
      <c r="J161" s="38">
        <v>858.79999999999973</v>
      </c>
      <c r="K161" s="38">
        <v>884.99999999999977</v>
      </c>
      <c r="L161" s="38">
        <v>899.74999999999977</v>
      </c>
      <c r="M161" s="28">
        <v>870.25</v>
      </c>
      <c r="N161" s="28">
        <v>829.3</v>
      </c>
      <c r="O161" s="39">
        <v>4875750</v>
      </c>
      <c r="P161" s="40">
        <v>1.4244036382357989E-2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44861</v>
      </c>
      <c r="E162" s="37">
        <v>3190.05</v>
      </c>
      <c r="F162" s="37">
        <v>3200.7666666666664</v>
      </c>
      <c r="G162" s="38">
        <v>3162.4333333333329</v>
      </c>
      <c r="H162" s="38">
        <v>3134.8166666666666</v>
      </c>
      <c r="I162" s="38">
        <v>3096.4833333333331</v>
      </c>
      <c r="J162" s="38">
        <v>3228.3833333333328</v>
      </c>
      <c r="K162" s="38">
        <v>3266.7166666666667</v>
      </c>
      <c r="L162" s="38">
        <v>3294.3333333333326</v>
      </c>
      <c r="M162" s="28">
        <v>3239.1</v>
      </c>
      <c r="N162" s="28">
        <v>3173.15</v>
      </c>
      <c r="O162" s="39">
        <v>560400</v>
      </c>
      <c r="P162" s="40">
        <v>1.0822510822510822E-2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44861</v>
      </c>
      <c r="E163" s="37">
        <v>199.4</v>
      </c>
      <c r="F163" s="37">
        <v>200.73333333333335</v>
      </c>
      <c r="G163" s="38">
        <v>197.4666666666667</v>
      </c>
      <c r="H163" s="38">
        <v>195.53333333333336</v>
      </c>
      <c r="I163" s="38">
        <v>192.26666666666671</v>
      </c>
      <c r="J163" s="38">
        <v>202.66666666666669</v>
      </c>
      <c r="K163" s="38">
        <v>205.93333333333334</v>
      </c>
      <c r="L163" s="38">
        <v>207.86666666666667</v>
      </c>
      <c r="M163" s="28">
        <v>204</v>
      </c>
      <c r="N163" s="28">
        <v>198.8</v>
      </c>
      <c r="O163" s="39">
        <v>14163000</v>
      </c>
      <c r="P163" s="40">
        <v>-1.213643021552626E-2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44861</v>
      </c>
      <c r="E164" s="37">
        <v>104</v>
      </c>
      <c r="F164" s="37">
        <v>104.53333333333335</v>
      </c>
      <c r="G164" s="38">
        <v>102.76666666666669</v>
      </c>
      <c r="H164" s="38">
        <v>101.53333333333335</v>
      </c>
      <c r="I164" s="38">
        <v>99.766666666666694</v>
      </c>
      <c r="J164" s="38">
        <v>105.76666666666669</v>
      </c>
      <c r="K164" s="38">
        <v>107.53333333333335</v>
      </c>
      <c r="L164" s="38">
        <v>108.76666666666669</v>
      </c>
      <c r="M164" s="28">
        <v>106.3</v>
      </c>
      <c r="N164" s="28">
        <v>103.3</v>
      </c>
      <c r="O164" s="39">
        <v>58236600</v>
      </c>
      <c r="P164" s="40">
        <v>2.2407170294494239E-3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44861</v>
      </c>
      <c r="E165" s="37">
        <v>2657</v>
      </c>
      <c r="F165" s="37">
        <v>2664.3333333333335</v>
      </c>
      <c r="G165" s="38">
        <v>2632.666666666667</v>
      </c>
      <c r="H165" s="38">
        <v>2608.3333333333335</v>
      </c>
      <c r="I165" s="38">
        <v>2576.666666666667</v>
      </c>
      <c r="J165" s="38">
        <v>2688.666666666667</v>
      </c>
      <c r="K165" s="38">
        <v>2720.3333333333339</v>
      </c>
      <c r="L165" s="38">
        <v>2744.666666666667</v>
      </c>
      <c r="M165" s="28">
        <v>2696</v>
      </c>
      <c r="N165" s="28">
        <v>2640</v>
      </c>
      <c r="O165" s="39">
        <v>2394500</v>
      </c>
      <c r="P165" s="40">
        <v>1.8394471026049974E-2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44861</v>
      </c>
      <c r="E166" s="37">
        <v>2976.9</v>
      </c>
      <c r="F166" s="37">
        <v>3000.9833333333336</v>
      </c>
      <c r="G166" s="38">
        <v>2942.416666666667</v>
      </c>
      <c r="H166" s="38">
        <v>2907.9333333333334</v>
      </c>
      <c r="I166" s="38">
        <v>2849.3666666666668</v>
      </c>
      <c r="J166" s="38">
        <v>3035.4666666666672</v>
      </c>
      <c r="K166" s="38">
        <v>3094.0333333333338</v>
      </c>
      <c r="L166" s="38">
        <v>3128.5166666666673</v>
      </c>
      <c r="M166" s="28">
        <v>3059.55</v>
      </c>
      <c r="N166" s="28">
        <v>2966.5</v>
      </c>
      <c r="O166" s="39">
        <v>1779000</v>
      </c>
      <c r="P166" s="40">
        <v>1.3819632426271549E-2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44861</v>
      </c>
      <c r="E167" s="37">
        <v>35.6</v>
      </c>
      <c r="F167" s="37">
        <v>35.983333333333334</v>
      </c>
      <c r="G167" s="38">
        <v>35.06666666666667</v>
      </c>
      <c r="H167" s="38">
        <v>34.533333333333339</v>
      </c>
      <c r="I167" s="38">
        <v>33.616666666666674</v>
      </c>
      <c r="J167" s="38">
        <v>36.516666666666666</v>
      </c>
      <c r="K167" s="38">
        <v>37.433333333333323</v>
      </c>
      <c r="L167" s="38">
        <v>37.966666666666661</v>
      </c>
      <c r="M167" s="28">
        <v>36.9</v>
      </c>
      <c r="N167" s="28">
        <v>35.450000000000003</v>
      </c>
      <c r="O167" s="39">
        <v>247168000</v>
      </c>
      <c r="P167" s="40">
        <v>5.3364571131068591E-3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44861</v>
      </c>
      <c r="E168" s="37">
        <v>2497.3000000000002</v>
      </c>
      <c r="F168" s="37">
        <v>2509.0833333333335</v>
      </c>
      <c r="G168" s="38">
        <v>2478.2166666666672</v>
      </c>
      <c r="H168" s="38">
        <v>2459.1333333333337</v>
      </c>
      <c r="I168" s="38">
        <v>2428.2666666666673</v>
      </c>
      <c r="J168" s="38">
        <v>2528.166666666667</v>
      </c>
      <c r="K168" s="38">
        <v>2559.0333333333328</v>
      </c>
      <c r="L168" s="38">
        <v>2578.1166666666668</v>
      </c>
      <c r="M168" s="28">
        <v>2539.9499999999998</v>
      </c>
      <c r="N168" s="28">
        <v>2490</v>
      </c>
      <c r="O168" s="39">
        <v>887100</v>
      </c>
      <c r="P168" s="40">
        <v>-2.4414384691520949E-2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44861</v>
      </c>
      <c r="E169" s="37">
        <v>211.35</v>
      </c>
      <c r="F169" s="37">
        <v>211.9666666666667</v>
      </c>
      <c r="G169" s="38">
        <v>208.93333333333339</v>
      </c>
      <c r="H169" s="38">
        <v>206.51666666666671</v>
      </c>
      <c r="I169" s="38">
        <v>203.48333333333341</v>
      </c>
      <c r="J169" s="38">
        <v>214.38333333333338</v>
      </c>
      <c r="K169" s="38">
        <v>217.41666666666669</v>
      </c>
      <c r="L169" s="38">
        <v>219.83333333333337</v>
      </c>
      <c r="M169" s="28">
        <v>215</v>
      </c>
      <c r="N169" s="28">
        <v>209.55</v>
      </c>
      <c r="O169" s="39">
        <v>49250700</v>
      </c>
      <c r="P169" s="40">
        <v>1.9847925751984793E-2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44861</v>
      </c>
      <c r="E170" s="37">
        <v>1757.5</v>
      </c>
      <c r="F170" s="37">
        <v>1779.5666666666668</v>
      </c>
      <c r="G170" s="38">
        <v>1725.5833333333337</v>
      </c>
      <c r="H170" s="38">
        <v>1693.666666666667</v>
      </c>
      <c r="I170" s="38">
        <v>1639.6833333333338</v>
      </c>
      <c r="J170" s="38">
        <v>1811.4833333333336</v>
      </c>
      <c r="K170" s="38">
        <v>1865.4666666666667</v>
      </c>
      <c r="L170" s="38">
        <v>1897.3833333333334</v>
      </c>
      <c r="M170" s="28">
        <v>1833.55</v>
      </c>
      <c r="N170" s="28">
        <v>1747.65</v>
      </c>
      <c r="O170" s="39">
        <v>3260477</v>
      </c>
      <c r="P170" s="40">
        <v>-4.1746411483253587E-2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44861</v>
      </c>
      <c r="E171" s="37">
        <v>162.35</v>
      </c>
      <c r="F171" s="37">
        <v>163.31666666666666</v>
      </c>
      <c r="G171" s="38">
        <v>160.03333333333333</v>
      </c>
      <c r="H171" s="38">
        <v>157.71666666666667</v>
      </c>
      <c r="I171" s="38">
        <v>154.43333333333334</v>
      </c>
      <c r="J171" s="38">
        <v>165.63333333333333</v>
      </c>
      <c r="K171" s="38">
        <v>168.91666666666663</v>
      </c>
      <c r="L171" s="38">
        <v>171.23333333333332</v>
      </c>
      <c r="M171" s="28">
        <v>166.6</v>
      </c>
      <c r="N171" s="28">
        <v>161</v>
      </c>
      <c r="O171" s="39">
        <v>10598000</v>
      </c>
      <c r="P171" s="40">
        <v>-3.2916392363396972E-3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44861</v>
      </c>
      <c r="E172" s="37">
        <v>737.7</v>
      </c>
      <c r="F172" s="37">
        <v>743.19999999999993</v>
      </c>
      <c r="G172" s="38">
        <v>728.49999999999989</v>
      </c>
      <c r="H172" s="38">
        <v>719.3</v>
      </c>
      <c r="I172" s="38">
        <v>704.59999999999991</v>
      </c>
      <c r="J172" s="38">
        <v>752.39999999999986</v>
      </c>
      <c r="K172" s="38">
        <v>767.09999999999991</v>
      </c>
      <c r="L172" s="38">
        <v>776.29999999999984</v>
      </c>
      <c r="M172" s="28">
        <v>757.9</v>
      </c>
      <c r="N172" s="28">
        <v>734</v>
      </c>
      <c r="O172" s="39">
        <v>3009850</v>
      </c>
      <c r="P172" s="40">
        <v>1.1714285714285714E-2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44861</v>
      </c>
      <c r="E173" s="37">
        <v>111.6</v>
      </c>
      <c r="F173" s="37">
        <v>112.91666666666667</v>
      </c>
      <c r="G173" s="38">
        <v>109.63333333333334</v>
      </c>
      <c r="H173" s="38">
        <v>107.66666666666667</v>
      </c>
      <c r="I173" s="38">
        <v>104.38333333333334</v>
      </c>
      <c r="J173" s="38">
        <v>114.88333333333334</v>
      </c>
      <c r="K173" s="38">
        <v>118.16666666666667</v>
      </c>
      <c r="L173" s="38">
        <v>120.13333333333334</v>
      </c>
      <c r="M173" s="28">
        <v>116.2</v>
      </c>
      <c r="N173" s="28">
        <v>110.95</v>
      </c>
      <c r="O173" s="39">
        <v>46460000</v>
      </c>
      <c r="P173" s="40">
        <v>1.0219612959338986E-2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44861</v>
      </c>
      <c r="E174" s="37">
        <v>92.15</v>
      </c>
      <c r="F174" s="37">
        <v>92.75</v>
      </c>
      <c r="G174" s="38">
        <v>91.05</v>
      </c>
      <c r="H174" s="38">
        <v>89.95</v>
      </c>
      <c r="I174" s="38">
        <v>88.25</v>
      </c>
      <c r="J174" s="38">
        <v>93.85</v>
      </c>
      <c r="K174" s="38">
        <v>95.549999999999983</v>
      </c>
      <c r="L174" s="38">
        <v>96.649999999999991</v>
      </c>
      <c r="M174" s="28">
        <v>94.45</v>
      </c>
      <c r="N174" s="28">
        <v>91.65</v>
      </c>
      <c r="O174" s="39">
        <v>42912000</v>
      </c>
      <c r="P174" s="40">
        <v>7.9927521642842767E-2</v>
      </c>
    </row>
    <row r="175" spans="1:16" ht="12.75" customHeight="1">
      <c r="A175" s="28">
        <v>165</v>
      </c>
      <c r="B175" s="225" t="s">
        <v>79</v>
      </c>
      <c r="C175" s="30" t="s">
        <v>185</v>
      </c>
      <c r="D175" s="31">
        <v>44861</v>
      </c>
      <c r="E175" s="37">
        <v>2378.75</v>
      </c>
      <c r="F175" s="37">
        <v>2391.9</v>
      </c>
      <c r="G175" s="38">
        <v>2358.8000000000002</v>
      </c>
      <c r="H175" s="38">
        <v>2338.85</v>
      </c>
      <c r="I175" s="38">
        <v>2305.75</v>
      </c>
      <c r="J175" s="38">
        <v>2411.8500000000004</v>
      </c>
      <c r="K175" s="38">
        <v>2444.9499999999998</v>
      </c>
      <c r="L175" s="38">
        <v>2464.9000000000005</v>
      </c>
      <c r="M175" s="28">
        <v>2425</v>
      </c>
      <c r="N175" s="28">
        <v>2371.9499999999998</v>
      </c>
      <c r="O175" s="39">
        <v>36951000</v>
      </c>
      <c r="P175" s="40">
        <v>1.5751278245093189E-2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44861</v>
      </c>
      <c r="E176" s="37">
        <v>76.099999999999994</v>
      </c>
      <c r="F176" s="37">
        <v>76.25</v>
      </c>
      <c r="G176" s="38">
        <v>75.599999999999994</v>
      </c>
      <c r="H176" s="38">
        <v>75.099999999999994</v>
      </c>
      <c r="I176" s="38">
        <v>74.449999999999989</v>
      </c>
      <c r="J176" s="38">
        <v>76.75</v>
      </c>
      <c r="K176" s="38">
        <v>77.400000000000006</v>
      </c>
      <c r="L176" s="38">
        <v>77.900000000000006</v>
      </c>
      <c r="M176" s="28">
        <v>76.900000000000006</v>
      </c>
      <c r="N176" s="28">
        <v>75.75</v>
      </c>
      <c r="O176" s="39">
        <v>91056000</v>
      </c>
      <c r="P176" s="40">
        <v>-5.8954539499541467E-3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44861</v>
      </c>
      <c r="E177" s="37">
        <v>881.75</v>
      </c>
      <c r="F177" s="37">
        <v>894.18333333333339</v>
      </c>
      <c r="G177" s="38">
        <v>866.06666666666683</v>
      </c>
      <c r="H177" s="38">
        <v>850.38333333333344</v>
      </c>
      <c r="I177" s="38">
        <v>822.26666666666688</v>
      </c>
      <c r="J177" s="38">
        <v>909.86666666666679</v>
      </c>
      <c r="K177" s="38">
        <v>937.98333333333335</v>
      </c>
      <c r="L177" s="38">
        <v>953.66666666666674</v>
      </c>
      <c r="M177" s="28">
        <v>922.3</v>
      </c>
      <c r="N177" s="28">
        <v>878.5</v>
      </c>
      <c r="O177" s="39">
        <v>4724800</v>
      </c>
      <c r="P177" s="40">
        <v>1.1821140997087545E-2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44861</v>
      </c>
      <c r="E178" s="37">
        <v>1240.8</v>
      </c>
      <c r="F178" s="37">
        <v>1243.7666666666667</v>
      </c>
      <c r="G178" s="38">
        <v>1229.5333333333333</v>
      </c>
      <c r="H178" s="38">
        <v>1218.2666666666667</v>
      </c>
      <c r="I178" s="38">
        <v>1204.0333333333333</v>
      </c>
      <c r="J178" s="38">
        <v>1255.0333333333333</v>
      </c>
      <c r="K178" s="38">
        <v>1269.2666666666664</v>
      </c>
      <c r="L178" s="38">
        <v>1280.5333333333333</v>
      </c>
      <c r="M178" s="28">
        <v>1258</v>
      </c>
      <c r="N178" s="28">
        <v>1232.5</v>
      </c>
      <c r="O178" s="39">
        <v>5506500</v>
      </c>
      <c r="P178" s="40">
        <v>-1.5685748759887385E-2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44861</v>
      </c>
      <c r="E179" s="37">
        <v>520.85</v>
      </c>
      <c r="F179" s="37">
        <v>524.33333333333337</v>
      </c>
      <c r="G179" s="38">
        <v>515.16666666666674</v>
      </c>
      <c r="H179" s="38">
        <v>509.48333333333335</v>
      </c>
      <c r="I179" s="38">
        <v>500.31666666666672</v>
      </c>
      <c r="J179" s="38">
        <v>530.01666666666677</v>
      </c>
      <c r="K179" s="38">
        <v>539.18333333333351</v>
      </c>
      <c r="L179" s="38">
        <v>544.86666666666679</v>
      </c>
      <c r="M179" s="28">
        <v>533.5</v>
      </c>
      <c r="N179" s="28">
        <v>518.65</v>
      </c>
      <c r="O179" s="39">
        <v>49783500</v>
      </c>
      <c r="P179" s="40">
        <v>1.2384467559405789E-2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44861</v>
      </c>
      <c r="E180" s="37">
        <v>20809.650000000001</v>
      </c>
      <c r="F180" s="37">
        <v>20934.2</v>
      </c>
      <c r="G180" s="38">
        <v>20625.45</v>
      </c>
      <c r="H180" s="38">
        <v>20441.25</v>
      </c>
      <c r="I180" s="38">
        <v>20132.5</v>
      </c>
      <c r="J180" s="38">
        <v>21118.400000000001</v>
      </c>
      <c r="K180" s="38">
        <v>21427.15</v>
      </c>
      <c r="L180" s="38">
        <v>21611.350000000002</v>
      </c>
      <c r="M180" s="28">
        <v>21242.95</v>
      </c>
      <c r="N180" s="28">
        <v>20750</v>
      </c>
      <c r="O180" s="39">
        <v>352550</v>
      </c>
      <c r="P180" s="40">
        <v>3.7827494848395642E-2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44861</v>
      </c>
      <c r="E181" s="37">
        <v>2710.9</v>
      </c>
      <c r="F181" s="37">
        <v>2733.6166666666668</v>
      </c>
      <c r="G181" s="38">
        <v>2677.2833333333338</v>
      </c>
      <c r="H181" s="38">
        <v>2643.666666666667</v>
      </c>
      <c r="I181" s="38">
        <v>2587.3333333333339</v>
      </c>
      <c r="J181" s="38">
        <v>2767.2333333333336</v>
      </c>
      <c r="K181" s="38">
        <v>2823.5666666666666</v>
      </c>
      <c r="L181" s="38">
        <v>2857.1833333333334</v>
      </c>
      <c r="M181" s="28">
        <v>2789.95</v>
      </c>
      <c r="N181" s="28">
        <v>2700</v>
      </c>
      <c r="O181" s="39">
        <v>1628000</v>
      </c>
      <c r="P181" s="40">
        <v>1.0411332991978153E-2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44861</v>
      </c>
      <c r="E182" s="37">
        <v>2487.4499999999998</v>
      </c>
      <c r="F182" s="37">
        <v>2508.7333333333331</v>
      </c>
      <c r="G182" s="38">
        <v>2445.7166666666662</v>
      </c>
      <c r="H182" s="38">
        <v>2403.9833333333331</v>
      </c>
      <c r="I182" s="38">
        <v>2340.9666666666662</v>
      </c>
      <c r="J182" s="38">
        <v>2550.4666666666662</v>
      </c>
      <c r="K182" s="38">
        <v>2613.4833333333336</v>
      </c>
      <c r="L182" s="38">
        <v>2655.2166666666662</v>
      </c>
      <c r="M182" s="28">
        <v>2571.75</v>
      </c>
      <c r="N182" s="28">
        <v>2467</v>
      </c>
      <c r="O182" s="39">
        <v>3680625</v>
      </c>
      <c r="P182" s="40">
        <v>-1.1282361237030322E-2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44861</v>
      </c>
      <c r="E183" s="37">
        <v>1148.75</v>
      </c>
      <c r="F183" s="37">
        <v>1159.1166666666666</v>
      </c>
      <c r="G183" s="38">
        <v>1130.2833333333331</v>
      </c>
      <c r="H183" s="38">
        <v>1111.8166666666666</v>
      </c>
      <c r="I183" s="38">
        <v>1082.9833333333331</v>
      </c>
      <c r="J183" s="38">
        <v>1177.583333333333</v>
      </c>
      <c r="K183" s="38">
        <v>1206.4166666666665</v>
      </c>
      <c r="L183" s="38">
        <v>1224.883333333333</v>
      </c>
      <c r="M183" s="28">
        <v>1187.95</v>
      </c>
      <c r="N183" s="28">
        <v>1140.6500000000001</v>
      </c>
      <c r="O183" s="39">
        <v>4311000</v>
      </c>
      <c r="P183" s="40">
        <v>1.9148936170212766E-2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44861</v>
      </c>
      <c r="E184" s="37">
        <v>948.7</v>
      </c>
      <c r="F184" s="37">
        <v>955.26666666666677</v>
      </c>
      <c r="G184" s="38">
        <v>940.68333333333351</v>
      </c>
      <c r="H184" s="38">
        <v>932.66666666666674</v>
      </c>
      <c r="I184" s="38">
        <v>918.08333333333348</v>
      </c>
      <c r="J184" s="38">
        <v>963.28333333333353</v>
      </c>
      <c r="K184" s="38">
        <v>977.86666666666679</v>
      </c>
      <c r="L184" s="38">
        <v>985.88333333333355</v>
      </c>
      <c r="M184" s="28">
        <v>969.85</v>
      </c>
      <c r="N184" s="28">
        <v>947.25</v>
      </c>
      <c r="O184" s="39">
        <v>23506000</v>
      </c>
      <c r="P184" s="40">
        <v>9.5301085289961826E-3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44861</v>
      </c>
      <c r="E185" s="37">
        <v>505.9</v>
      </c>
      <c r="F185" s="37">
        <v>510.7833333333333</v>
      </c>
      <c r="G185" s="38">
        <v>499.11666666666656</v>
      </c>
      <c r="H185" s="38">
        <v>492.33333333333326</v>
      </c>
      <c r="I185" s="38">
        <v>480.66666666666652</v>
      </c>
      <c r="J185" s="38">
        <v>517.56666666666661</v>
      </c>
      <c r="K185" s="38">
        <v>529.23333333333335</v>
      </c>
      <c r="L185" s="38">
        <v>536.01666666666665</v>
      </c>
      <c r="M185" s="28">
        <v>522.45000000000005</v>
      </c>
      <c r="N185" s="28">
        <v>504</v>
      </c>
      <c r="O185" s="39">
        <v>10482000</v>
      </c>
      <c r="P185" s="40">
        <v>-5.1252847380410024E-3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44861</v>
      </c>
      <c r="E186" s="37">
        <v>559.25</v>
      </c>
      <c r="F186" s="37">
        <v>562.13333333333333</v>
      </c>
      <c r="G186" s="38">
        <v>552.66666666666663</v>
      </c>
      <c r="H186" s="38">
        <v>546.08333333333326</v>
      </c>
      <c r="I186" s="38">
        <v>536.61666666666656</v>
      </c>
      <c r="J186" s="38">
        <v>568.7166666666667</v>
      </c>
      <c r="K186" s="38">
        <v>578.18333333333339</v>
      </c>
      <c r="L186" s="38">
        <v>584.76666666666677</v>
      </c>
      <c r="M186" s="28">
        <v>571.6</v>
      </c>
      <c r="N186" s="28">
        <v>555.54999999999995</v>
      </c>
      <c r="O186" s="39">
        <v>2091000</v>
      </c>
      <c r="P186" s="40">
        <v>5.2884615384615388E-3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44861</v>
      </c>
      <c r="E187" s="37">
        <v>1098.55</v>
      </c>
      <c r="F187" s="37">
        <v>1107.6333333333332</v>
      </c>
      <c r="G187" s="38">
        <v>1077.9666666666665</v>
      </c>
      <c r="H187" s="38">
        <v>1057.3833333333332</v>
      </c>
      <c r="I187" s="38">
        <v>1027.7166666666665</v>
      </c>
      <c r="J187" s="38">
        <v>1128.2166666666665</v>
      </c>
      <c r="K187" s="38">
        <v>1157.8833333333334</v>
      </c>
      <c r="L187" s="38">
        <v>1178.4666666666665</v>
      </c>
      <c r="M187" s="28">
        <v>1137.3</v>
      </c>
      <c r="N187" s="28">
        <v>1087.05</v>
      </c>
      <c r="O187" s="39">
        <v>7611000</v>
      </c>
      <c r="P187" s="40">
        <v>4.0322580645161289E-2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44861</v>
      </c>
      <c r="E188" s="37">
        <v>1162.6500000000001</v>
      </c>
      <c r="F188" s="37">
        <v>1162.1333333333334</v>
      </c>
      <c r="G188" s="38">
        <v>1143.5166666666669</v>
      </c>
      <c r="H188" s="38">
        <v>1124.3833333333334</v>
      </c>
      <c r="I188" s="38">
        <v>1105.7666666666669</v>
      </c>
      <c r="J188" s="38">
        <v>1181.2666666666669</v>
      </c>
      <c r="K188" s="38">
        <v>1199.8833333333332</v>
      </c>
      <c r="L188" s="38">
        <v>1219.0166666666669</v>
      </c>
      <c r="M188" s="28">
        <v>1180.75</v>
      </c>
      <c r="N188" s="28">
        <v>1143</v>
      </c>
      <c r="O188" s="39">
        <v>2544000</v>
      </c>
      <c r="P188" s="40">
        <v>-2.1161985378991919E-2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44861</v>
      </c>
      <c r="E189" s="37">
        <v>780.55</v>
      </c>
      <c r="F189" s="37">
        <v>788.58333333333337</v>
      </c>
      <c r="G189" s="38">
        <v>770.9666666666667</v>
      </c>
      <c r="H189" s="38">
        <v>761.38333333333333</v>
      </c>
      <c r="I189" s="38">
        <v>743.76666666666665</v>
      </c>
      <c r="J189" s="38">
        <v>798.16666666666674</v>
      </c>
      <c r="K189" s="38">
        <v>815.7833333333333</v>
      </c>
      <c r="L189" s="38">
        <v>825.36666666666679</v>
      </c>
      <c r="M189" s="28">
        <v>806.2</v>
      </c>
      <c r="N189" s="28">
        <v>779</v>
      </c>
      <c r="O189" s="39">
        <v>8037000</v>
      </c>
      <c r="P189" s="40">
        <v>2.4317504014682266E-2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44861</v>
      </c>
      <c r="E190" s="37">
        <v>395.5</v>
      </c>
      <c r="F190" s="37">
        <v>398.2833333333333</v>
      </c>
      <c r="G190" s="38">
        <v>390.86666666666662</v>
      </c>
      <c r="H190" s="38">
        <v>386.23333333333329</v>
      </c>
      <c r="I190" s="38">
        <v>378.81666666666661</v>
      </c>
      <c r="J190" s="38">
        <v>402.91666666666663</v>
      </c>
      <c r="K190" s="38">
        <v>410.33333333333337</v>
      </c>
      <c r="L190" s="38">
        <v>414.96666666666664</v>
      </c>
      <c r="M190" s="28">
        <v>405.7</v>
      </c>
      <c r="N190" s="28">
        <v>393.65</v>
      </c>
      <c r="O190" s="39">
        <v>71289900</v>
      </c>
      <c r="P190" s="40">
        <v>4.166406396402024E-2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44861</v>
      </c>
      <c r="E191" s="37">
        <v>213.8</v>
      </c>
      <c r="F191" s="37">
        <v>215</v>
      </c>
      <c r="G191" s="38">
        <v>211.1</v>
      </c>
      <c r="H191" s="38">
        <v>208.4</v>
      </c>
      <c r="I191" s="38">
        <v>204.5</v>
      </c>
      <c r="J191" s="38">
        <v>217.7</v>
      </c>
      <c r="K191" s="38">
        <v>221.59999999999997</v>
      </c>
      <c r="L191" s="38">
        <v>224.29999999999998</v>
      </c>
      <c r="M191" s="28">
        <v>218.9</v>
      </c>
      <c r="N191" s="28">
        <v>212.3</v>
      </c>
      <c r="O191" s="39">
        <v>104648625</v>
      </c>
      <c r="P191" s="40">
        <v>-1.6122791177608669E-4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44861</v>
      </c>
      <c r="E192" s="37">
        <v>98.5</v>
      </c>
      <c r="F192" s="37">
        <v>98.833333333333329</v>
      </c>
      <c r="G192" s="38">
        <v>97.766666666666652</v>
      </c>
      <c r="H192" s="38">
        <v>97.033333333333317</v>
      </c>
      <c r="I192" s="38">
        <v>95.96666666666664</v>
      </c>
      <c r="J192" s="38">
        <v>99.566666666666663</v>
      </c>
      <c r="K192" s="38">
        <v>100.63333333333335</v>
      </c>
      <c r="L192" s="38">
        <v>101.36666666666667</v>
      </c>
      <c r="M192" s="28">
        <v>99.9</v>
      </c>
      <c r="N192" s="28">
        <v>98.1</v>
      </c>
      <c r="O192" s="39">
        <v>220855500</v>
      </c>
      <c r="P192" s="40">
        <v>-3.18422466047725E-3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44861</v>
      </c>
      <c r="E193" s="37">
        <v>2990.45</v>
      </c>
      <c r="F193" s="37">
        <v>2994.2833333333333</v>
      </c>
      <c r="G193" s="38">
        <v>2969.2666666666664</v>
      </c>
      <c r="H193" s="38">
        <v>2948.083333333333</v>
      </c>
      <c r="I193" s="38">
        <v>2923.0666666666662</v>
      </c>
      <c r="J193" s="38">
        <v>3015.4666666666667</v>
      </c>
      <c r="K193" s="38">
        <v>3040.483333333334</v>
      </c>
      <c r="L193" s="38">
        <v>3061.666666666667</v>
      </c>
      <c r="M193" s="28">
        <v>3019.3</v>
      </c>
      <c r="N193" s="28">
        <v>2973.1</v>
      </c>
      <c r="O193" s="39">
        <v>12943200</v>
      </c>
      <c r="P193" s="40">
        <v>4.9497455248477228E-3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44861</v>
      </c>
      <c r="E194" s="37">
        <v>1009.1</v>
      </c>
      <c r="F194" s="37">
        <v>1010.7333333333332</v>
      </c>
      <c r="G194" s="38">
        <v>999.46666666666647</v>
      </c>
      <c r="H194" s="38">
        <v>989.83333333333326</v>
      </c>
      <c r="I194" s="38">
        <v>978.56666666666649</v>
      </c>
      <c r="J194" s="38">
        <v>1020.3666666666664</v>
      </c>
      <c r="K194" s="38">
        <v>1031.6333333333332</v>
      </c>
      <c r="L194" s="38">
        <v>1041.2666666666664</v>
      </c>
      <c r="M194" s="28">
        <v>1022</v>
      </c>
      <c r="N194" s="28">
        <v>1001.1</v>
      </c>
      <c r="O194" s="39">
        <v>14122200</v>
      </c>
      <c r="P194" s="40">
        <v>8.872696099442778E-3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44861</v>
      </c>
      <c r="E195" s="37">
        <v>2578</v>
      </c>
      <c r="F195" s="37">
        <v>2584.7999999999997</v>
      </c>
      <c r="G195" s="38">
        <v>2552.6499999999996</v>
      </c>
      <c r="H195" s="38">
        <v>2527.2999999999997</v>
      </c>
      <c r="I195" s="38">
        <v>2495.1499999999996</v>
      </c>
      <c r="J195" s="38">
        <v>2610.1499999999996</v>
      </c>
      <c r="K195" s="38">
        <v>2642.3</v>
      </c>
      <c r="L195" s="38">
        <v>2667.6499999999996</v>
      </c>
      <c r="M195" s="28">
        <v>2616.9499999999998</v>
      </c>
      <c r="N195" s="28">
        <v>2559.4499999999998</v>
      </c>
      <c r="O195" s="39">
        <v>4835250</v>
      </c>
      <c r="P195" s="40">
        <v>-1.909471281856219E-2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44861</v>
      </c>
      <c r="E196" s="37">
        <v>1585.9</v>
      </c>
      <c r="F196" s="37">
        <v>1586.1333333333334</v>
      </c>
      <c r="G196" s="38">
        <v>1569.0666666666668</v>
      </c>
      <c r="H196" s="38">
        <v>1552.2333333333333</v>
      </c>
      <c r="I196" s="38">
        <v>1535.1666666666667</v>
      </c>
      <c r="J196" s="38">
        <v>1602.9666666666669</v>
      </c>
      <c r="K196" s="38">
        <v>1620.0333333333335</v>
      </c>
      <c r="L196" s="38">
        <v>1636.866666666667</v>
      </c>
      <c r="M196" s="28">
        <v>1603.2</v>
      </c>
      <c r="N196" s="28">
        <v>1569.3</v>
      </c>
      <c r="O196" s="39">
        <v>1754000</v>
      </c>
      <c r="P196" s="40">
        <v>5.8539529269764634E-2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44861</v>
      </c>
      <c r="E197" s="37">
        <v>484.55</v>
      </c>
      <c r="F197" s="37">
        <v>486.90000000000003</v>
      </c>
      <c r="G197" s="38">
        <v>479.65000000000009</v>
      </c>
      <c r="H197" s="38">
        <v>474.75000000000006</v>
      </c>
      <c r="I197" s="38">
        <v>467.50000000000011</v>
      </c>
      <c r="J197" s="38">
        <v>491.80000000000007</v>
      </c>
      <c r="K197" s="38">
        <v>499.04999999999995</v>
      </c>
      <c r="L197" s="38">
        <v>503.95000000000005</v>
      </c>
      <c r="M197" s="28">
        <v>494.15</v>
      </c>
      <c r="N197" s="28">
        <v>482</v>
      </c>
      <c r="O197" s="39">
        <v>3670500</v>
      </c>
      <c r="P197" s="40">
        <v>8.1799591002044991E-4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44861</v>
      </c>
      <c r="E198" s="37">
        <v>1396.5</v>
      </c>
      <c r="F198" s="37">
        <v>1406.3999999999999</v>
      </c>
      <c r="G198" s="38">
        <v>1381.0999999999997</v>
      </c>
      <c r="H198" s="38">
        <v>1365.6999999999998</v>
      </c>
      <c r="I198" s="38">
        <v>1340.3999999999996</v>
      </c>
      <c r="J198" s="38">
        <v>1421.7999999999997</v>
      </c>
      <c r="K198" s="38">
        <v>1447.1</v>
      </c>
      <c r="L198" s="38">
        <v>1462.4999999999998</v>
      </c>
      <c r="M198" s="28">
        <v>1431.7</v>
      </c>
      <c r="N198" s="28">
        <v>1391</v>
      </c>
      <c r="O198" s="39">
        <v>4260825</v>
      </c>
      <c r="P198" s="40">
        <v>2.0844189682126108E-2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44861</v>
      </c>
      <c r="E199" s="37">
        <v>995.45</v>
      </c>
      <c r="F199" s="37">
        <v>1006.4</v>
      </c>
      <c r="G199" s="38">
        <v>976.05</v>
      </c>
      <c r="H199" s="38">
        <v>956.65</v>
      </c>
      <c r="I199" s="38">
        <v>926.3</v>
      </c>
      <c r="J199" s="38">
        <v>1025.8</v>
      </c>
      <c r="K199" s="38">
        <v>1056.1500000000001</v>
      </c>
      <c r="L199" s="38">
        <v>1075.55</v>
      </c>
      <c r="M199" s="28">
        <v>1036.75</v>
      </c>
      <c r="N199" s="28">
        <v>987</v>
      </c>
      <c r="O199" s="39">
        <v>5380200</v>
      </c>
      <c r="P199" s="40">
        <v>-0.13853396099529253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44861</v>
      </c>
      <c r="E200" s="37">
        <v>1665.4</v>
      </c>
      <c r="F200" s="37">
        <v>1677.8500000000001</v>
      </c>
      <c r="G200" s="38">
        <v>1643.0000000000002</v>
      </c>
      <c r="H200" s="38">
        <v>1620.6000000000001</v>
      </c>
      <c r="I200" s="38">
        <v>1585.7500000000002</v>
      </c>
      <c r="J200" s="38">
        <v>1700.2500000000002</v>
      </c>
      <c r="K200" s="38">
        <v>1735.1000000000001</v>
      </c>
      <c r="L200" s="38">
        <v>1757.5000000000002</v>
      </c>
      <c r="M200" s="28">
        <v>1712.7</v>
      </c>
      <c r="N200" s="28">
        <v>1655.45</v>
      </c>
      <c r="O200" s="39">
        <v>928400</v>
      </c>
      <c r="P200" s="40">
        <v>-3.1302170283806344E-2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44861</v>
      </c>
      <c r="E201" s="37">
        <v>6262.05</v>
      </c>
      <c r="F201" s="37">
        <v>6292.3499999999995</v>
      </c>
      <c r="G201" s="38">
        <v>6209.6999999999989</v>
      </c>
      <c r="H201" s="38">
        <v>6157.3499999999995</v>
      </c>
      <c r="I201" s="38">
        <v>6074.6999999999989</v>
      </c>
      <c r="J201" s="38">
        <v>6344.6999999999989</v>
      </c>
      <c r="K201" s="38">
        <v>6427.3499999999985</v>
      </c>
      <c r="L201" s="38">
        <v>6479.6999999999989</v>
      </c>
      <c r="M201" s="28">
        <v>6375</v>
      </c>
      <c r="N201" s="28">
        <v>6240</v>
      </c>
      <c r="O201" s="39">
        <v>1910000</v>
      </c>
      <c r="P201" s="40">
        <v>-1.5006961992677014E-2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44861</v>
      </c>
      <c r="E202" s="37">
        <v>668.5</v>
      </c>
      <c r="F202" s="37">
        <v>673.61666666666667</v>
      </c>
      <c r="G202" s="38">
        <v>662.2833333333333</v>
      </c>
      <c r="H202" s="38">
        <v>656.06666666666661</v>
      </c>
      <c r="I202" s="38">
        <v>644.73333333333323</v>
      </c>
      <c r="J202" s="38">
        <v>679.83333333333337</v>
      </c>
      <c r="K202" s="38">
        <v>691.16666666666663</v>
      </c>
      <c r="L202" s="38">
        <v>697.38333333333344</v>
      </c>
      <c r="M202" s="28">
        <v>684.95</v>
      </c>
      <c r="N202" s="28">
        <v>667.4</v>
      </c>
      <c r="O202" s="39">
        <v>25273300</v>
      </c>
      <c r="P202" s="40">
        <v>1.6257187663355984E-2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44861</v>
      </c>
      <c r="E203" s="37">
        <v>268.75</v>
      </c>
      <c r="F203" s="37">
        <v>269.53333333333336</v>
      </c>
      <c r="G203" s="38">
        <v>265.36666666666673</v>
      </c>
      <c r="H203" s="38">
        <v>261.98333333333335</v>
      </c>
      <c r="I203" s="38">
        <v>257.81666666666672</v>
      </c>
      <c r="J203" s="38">
        <v>272.91666666666674</v>
      </c>
      <c r="K203" s="38">
        <v>277.08333333333337</v>
      </c>
      <c r="L203" s="38">
        <v>280.46666666666675</v>
      </c>
      <c r="M203" s="28">
        <v>273.7</v>
      </c>
      <c r="N203" s="28">
        <v>266.14999999999998</v>
      </c>
      <c r="O203" s="39">
        <v>31886600</v>
      </c>
      <c r="P203" s="40">
        <v>-7.3344914109245317E-3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44861</v>
      </c>
      <c r="E204" s="37">
        <v>893.45</v>
      </c>
      <c r="F204" s="37">
        <v>897.2166666666667</v>
      </c>
      <c r="G204" s="38">
        <v>883.73333333333335</v>
      </c>
      <c r="H204" s="38">
        <v>874.01666666666665</v>
      </c>
      <c r="I204" s="38">
        <v>860.5333333333333</v>
      </c>
      <c r="J204" s="38">
        <v>906.93333333333339</v>
      </c>
      <c r="K204" s="38">
        <v>920.41666666666674</v>
      </c>
      <c r="L204" s="38">
        <v>930.13333333333344</v>
      </c>
      <c r="M204" s="28">
        <v>910.7</v>
      </c>
      <c r="N204" s="28">
        <v>887.5</v>
      </c>
      <c r="O204" s="39">
        <v>3985000</v>
      </c>
      <c r="P204" s="40">
        <v>-1.2146752602875557E-2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44861</v>
      </c>
      <c r="E205" s="37">
        <v>1622.75</v>
      </c>
      <c r="F205" s="37">
        <v>1627.3666666666668</v>
      </c>
      <c r="G205" s="38">
        <v>1611.4833333333336</v>
      </c>
      <c r="H205" s="38">
        <v>1600.2166666666667</v>
      </c>
      <c r="I205" s="38">
        <v>1584.3333333333335</v>
      </c>
      <c r="J205" s="38">
        <v>1638.6333333333337</v>
      </c>
      <c r="K205" s="38">
        <v>1654.5166666666669</v>
      </c>
      <c r="L205" s="38">
        <v>1665.7833333333338</v>
      </c>
      <c r="M205" s="28">
        <v>1643.25</v>
      </c>
      <c r="N205" s="28">
        <v>1616.1</v>
      </c>
      <c r="O205" s="39">
        <v>577150</v>
      </c>
      <c r="P205" s="40">
        <v>-1.0797840431913617E-2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44861</v>
      </c>
      <c r="E206" s="37">
        <v>396.05</v>
      </c>
      <c r="F206" s="37">
        <v>395.55</v>
      </c>
      <c r="G206" s="38">
        <v>391.90000000000003</v>
      </c>
      <c r="H206" s="38">
        <v>387.75</v>
      </c>
      <c r="I206" s="38">
        <v>384.1</v>
      </c>
      <c r="J206" s="38">
        <v>399.70000000000005</v>
      </c>
      <c r="K206" s="38">
        <v>403.35</v>
      </c>
      <c r="L206" s="38">
        <v>407.50000000000006</v>
      </c>
      <c r="M206" s="28">
        <v>399.2</v>
      </c>
      <c r="N206" s="28">
        <v>391.4</v>
      </c>
      <c r="O206" s="39">
        <v>37788000</v>
      </c>
      <c r="P206" s="40">
        <v>-1.9281054383138321E-3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44861</v>
      </c>
      <c r="E207" s="37">
        <v>253.6</v>
      </c>
      <c r="F207" s="37">
        <v>256.34999999999997</v>
      </c>
      <c r="G207" s="38">
        <v>247.69999999999993</v>
      </c>
      <c r="H207" s="38">
        <v>241.79999999999995</v>
      </c>
      <c r="I207" s="38">
        <v>233.14999999999992</v>
      </c>
      <c r="J207" s="38">
        <v>262.24999999999994</v>
      </c>
      <c r="K207" s="38">
        <v>270.89999999999992</v>
      </c>
      <c r="L207" s="38">
        <v>276.79999999999995</v>
      </c>
      <c r="M207" s="28">
        <v>265</v>
      </c>
      <c r="N207" s="28">
        <v>250.45</v>
      </c>
      <c r="O207" s="39">
        <v>96708000</v>
      </c>
      <c r="P207" s="40">
        <v>1.4827640484810325E-2</v>
      </c>
    </row>
    <row r="208" spans="1:16" ht="12.75" customHeight="1">
      <c r="A208" s="28">
        <v>198</v>
      </c>
      <c r="B208" s="29" t="s">
        <v>47</v>
      </c>
      <c r="C208" s="30" t="s">
        <v>824</v>
      </c>
      <c r="D208" s="31">
        <v>44861</v>
      </c>
      <c r="E208" s="37">
        <v>410.85</v>
      </c>
      <c r="F208" s="37">
        <v>405.55</v>
      </c>
      <c r="G208" s="38">
        <v>395.3</v>
      </c>
      <c r="H208" s="38">
        <v>379.75</v>
      </c>
      <c r="I208" s="38">
        <v>369.5</v>
      </c>
      <c r="J208" s="38">
        <v>421.1</v>
      </c>
      <c r="K208" s="38">
        <v>431.35</v>
      </c>
      <c r="L208" s="38">
        <v>446.90000000000003</v>
      </c>
      <c r="M208" s="28">
        <v>415.8</v>
      </c>
      <c r="N208" s="28">
        <v>390</v>
      </c>
      <c r="O208" s="39">
        <v>14441400</v>
      </c>
      <c r="P208" s="40">
        <v>5.4132177112074631E-2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70"/>
      <c r="C211" s="249"/>
      <c r="D211" s="271"/>
      <c r="E211" s="250"/>
      <c r="F211" s="250"/>
      <c r="G211" s="272"/>
      <c r="H211" s="272"/>
      <c r="I211" s="272"/>
      <c r="J211" s="272"/>
      <c r="K211" s="272"/>
      <c r="L211" s="272"/>
      <c r="M211" s="249"/>
      <c r="N211" s="249"/>
      <c r="O211" s="273"/>
      <c r="P211" s="274"/>
    </row>
    <row r="212" spans="1:16" ht="12.75" customHeight="1">
      <c r="A212" s="28"/>
      <c r="B212" s="270"/>
      <c r="C212" s="249"/>
      <c r="D212" s="271"/>
      <c r="E212" s="250"/>
      <c r="F212" s="250"/>
      <c r="G212" s="272"/>
      <c r="H212" s="272"/>
      <c r="I212" s="272"/>
      <c r="J212" s="272"/>
      <c r="K212" s="272"/>
      <c r="L212" s="272"/>
      <c r="M212" s="249"/>
      <c r="N212" s="249"/>
      <c r="O212" s="273"/>
      <c r="P212" s="274"/>
    </row>
    <row r="213" spans="1:16" ht="12.75" customHeight="1">
      <c r="A213" s="249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9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F20" sqref="F2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44838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0" t="s">
        <v>16</v>
      </c>
      <c r="B8" s="372"/>
      <c r="C8" s="376" t="s">
        <v>20</v>
      </c>
      <c r="D8" s="376" t="s">
        <v>21</v>
      </c>
      <c r="E8" s="367" t="s">
        <v>22</v>
      </c>
      <c r="F8" s="368"/>
      <c r="G8" s="369"/>
      <c r="H8" s="367" t="s">
        <v>23</v>
      </c>
      <c r="I8" s="368"/>
      <c r="J8" s="369"/>
      <c r="K8" s="23"/>
      <c r="L8" s="50"/>
      <c r="M8" s="50"/>
      <c r="N8" s="1"/>
      <c r="O8" s="1"/>
    </row>
    <row r="9" spans="1:15" ht="36" customHeight="1">
      <c r="A9" s="374"/>
      <c r="B9" s="375"/>
      <c r="C9" s="375"/>
      <c r="D9" s="37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36">
        <v>1</v>
      </c>
      <c r="B10" s="348" t="s">
        <v>230</v>
      </c>
      <c r="C10" s="348">
        <v>16887.349999999999</v>
      </c>
      <c r="D10" s="348">
        <v>16952.516666666666</v>
      </c>
      <c r="E10" s="348">
        <v>16790.383333333331</v>
      </c>
      <c r="F10" s="348">
        <v>16693.416666666664</v>
      </c>
      <c r="G10" s="348">
        <v>16531.283333333329</v>
      </c>
      <c r="H10" s="348">
        <v>17049.483333333334</v>
      </c>
      <c r="I10" s="348">
        <v>17211.616666666672</v>
      </c>
      <c r="J10" s="348">
        <v>17308.583333333336</v>
      </c>
      <c r="K10" s="348">
        <v>17114.650000000001</v>
      </c>
      <c r="L10" s="348">
        <v>16855.55</v>
      </c>
      <c r="M10" s="349"/>
      <c r="N10" s="1"/>
      <c r="O10" s="1"/>
    </row>
    <row r="11" spans="1:15" ht="12.75" customHeight="1">
      <c r="A11" s="236">
        <v>2</v>
      </c>
      <c r="B11" s="364" t="s">
        <v>231</v>
      </c>
      <c r="C11" s="348">
        <v>38029.65</v>
      </c>
      <c r="D11" s="348">
        <v>38211.5</v>
      </c>
      <c r="E11" s="348">
        <v>37781.4</v>
      </c>
      <c r="F11" s="348">
        <v>37533.15</v>
      </c>
      <c r="G11" s="348">
        <v>37103.050000000003</v>
      </c>
      <c r="H11" s="348">
        <v>38459.75</v>
      </c>
      <c r="I11" s="348">
        <v>38889.850000000006</v>
      </c>
      <c r="J11" s="348">
        <v>39138.1</v>
      </c>
      <c r="K11" s="348">
        <v>38641.599999999999</v>
      </c>
      <c r="L11" s="348">
        <v>37963.25</v>
      </c>
      <c r="M11" s="349"/>
      <c r="N11" s="1"/>
      <c r="O11" s="1"/>
    </row>
    <row r="12" spans="1:15" ht="12.75" customHeight="1">
      <c r="A12" s="236">
        <v>3</v>
      </c>
      <c r="B12" s="268" t="s">
        <v>232</v>
      </c>
      <c r="C12" s="269">
        <v>2583.6999999999998</v>
      </c>
      <c r="D12" s="269">
        <v>2593.3166666666662</v>
      </c>
      <c r="E12" s="269">
        <v>2561.7833333333324</v>
      </c>
      <c r="F12" s="269">
        <v>2539.8666666666663</v>
      </c>
      <c r="G12" s="269">
        <v>2508.3333333333326</v>
      </c>
      <c r="H12" s="269">
        <v>2615.2333333333322</v>
      </c>
      <c r="I12" s="269">
        <v>2646.766666666666</v>
      </c>
      <c r="J12" s="269">
        <v>2668.683333333332</v>
      </c>
      <c r="K12" s="269">
        <v>2624.85</v>
      </c>
      <c r="L12" s="269">
        <v>2571.4</v>
      </c>
      <c r="M12" s="349"/>
      <c r="N12" s="1"/>
      <c r="O12" s="1"/>
    </row>
    <row r="13" spans="1:15" ht="12.75" customHeight="1">
      <c r="A13" s="236">
        <v>4</v>
      </c>
      <c r="B13" s="268" t="s">
        <v>233</v>
      </c>
      <c r="C13" s="269">
        <v>4917.8999999999996</v>
      </c>
      <c r="D13" s="269">
        <v>4938.5</v>
      </c>
      <c r="E13" s="269">
        <v>4880.8500000000004</v>
      </c>
      <c r="F13" s="269">
        <v>4843.8</v>
      </c>
      <c r="G13" s="269">
        <v>4786.1500000000005</v>
      </c>
      <c r="H13" s="269">
        <v>4975.55</v>
      </c>
      <c r="I13" s="269">
        <v>5033.2</v>
      </c>
      <c r="J13" s="269">
        <v>5070.25</v>
      </c>
      <c r="K13" s="269">
        <v>4996.1499999999996</v>
      </c>
      <c r="L13" s="269">
        <v>4901.45</v>
      </c>
      <c r="M13" s="349"/>
      <c r="N13" s="1"/>
      <c r="O13" s="1"/>
    </row>
    <row r="14" spans="1:15" ht="12.75" customHeight="1">
      <c r="A14" s="236">
        <v>5</v>
      </c>
      <c r="B14" s="268" t="s">
        <v>234</v>
      </c>
      <c r="C14" s="269">
        <v>26729.1</v>
      </c>
      <c r="D14" s="269">
        <v>26779.383333333331</v>
      </c>
      <c r="E14" s="269">
        <v>26547.266666666663</v>
      </c>
      <c r="F14" s="269">
        <v>26365.433333333331</v>
      </c>
      <c r="G14" s="269">
        <v>26133.316666666662</v>
      </c>
      <c r="H14" s="269">
        <v>26961.216666666664</v>
      </c>
      <c r="I14" s="269">
        <v>27193.333333333332</v>
      </c>
      <c r="J14" s="269">
        <v>27375.166666666664</v>
      </c>
      <c r="K14" s="269">
        <v>27011.5</v>
      </c>
      <c r="L14" s="269">
        <v>26597.55</v>
      </c>
      <c r="M14" s="349"/>
      <c r="N14" s="1"/>
      <c r="O14" s="1"/>
    </row>
    <row r="15" spans="1:15" ht="12.75" customHeight="1">
      <c r="A15" s="236">
        <v>6</v>
      </c>
      <c r="B15" s="268" t="s">
        <v>235</v>
      </c>
      <c r="C15" s="269">
        <v>3990.75</v>
      </c>
      <c r="D15" s="269">
        <v>4005.4500000000003</v>
      </c>
      <c r="E15" s="269">
        <v>3959.5500000000006</v>
      </c>
      <c r="F15" s="269">
        <v>3928.3500000000004</v>
      </c>
      <c r="G15" s="269">
        <v>3882.4500000000007</v>
      </c>
      <c r="H15" s="269">
        <v>4036.6500000000005</v>
      </c>
      <c r="I15" s="269">
        <v>4082.55</v>
      </c>
      <c r="J15" s="269">
        <v>4113.75</v>
      </c>
      <c r="K15" s="269">
        <v>4051.35</v>
      </c>
      <c r="L15" s="269">
        <v>3974.25</v>
      </c>
      <c r="M15" s="349"/>
      <c r="N15" s="1"/>
      <c r="O15" s="1"/>
    </row>
    <row r="16" spans="1:15" ht="12.75" customHeight="1">
      <c r="A16" s="236">
        <v>7</v>
      </c>
      <c r="B16" s="268" t="s">
        <v>236</v>
      </c>
      <c r="C16" s="269">
        <v>8225.9</v>
      </c>
      <c r="D16" s="269">
        <v>8261.6</v>
      </c>
      <c r="E16" s="269">
        <v>8157.0500000000011</v>
      </c>
      <c r="F16" s="269">
        <v>8088.2000000000007</v>
      </c>
      <c r="G16" s="269">
        <v>7983.6500000000015</v>
      </c>
      <c r="H16" s="269">
        <v>8330.4500000000007</v>
      </c>
      <c r="I16" s="269">
        <v>8435</v>
      </c>
      <c r="J16" s="269">
        <v>8503.85</v>
      </c>
      <c r="K16" s="269">
        <v>8366.15</v>
      </c>
      <c r="L16" s="269">
        <v>8192.75</v>
      </c>
      <c r="M16" s="349"/>
      <c r="N16" s="1"/>
      <c r="O16" s="1"/>
    </row>
    <row r="17" spans="1:15" ht="12.75" customHeight="1">
      <c r="A17" s="236">
        <v>8</v>
      </c>
      <c r="B17" s="278" t="s">
        <v>288</v>
      </c>
      <c r="C17" s="268">
        <v>2994.8</v>
      </c>
      <c r="D17" s="269">
        <v>3034.4499999999994</v>
      </c>
      <c r="E17" s="269">
        <v>2943.7999999999988</v>
      </c>
      <c r="F17" s="269">
        <v>2892.7999999999993</v>
      </c>
      <c r="G17" s="269">
        <v>2802.1499999999987</v>
      </c>
      <c r="H17" s="269">
        <v>3085.4499999999989</v>
      </c>
      <c r="I17" s="269">
        <v>3176.0999999999995</v>
      </c>
      <c r="J17" s="269">
        <v>3227.099999999999</v>
      </c>
      <c r="K17" s="268">
        <v>3125.1</v>
      </c>
      <c r="L17" s="268">
        <v>2983.45</v>
      </c>
      <c r="M17" s="268">
        <v>3.88862</v>
      </c>
      <c r="N17" s="1"/>
      <c r="O17" s="1"/>
    </row>
    <row r="18" spans="1:15" ht="12.75" customHeight="1">
      <c r="A18" s="236">
        <v>9</v>
      </c>
      <c r="B18" s="278" t="s">
        <v>43</v>
      </c>
      <c r="C18" s="268">
        <v>2301.3000000000002</v>
      </c>
      <c r="D18" s="269">
        <v>2341.4</v>
      </c>
      <c r="E18" s="269">
        <v>2247.9</v>
      </c>
      <c r="F18" s="269">
        <v>2194.5</v>
      </c>
      <c r="G18" s="269">
        <v>2101</v>
      </c>
      <c r="H18" s="269">
        <v>2394.8000000000002</v>
      </c>
      <c r="I18" s="269">
        <v>2488.3000000000002</v>
      </c>
      <c r="J18" s="269">
        <v>2541.7000000000003</v>
      </c>
      <c r="K18" s="268">
        <v>2434.9</v>
      </c>
      <c r="L18" s="268">
        <v>2288</v>
      </c>
      <c r="M18" s="268">
        <v>11.66442</v>
      </c>
      <c r="N18" s="1"/>
      <c r="O18" s="1"/>
    </row>
    <row r="19" spans="1:15" ht="12.75" customHeight="1">
      <c r="A19" s="236">
        <v>10</v>
      </c>
      <c r="B19" s="278" t="s">
        <v>59</v>
      </c>
      <c r="C19" s="268">
        <v>594.4</v>
      </c>
      <c r="D19" s="269">
        <v>601.23333333333323</v>
      </c>
      <c r="E19" s="269">
        <v>583.26666666666642</v>
      </c>
      <c r="F19" s="269">
        <v>572.13333333333321</v>
      </c>
      <c r="G19" s="269">
        <v>554.1666666666664</v>
      </c>
      <c r="H19" s="269">
        <v>612.36666666666645</v>
      </c>
      <c r="I19" s="269">
        <v>630.33333333333337</v>
      </c>
      <c r="J19" s="269">
        <v>641.46666666666647</v>
      </c>
      <c r="K19" s="268">
        <v>619.20000000000005</v>
      </c>
      <c r="L19" s="268">
        <v>590.1</v>
      </c>
      <c r="M19" s="268">
        <v>20.32188</v>
      </c>
      <c r="N19" s="1"/>
      <c r="O19" s="1"/>
    </row>
    <row r="20" spans="1:15" ht="12.75" customHeight="1">
      <c r="A20" s="236">
        <v>11</v>
      </c>
      <c r="B20" s="278" t="s">
        <v>237</v>
      </c>
      <c r="C20" s="268">
        <v>18833.3</v>
      </c>
      <c r="D20" s="269">
        <v>18980.433333333334</v>
      </c>
      <c r="E20" s="269">
        <v>18577.916666666668</v>
      </c>
      <c r="F20" s="269">
        <v>18322.533333333333</v>
      </c>
      <c r="G20" s="269">
        <v>17920.016666666666</v>
      </c>
      <c r="H20" s="269">
        <v>19235.816666666669</v>
      </c>
      <c r="I20" s="269">
        <v>19638.333333333332</v>
      </c>
      <c r="J20" s="269">
        <v>19893.716666666671</v>
      </c>
      <c r="K20" s="268">
        <v>19382.95</v>
      </c>
      <c r="L20" s="268">
        <v>18725.05</v>
      </c>
      <c r="M20" s="268">
        <v>0.29006999999999999</v>
      </c>
      <c r="N20" s="1"/>
      <c r="O20" s="1"/>
    </row>
    <row r="21" spans="1:15" ht="12.75" customHeight="1">
      <c r="A21" s="236">
        <v>12</v>
      </c>
      <c r="B21" s="278" t="s">
        <v>45</v>
      </c>
      <c r="C21" s="268">
        <v>3157.3</v>
      </c>
      <c r="D21" s="269">
        <v>3242.5166666666664</v>
      </c>
      <c r="E21" s="269">
        <v>3024.9833333333327</v>
      </c>
      <c r="F21" s="269">
        <v>2892.6666666666661</v>
      </c>
      <c r="G21" s="269">
        <v>2675.1333333333323</v>
      </c>
      <c r="H21" s="269">
        <v>3374.833333333333</v>
      </c>
      <c r="I21" s="269">
        <v>3592.3666666666668</v>
      </c>
      <c r="J21" s="269">
        <v>3724.6833333333334</v>
      </c>
      <c r="K21" s="268">
        <v>3460.05</v>
      </c>
      <c r="L21" s="268">
        <v>3110.2</v>
      </c>
      <c r="M21" s="268">
        <v>75.788470000000004</v>
      </c>
      <c r="N21" s="1"/>
      <c r="O21" s="1"/>
    </row>
    <row r="22" spans="1:15" ht="12.75" customHeight="1">
      <c r="A22" s="236">
        <v>13</v>
      </c>
      <c r="B22" s="278" t="s">
        <v>238</v>
      </c>
      <c r="C22" s="268">
        <v>2074.0500000000002</v>
      </c>
      <c r="D22" s="269">
        <v>2122.9500000000003</v>
      </c>
      <c r="E22" s="269">
        <v>1957.1000000000004</v>
      </c>
      <c r="F22" s="269">
        <v>1840.15</v>
      </c>
      <c r="G22" s="269">
        <v>1674.3000000000002</v>
      </c>
      <c r="H22" s="269">
        <v>2239.9000000000005</v>
      </c>
      <c r="I22" s="269">
        <v>2405.75</v>
      </c>
      <c r="J22" s="269">
        <v>2522.7000000000007</v>
      </c>
      <c r="K22" s="268">
        <v>2288.8000000000002</v>
      </c>
      <c r="L22" s="268">
        <v>2006</v>
      </c>
      <c r="M22" s="268">
        <v>31.369769999999999</v>
      </c>
      <c r="N22" s="1"/>
      <c r="O22" s="1"/>
    </row>
    <row r="23" spans="1:15" ht="12.75" customHeight="1">
      <c r="A23" s="236">
        <v>14</v>
      </c>
      <c r="B23" s="278" t="s">
        <v>46</v>
      </c>
      <c r="C23" s="268">
        <v>784.4</v>
      </c>
      <c r="D23" s="269">
        <v>797.31666666666661</v>
      </c>
      <c r="E23" s="269">
        <v>760.23333333333323</v>
      </c>
      <c r="F23" s="269">
        <v>736.06666666666661</v>
      </c>
      <c r="G23" s="269">
        <v>698.98333333333323</v>
      </c>
      <c r="H23" s="269">
        <v>821.48333333333323</v>
      </c>
      <c r="I23" s="269">
        <v>858.56666666666672</v>
      </c>
      <c r="J23" s="269">
        <v>882.73333333333323</v>
      </c>
      <c r="K23" s="268">
        <v>834.4</v>
      </c>
      <c r="L23" s="268">
        <v>773.15</v>
      </c>
      <c r="M23" s="268">
        <v>129.03550999999999</v>
      </c>
      <c r="N23" s="1"/>
      <c r="O23" s="1"/>
    </row>
    <row r="24" spans="1:15" ht="12.75" customHeight="1">
      <c r="A24" s="236">
        <v>15</v>
      </c>
      <c r="B24" s="278" t="s">
        <v>239</v>
      </c>
      <c r="C24" s="268">
        <v>3100.8</v>
      </c>
      <c r="D24" s="269">
        <v>3163.7000000000003</v>
      </c>
      <c r="E24" s="269">
        <v>2902.7500000000005</v>
      </c>
      <c r="F24" s="269">
        <v>2704.7000000000003</v>
      </c>
      <c r="G24" s="269">
        <v>2443.7500000000005</v>
      </c>
      <c r="H24" s="269">
        <v>3361.7500000000005</v>
      </c>
      <c r="I24" s="269">
        <v>3622.7000000000003</v>
      </c>
      <c r="J24" s="269">
        <v>3820.7500000000005</v>
      </c>
      <c r="K24" s="268">
        <v>3424.65</v>
      </c>
      <c r="L24" s="268">
        <v>2965.65</v>
      </c>
      <c r="M24" s="268">
        <v>5.7817699999999999</v>
      </c>
      <c r="N24" s="1"/>
      <c r="O24" s="1"/>
    </row>
    <row r="25" spans="1:15" ht="12.75" customHeight="1">
      <c r="A25" s="236">
        <v>16</v>
      </c>
      <c r="B25" s="278" t="s">
        <v>240</v>
      </c>
      <c r="C25" s="268">
        <v>3123.65</v>
      </c>
      <c r="D25" s="269">
        <v>3181.2166666666667</v>
      </c>
      <c r="E25" s="269">
        <v>2942.4333333333334</v>
      </c>
      <c r="F25" s="269">
        <v>2761.2166666666667</v>
      </c>
      <c r="G25" s="269">
        <v>2522.4333333333334</v>
      </c>
      <c r="H25" s="269">
        <v>3362.4333333333334</v>
      </c>
      <c r="I25" s="269">
        <v>3601.2166666666672</v>
      </c>
      <c r="J25" s="269">
        <v>3782.4333333333334</v>
      </c>
      <c r="K25" s="268">
        <v>3420</v>
      </c>
      <c r="L25" s="268">
        <v>3000</v>
      </c>
      <c r="M25" s="268">
        <v>12.236359999999999</v>
      </c>
      <c r="N25" s="1"/>
      <c r="O25" s="1"/>
    </row>
    <row r="26" spans="1:15" ht="12.75" customHeight="1">
      <c r="A26" s="236">
        <v>17</v>
      </c>
      <c r="B26" s="278" t="s">
        <v>241</v>
      </c>
      <c r="C26" s="268">
        <v>109.75</v>
      </c>
      <c r="D26" s="269">
        <v>110.3</v>
      </c>
      <c r="E26" s="269">
        <v>108</v>
      </c>
      <c r="F26" s="269">
        <v>106.25</v>
      </c>
      <c r="G26" s="269">
        <v>103.95</v>
      </c>
      <c r="H26" s="269">
        <v>112.05</v>
      </c>
      <c r="I26" s="269">
        <v>114.34999999999998</v>
      </c>
      <c r="J26" s="269">
        <v>116.1</v>
      </c>
      <c r="K26" s="268">
        <v>112.6</v>
      </c>
      <c r="L26" s="268">
        <v>108.55</v>
      </c>
      <c r="M26" s="268">
        <v>22.99023</v>
      </c>
      <c r="N26" s="1"/>
      <c r="O26" s="1"/>
    </row>
    <row r="27" spans="1:15" ht="12.75" customHeight="1">
      <c r="A27" s="236">
        <v>18</v>
      </c>
      <c r="B27" s="278" t="s">
        <v>41</v>
      </c>
      <c r="C27" s="268">
        <v>332.35</v>
      </c>
      <c r="D27" s="269">
        <v>336.36666666666667</v>
      </c>
      <c r="E27" s="269">
        <v>324.48333333333335</v>
      </c>
      <c r="F27" s="269">
        <v>316.61666666666667</v>
      </c>
      <c r="G27" s="269">
        <v>304.73333333333335</v>
      </c>
      <c r="H27" s="269">
        <v>344.23333333333335</v>
      </c>
      <c r="I27" s="269">
        <v>356.11666666666667</v>
      </c>
      <c r="J27" s="269">
        <v>363.98333333333335</v>
      </c>
      <c r="K27" s="268">
        <v>348.25</v>
      </c>
      <c r="L27" s="268">
        <v>328.5</v>
      </c>
      <c r="M27" s="268">
        <v>41.482300000000002</v>
      </c>
      <c r="N27" s="1"/>
      <c r="O27" s="1"/>
    </row>
    <row r="28" spans="1:15" ht="12.75" customHeight="1">
      <c r="A28" s="236">
        <v>19</v>
      </c>
      <c r="B28" s="278" t="s">
        <v>52</v>
      </c>
      <c r="C28" s="268">
        <v>615.20000000000005</v>
      </c>
      <c r="D28" s="269">
        <v>612.86666666666667</v>
      </c>
      <c r="E28" s="269">
        <v>607.33333333333337</v>
      </c>
      <c r="F28" s="269">
        <v>599.4666666666667</v>
      </c>
      <c r="G28" s="269">
        <v>593.93333333333339</v>
      </c>
      <c r="H28" s="269">
        <v>620.73333333333335</v>
      </c>
      <c r="I28" s="269">
        <v>626.26666666666665</v>
      </c>
      <c r="J28" s="269">
        <v>634.13333333333333</v>
      </c>
      <c r="K28" s="268">
        <v>618.4</v>
      </c>
      <c r="L28" s="268">
        <v>605</v>
      </c>
      <c r="M28" s="268">
        <v>1.06542</v>
      </c>
      <c r="N28" s="1"/>
      <c r="O28" s="1"/>
    </row>
    <row r="29" spans="1:15" ht="12.75" customHeight="1">
      <c r="A29" s="236">
        <v>20</v>
      </c>
      <c r="B29" s="278" t="s">
        <v>48</v>
      </c>
      <c r="C29" s="268">
        <v>3270.9</v>
      </c>
      <c r="D29" s="269">
        <v>3279.1</v>
      </c>
      <c r="E29" s="269">
        <v>3231.7999999999997</v>
      </c>
      <c r="F29" s="269">
        <v>3192.7</v>
      </c>
      <c r="G29" s="269">
        <v>3145.3999999999996</v>
      </c>
      <c r="H29" s="269">
        <v>3318.2</v>
      </c>
      <c r="I29" s="269">
        <v>3365.5</v>
      </c>
      <c r="J29" s="269">
        <v>3404.6</v>
      </c>
      <c r="K29" s="268">
        <v>3326.4</v>
      </c>
      <c r="L29" s="268">
        <v>3240</v>
      </c>
      <c r="M29" s="268">
        <v>0.95764000000000005</v>
      </c>
      <c r="N29" s="1"/>
      <c r="O29" s="1"/>
    </row>
    <row r="30" spans="1:15" ht="12.75" customHeight="1">
      <c r="A30" s="236">
        <v>21</v>
      </c>
      <c r="B30" s="278" t="s">
        <v>51</v>
      </c>
      <c r="C30" s="268">
        <v>488.65</v>
      </c>
      <c r="D30" s="269">
        <v>493.2166666666667</v>
      </c>
      <c r="E30" s="269">
        <v>466.48333333333335</v>
      </c>
      <c r="F30" s="269">
        <v>444.31666666666666</v>
      </c>
      <c r="G30" s="269">
        <v>417.58333333333331</v>
      </c>
      <c r="H30" s="269">
        <v>515.38333333333344</v>
      </c>
      <c r="I30" s="269">
        <v>542.11666666666679</v>
      </c>
      <c r="J30" s="269">
        <v>564.28333333333342</v>
      </c>
      <c r="K30" s="268">
        <v>519.95000000000005</v>
      </c>
      <c r="L30" s="268">
        <v>471.05</v>
      </c>
      <c r="M30" s="268">
        <v>142.96197000000001</v>
      </c>
      <c r="N30" s="1"/>
      <c r="O30" s="1"/>
    </row>
    <row r="31" spans="1:15" ht="12.75" customHeight="1">
      <c r="A31" s="236">
        <v>22</v>
      </c>
      <c r="B31" s="278" t="s">
        <v>53</v>
      </c>
      <c r="C31" s="268">
        <v>4365.2</v>
      </c>
      <c r="D31" s="269">
        <v>4402.05</v>
      </c>
      <c r="E31" s="269">
        <v>4314.1000000000004</v>
      </c>
      <c r="F31" s="269">
        <v>4263</v>
      </c>
      <c r="G31" s="269">
        <v>4175.05</v>
      </c>
      <c r="H31" s="269">
        <v>4453.1500000000005</v>
      </c>
      <c r="I31" s="269">
        <v>4541.0999999999995</v>
      </c>
      <c r="J31" s="269">
        <v>4592.2000000000007</v>
      </c>
      <c r="K31" s="268">
        <v>4490</v>
      </c>
      <c r="L31" s="268">
        <v>4350.95</v>
      </c>
      <c r="M31" s="268">
        <v>4.54169</v>
      </c>
      <c r="N31" s="1"/>
      <c r="O31" s="1"/>
    </row>
    <row r="32" spans="1:15" ht="12.75" customHeight="1">
      <c r="A32" s="236">
        <v>23</v>
      </c>
      <c r="B32" s="278" t="s">
        <v>54</v>
      </c>
      <c r="C32" s="268">
        <v>263.95</v>
      </c>
      <c r="D32" s="269">
        <v>268.61666666666662</v>
      </c>
      <c r="E32" s="269">
        <v>257.33333333333326</v>
      </c>
      <c r="F32" s="269">
        <v>250.71666666666664</v>
      </c>
      <c r="G32" s="269">
        <v>239.43333333333328</v>
      </c>
      <c r="H32" s="269">
        <v>275.23333333333323</v>
      </c>
      <c r="I32" s="269">
        <v>286.51666666666665</v>
      </c>
      <c r="J32" s="269">
        <v>293.13333333333321</v>
      </c>
      <c r="K32" s="268">
        <v>279.89999999999998</v>
      </c>
      <c r="L32" s="268">
        <v>262</v>
      </c>
      <c r="M32" s="268">
        <v>52.609920000000002</v>
      </c>
      <c r="N32" s="1"/>
      <c r="O32" s="1"/>
    </row>
    <row r="33" spans="1:15" ht="12.75" customHeight="1">
      <c r="A33" s="236">
        <v>24</v>
      </c>
      <c r="B33" s="278" t="s">
        <v>55</v>
      </c>
      <c r="C33" s="268">
        <v>150.30000000000001</v>
      </c>
      <c r="D33" s="269">
        <v>152.25000000000003</v>
      </c>
      <c r="E33" s="269">
        <v>147.10000000000005</v>
      </c>
      <c r="F33" s="269">
        <v>143.90000000000003</v>
      </c>
      <c r="G33" s="269">
        <v>138.75000000000006</v>
      </c>
      <c r="H33" s="269">
        <v>155.45000000000005</v>
      </c>
      <c r="I33" s="269">
        <v>160.60000000000002</v>
      </c>
      <c r="J33" s="269">
        <v>163.80000000000004</v>
      </c>
      <c r="K33" s="268">
        <v>157.4</v>
      </c>
      <c r="L33" s="268">
        <v>149.05000000000001</v>
      </c>
      <c r="M33" s="268">
        <v>193.00796</v>
      </c>
      <c r="N33" s="1"/>
      <c r="O33" s="1"/>
    </row>
    <row r="34" spans="1:15" ht="12.75" customHeight="1">
      <c r="A34" s="236">
        <v>25</v>
      </c>
      <c r="B34" s="278" t="s">
        <v>57</v>
      </c>
      <c r="C34" s="268">
        <v>3302.9</v>
      </c>
      <c r="D34" s="269">
        <v>3313.7166666666667</v>
      </c>
      <c r="E34" s="269">
        <v>3274.9333333333334</v>
      </c>
      <c r="F34" s="269">
        <v>3246.9666666666667</v>
      </c>
      <c r="G34" s="269">
        <v>3208.1833333333334</v>
      </c>
      <c r="H34" s="269">
        <v>3341.6833333333334</v>
      </c>
      <c r="I34" s="269">
        <v>3380.4666666666672</v>
      </c>
      <c r="J34" s="269">
        <v>3408.4333333333334</v>
      </c>
      <c r="K34" s="268">
        <v>3352.5</v>
      </c>
      <c r="L34" s="268">
        <v>3285.75</v>
      </c>
      <c r="M34" s="268">
        <v>9.3454300000000003</v>
      </c>
      <c r="N34" s="1"/>
      <c r="O34" s="1"/>
    </row>
    <row r="35" spans="1:15" ht="12.75" customHeight="1">
      <c r="A35" s="236">
        <v>26</v>
      </c>
      <c r="B35" s="278" t="s">
        <v>302</v>
      </c>
      <c r="C35" s="268">
        <v>2200.5500000000002</v>
      </c>
      <c r="D35" s="269">
        <v>2213.8166666666666</v>
      </c>
      <c r="E35" s="269">
        <v>2170.7833333333333</v>
      </c>
      <c r="F35" s="269">
        <v>2141.0166666666669</v>
      </c>
      <c r="G35" s="269">
        <v>2097.9833333333336</v>
      </c>
      <c r="H35" s="269">
        <v>2243.583333333333</v>
      </c>
      <c r="I35" s="269">
        <v>2286.6166666666659</v>
      </c>
      <c r="J35" s="269">
        <v>2316.3833333333328</v>
      </c>
      <c r="K35" s="268">
        <v>2256.85</v>
      </c>
      <c r="L35" s="268">
        <v>2184.0500000000002</v>
      </c>
      <c r="M35" s="268">
        <v>4.0914900000000003</v>
      </c>
      <c r="N35" s="1"/>
      <c r="O35" s="1"/>
    </row>
    <row r="36" spans="1:15" ht="12.75" customHeight="1">
      <c r="A36" s="236">
        <v>27</v>
      </c>
      <c r="B36" s="278" t="s">
        <v>60</v>
      </c>
      <c r="C36" s="268">
        <v>535.20000000000005</v>
      </c>
      <c r="D36" s="269">
        <v>527.23333333333335</v>
      </c>
      <c r="E36" s="269">
        <v>517.76666666666665</v>
      </c>
      <c r="F36" s="269">
        <v>500.33333333333331</v>
      </c>
      <c r="G36" s="269">
        <v>490.86666666666662</v>
      </c>
      <c r="H36" s="269">
        <v>544.66666666666674</v>
      </c>
      <c r="I36" s="269">
        <v>554.13333333333344</v>
      </c>
      <c r="J36" s="269">
        <v>571.56666666666672</v>
      </c>
      <c r="K36" s="268">
        <v>536.70000000000005</v>
      </c>
      <c r="L36" s="268">
        <v>509.8</v>
      </c>
      <c r="M36" s="268">
        <v>24.67108</v>
      </c>
      <c r="N36" s="1"/>
      <c r="O36" s="1"/>
    </row>
    <row r="37" spans="1:15" ht="12.75" customHeight="1">
      <c r="A37" s="236">
        <v>28</v>
      </c>
      <c r="B37" s="278" t="s">
        <v>243</v>
      </c>
      <c r="C37" s="268">
        <v>4443.75</v>
      </c>
      <c r="D37" s="269">
        <v>4433.1333333333341</v>
      </c>
      <c r="E37" s="269">
        <v>4400.4166666666679</v>
      </c>
      <c r="F37" s="269">
        <v>4357.0833333333339</v>
      </c>
      <c r="G37" s="269">
        <v>4324.3666666666677</v>
      </c>
      <c r="H37" s="269">
        <v>4476.4666666666681</v>
      </c>
      <c r="I37" s="269">
        <v>4509.1833333333334</v>
      </c>
      <c r="J37" s="269">
        <v>4552.5166666666682</v>
      </c>
      <c r="K37" s="268">
        <v>4465.8500000000004</v>
      </c>
      <c r="L37" s="268">
        <v>4389.8</v>
      </c>
      <c r="M37" s="268">
        <v>2.96102</v>
      </c>
      <c r="N37" s="1"/>
      <c r="O37" s="1"/>
    </row>
    <row r="38" spans="1:15" ht="12.75" customHeight="1">
      <c r="A38" s="236">
        <v>29</v>
      </c>
      <c r="B38" s="278" t="s">
        <v>61</v>
      </c>
      <c r="C38" s="268">
        <v>722.75</v>
      </c>
      <c r="D38" s="269">
        <v>728.6</v>
      </c>
      <c r="E38" s="269">
        <v>715.2</v>
      </c>
      <c r="F38" s="269">
        <v>707.65</v>
      </c>
      <c r="G38" s="269">
        <v>694.25</v>
      </c>
      <c r="H38" s="269">
        <v>736.15000000000009</v>
      </c>
      <c r="I38" s="269">
        <v>749.55</v>
      </c>
      <c r="J38" s="269">
        <v>757.10000000000014</v>
      </c>
      <c r="K38" s="268">
        <v>742</v>
      </c>
      <c r="L38" s="268">
        <v>721.05</v>
      </c>
      <c r="M38" s="268">
        <v>64.056449999999998</v>
      </c>
      <c r="N38" s="1"/>
      <c r="O38" s="1"/>
    </row>
    <row r="39" spans="1:15" ht="12.75" customHeight="1">
      <c r="A39" s="236">
        <v>30</v>
      </c>
      <c r="B39" s="278" t="s">
        <v>62</v>
      </c>
      <c r="C39" s="268">
        <v>3515.35</v>
      </c>
      <c r="D39" s="269">
        <v>3516.75</v>
      </c>
      <c r="E39" s="269">
        <v>3473.6</v>
      </c>
      <c r="F39" s="269">
        <v>3431.85</v>
      </c>
      <c r="G39" s="269">
        <v>3388.7</v>
      </c>
      <c r="H39" s="269">
        <v>3558.5</v>
      </c>
      <c r="I39" s="269">
        <v>3601.6499999999996</v>
      </c>
      <c r="J39" s="269">
        <v>3643.4</v>
      </c>
      <c r="K39" s="268">
        <v>3559.9</v>
      </c>
      <c r="L39" s="268">
        <v>3475</v>
      </c>
      <c r="M39" s="268">
        <v>4.4264000000000001</v>
      </c>
      <c r="N39" s="1"/>
      <c r="O39" s="1"/>
    </row>
    <row r="40" spans="1:15" ht="12.75" customHeight="1">
      <c r="A40" s="236">
        <v>31</v>
      </c>
      <c r="B40" s="278" t="s">
        <v>65</v>
      </c>
      <c r="C40" s="268">
        <v>7171.8</v>
      </c>
      <c r="D40" s="269">
        <v>7238.1333333333341</v>
      </c>
      <c r="E40" s="269">
        <v>7078.2666666666682</v>
      </c>
      <c r="F40" s="269">
        <v>6984.7333333333345</v>
      </c>
      <c r="G40" s="269">
        <v>6824.8666666666686</v>
      </c>
      <c r="H40" s="269">
        <v>7331.6666666666679</v>
      </c>
      <c r="I40" s="269">
        <v>7491.5333333333347</v>
      </c>
      <c r="J40" s="269">
        <v>7585.0666666666675</v>
      </c>
      <c r="K40" s="268">
        <v>7398</v>
      </c>
      <c r="L40" s="268">
        <v>7144.6</v>
      </c>
      <c r="M40" s="268">
        <v>8.2019800000000007</v>
      </c>
      <c r="N40" s="1"/>
      <c r="O40" s="1"/>
    </row>
    <row r="41" spans="1:15" ht="12.75" customHeight="1">
      <c r="A41" s="236">
        <v>32</v>
      </c>
      <c r="B41" s="278" t="s">
        <v>64</v>
      </c>
      <c r="C41" s="268">
        <v>1646.6</v>
      </c>
      <c r="D41" s="269">
        <v>1656.8666666666668</v>
      </c>
      <c r="E41" s="269">
        <v>1627.7333333333336</v>
      </c>
      <c r="F41" s="269">
        <v>1608.8666666666668</v>
      </c>
      <c r="G41" s="269">
        <v>1579.7333333333336</v>
      </c>
      <c r="H41" s="269">
        <v>1675.7333333333336</v>
      </c>
      <c r="I41" s="269">
        <v>1704.8666666666668</v>
      </c>
      <c r="J41" s="269">
        <v>1723.7333333333336</v>
      </c>
      <c r="K41" s="268">
        <v>1686</v>
      </c>
      <c r="L41" s="268">
        <v>1638</v>
      </c>
      <c r="M41" s="268">
        <v>14.64138</v>
      </c>
      <c r="N41" s="1"/>
      <c r="O41" s="1"/>
    </row>
    <row r="42" spans="1:15" ht="12.75" customHeight="1">
      <c r="A42" s="236">
        <v>33</v>
      </c>
      <c r="B42" s="278" t="s">
        <v>244</v>
      </c>
      <c r="C42" s="268">
        <v>6507.25</v>
      </c>
      <c r="D42" s="269">
        <v>6514.0166666666673</v>
      </c>
      <c r="E42" s="269">
        <v>6404.0833333333348</v>
      </c>
      <c r="F42" s="269">
        <v>6300.9166666666679</v>
      </c>
      <c r="G42" s="269">
        <v>6190.9833333333354</v>
      </c>
      <c r="H42" s="269">
        <v>6617.1833333333343</v>
      </c>
      <c r="I42" s="269">
        <v>6727.1166666666668</v>
      </c>
      <c r="J42" s="269">
        <v>6830.2833333333338</v>
      </c>
      <c r="K42" s="268">
        <v>6623.95</v>
      </c>
      <c r="L42" s="268">
        <v>6410.85</v>
      </c>
      <c r="M42" s="268">
        <v>1.11747</v>
      </c>
      <c r="N42" s="1"/>
      <c r="O42" s="1"/>
    </row>
    <row r="43" spans="1:15" ht="12.75" customHeight="1">
      <c r="A43" s="236">
        <v>34</v>
      </c>
      <c r="B43" s="278" t="s">
        <v>66</v>
      </c>
      <c r="C43" s="268">
        <v>1870.3</v>
      </c>
      <c r="D43" s="269">
        <v>1873.1000000000001</v>
      </c>
      <c r="E43" s="269">
        <v>1859.2000000000003</v>
      </c>
      <c r="F43" s="269">
        <v>1848.1000000000001</v>
      </c>
      <c r="G43" s="269">
        <v>1834.2000000000003</v>
      </c>
      <c r="H43" s="269">
        <v>1884.2000000000003</v>
      </c>
      <c r="I43" s="269">
        <v>1898.1000000000004</v>
      </c>
      <c r="J43" s="269">
        <v>1909.2000000000003</v>
      </c>
      <c r="K43" s="268">
        <v>1887</v>
      </c>
      <c r="L43" s="268">
        <v>1862</v>
      </c>
      <c r="M43" s="268">
        <v>3.1552799999999999</v>
      </c>
      <c r="N43" s="1"/>
      <c r="O43" s="1"/>
    </row>
    <row r="44" spans="1:15" ht="12.75" customHeight="1">
      <c r="A44" s="236">
        <v>35</v>
      </c>
      <c r="B44" s="278" t="s">
        <v>67</v>
      </c>
      <c r="C44" s="268">
        <v>261.05</v>
      </c>
      <c r="D44" s="269">
        <v>263.39999999999998</v>
      </c>
      <c r="E44" s="269">
        <v>257.54999999999995</v>
      </c>
      <c r="F44" s="269">
        <v>254.04999999999995</v>
      </c>
      <c r="G44" s="269">
        <v>248.19999999999993</v>
      </c>
      <c r="H44" s="269">
        <v>266.89999999999998</v>
      </c>
      <c r="I44" s="269">
        <v>272.75</v>
      </c>
      <c r="J44" s="269">
        <v>276.25</v>
      </c>
      <c r="K44" s="268">
        <v>269.25</v>
      </c>
      <c r="L44" s="268">
        <v>259.89999999999998</v>
      </c>
      <c r="M44" s="268">
        <v>41.956099999999999</v>
      </c>
      <c r="N44" s="1"/>
      <c r="O44" s="1"/>
    </row>
    <row r="45" spans="1:15" ht="12.75" customHeight="1">
      <c r="A45" s="236">
        <v>36</v>
      </c>
      <c r="B45" s="278" t="s">
        <v>68</v>
      </c>
      <c r="C45" s="268">
        <v>128.05000000000001</v>
      </c>
      <c r="D45" s="269">
        <v>129.56666666666669</v>
      </c>
      <c r="E45" s="269">
        <v>125.38333333333338</v>
      </c>
      <c r="F45" s="269">
        <v>122.7166666666667</v>
      </c>
      <c r="G45" s="269">
        <v>118.53333333333339</v>
      </c>
      <c r="H45" s="269">
        <v>132.23333333333338</v>
      </c>
      <c r="I45" s="269">
        <v>136.41666666666671</v>
      </c>
      <c r="J45" s="269">
        <v>139.08333333333337</v>
      </c>
      <c r="K45" s="268">
        <v>133.75</v>
      </c>
      <c r="L45" s="268">
        <v>126.9</v>
      </c>
      <c r="M45" s="268">
        <v>205.11123000000001</v>
      </c>
      <c r="N45" s="1"/>
      <c r="O45" s="1"/>
    </row>
    <row r="46" spans="1:15" ht="12.75" customHeight="1">
      <c r="A46" s="236">
        <v>37</v>
      </c>
      <c r="B46" s="278" t="s">
        <v>245</v>
      </c>
      <c r="C46" s="268">
        <v>47.3</v>
      </c>
      <c r="D46" s="269">
        <v>47.583333333333336</v>
      </c>
      <c r="E46" s="269">
        <v>46.766666666666673</v>
      </c>
      <c r="F46" s="269">
        <v>46.233333333333334</v>
      </c>
      <c r="G46" s="269">
        <v>45.416666666666671</v>
      </c>
      <c r="H46" s="269">
        <v>48.116666666666674</v>
      </c>
      <c r="I46" s="269">
        <v>48.933333333333337</v>
      </c>
      <c r="J46" s="269">
        <v>49.466666666666676</v>
      </c>
      <c r="K46" s="268">
        <v>48.4</v>
      </c>
      <c r="L46" s="268">
        <v>47.05</v>
      </c>
      <c r="M46" s="268">
        <v>19.498719999999999</v>
      </c>
      <c r="N46" s="1"/>
      <c r="O46" s="1"/>
    </row>
    <row r="47" spans="1:15" ht="12.75" customHeight="1">
      <c r="A47" s="236">
        <v>38</v>
      </c>
      <c r="B47" s="278" t="s">
        <v>69</v>
      </c>
      <c r="C47" s="268">
        <v>1783.25</v>
      </c>
      <c r="D47" s="269">
        <v>1792.8833333333332</v>
      </c>
      <c r="E47" s="269">
        <v>1765.7166666666665</v>
      </c>
      <c r="F47" s="269">
        <v>1748.1833333333332</v>
      </c>
      <c r="G47" s="269">
        <v>1721.0166666666664</v>
      </c>
      <c r="H47" s="269">
        <v>1810.4166666666665</v>
      </c>
      <c r="I47" s="269">
        <v>1837.5833333333335</v>
      </c>
      <c r="J47" s="269">
        <v>1855.1166666666666</v>
      </c>
      <c r="K47" s="268">
        <v>1820.05</v>
      </c>
      <c r="L47" s="268">
        <v>1775.35</v>
      </c>
      <c r="M47" s="268">
        <v>1.22197</v>
      </c>
      <c r="N47" s="1"/>
      <c r="O47" s="1"/>
    </row>
    <row r="48" spans="1:15" ht="12.75" customHeight="1">
      <c r="A48" s="236">
        <v>39</v>
      </c>
      <c r="B48" s="278" t="s">
        <v>72</v>
      </c>
      <c r="C48" s="268">
        <v>605.45000000000005</v>
      </c>
      <c r="D48" s="269">
        <v>610.15</v>
      </c>
      <c r="E48" s="269">
        <v>599.29999999999995</v>
      </c>
      <c r="F48" s="269">
        <v>593.15</v>
      </c>
      <c r="G48" s="269">
        <v>582.29999999999995</v>
      </c>
      <c r="H48" s="269">
        <v>616.29999999999995</v>
      </c>
      <c r="I48" s="269">
        <v>627.15000000000009</v>
      </c>
      <c r="J48" s="269">
        <v>633.29999999999995</v>
      </c>
      <c r="K48" s="268">
        <v>621</v>
      </c>
      <c r="L48" s="268">
        <v>604</v>
      </c>
      <c r="M48" s="268">
        <v>9.8437900000000003</v>
      </c>
      <c r="N48" s="1"/>
      <c r="O48" s="1"/>
    </row>
    <row r="49" spans="1:15" ht="12.75" customHeight="1">
      <c r="A49" s="236">
        <v>40</v>
      </c>
      <c r="B49" s="278" t="s">
        <v>71</v>
      </c>
      <c r="C49" s="268">
        <v>98.45</v>
      </c>
      <c r="D49" s="269">
        <v>99.84999999999998</v>
      </c>
      <c r="E49" s="269">
        <v>96.69999999999996</v>
      </c>
      <c r="F49" s="269">
        <v>94.949999999999974</v>
      </c>
      <c r="G49" s="269">
        <v>91.799999999999955</v>
      </c>
      <c r="H49" s="269">
        <v>101.59999999999997</v>
      </c>
      <c r="I49" s="269">
        <v>104.74999999999997</v>
      </c>
      <c r="J49" s="269">
        <v>106.49999999999997</v>
      </c>
      <c r="K49" s="268">
        <v>103</v>
      </c>
      <c r="L49" s="268">
        <v>98.1</v>
      </c>
      <c r="M49" s="268">
        <v>214.07464999999999</v>
      </c>
      <c r="N49" s="1"/>
      <c r="O49" s="1"/>
    </row>
    <row r="50" spans="1:15" ht="12.75" customHeight="1">
      <c r="A50" s="236">
        <v>41</v>
      </c>
      <c r="B50" s="278" t="s">
        <v>73</v>
      </c>
      <c r="C50" s="268">
        <v>691.85</v>
      </c>
      <c r="D50" s="269">
        <v>692.31666666666661</v>
      </c>
      <c r="E50" s="269">
        <v>682.53333333333319</v>
      </c>
      <c r="F50" s="269">
        <v>673.21666666666658</v>
      </c>
      <c r="G50" s="269">
        <v>663.43333333333317</v>
      </c>
      <c r="H50" s="269">
        <v>701.63333333333321</v>
      </c>
      <c r="I50" s="269">
        <v>711.41666666666652</v>
      </c>
      <c r="J50" s="269">
        <v>720.73333333333323</v>
      </c>
      <c r="K50" s="268">
        <v>702.1</v>
      </c>
      <c r="L50" s="268">
        <v>683</v>
      </c>
      <c r="M50" s="268">
        <v>13.70936</v>
      </c>
      <c r="N50" s="1"/>
      <c r="O50" s="1"/>
    </row>
    <row r="51" spans="1:15" ht="12.75" customHeight="1">
      <c r="A51" s="236">
        <v>42</v>
      </c>
      <c r="B51" s="278" t="s">
        <v>76</v>
      </c>
      <c r="C51" s="268">
        <v>60.55</v>
      </c>
      <c r="D51" s="269">
        <v>60.75</v>
      </c>
      <c r="E51" s="269">
        <v>59.7</v>
      </c>
      <c r="F51" s="269">
        <v>58.85</v>
      </c>
      <c r="G51" s="269">
        <v>57.800000000000004</v>
      </c>
      <c r="H51" s="269">
        <v>61.6</v>
      </c>
      <c r="I51" s="269">
        <v>62.65</v>
      </c>
      <c r="J51" s="269">
        <v>63.5</v>
      </c>
      <c r="K51" s="268">
        <v>61.8</v>
      </c>
      <c r="L51" s="268">
        <v>59.9</v>
      </c>
      <c r="M51" s="268">
        <v>331.10061000000002</v>
      </c>
      <c r="N51" s="1"/>
      <c r="O51" s="1"/>
    </row>
    <row r="52" spans="1:15" ht="12.75" customHeight="1">
      <c r="A52" s="236">
        <v>43</v>
      </c>
      <c r="B52" s="278" t="s">
        <v>80</v>
      </c>
      <c r="C52" s="268">
        <v>308.8</v>
      </c>
      <c r="D52" s="269">
        <v>308.2833333333333</v>
      </c>
      <c r="E52" s="269">
        <v>305.31666666666661</v>
      </c>
      <c r="F52" s="269">
        <v>301.83333333333331</v>
      </c>
      <c r="G52" s="269">
        <v>298.86666666666662</v>
      </c>
      <c r="H52" s="269">
        <v>311.76666666666659</v>
      </c>
      <c r="I52" s="269">
        <v>314.73333333333329</v>
      </c>
      <c r="J52" s="269">
        <v>318.21666666666658</v>
      </c>
      <c r="K52" s="268">
        <v>311.25</v>
      </c>
      <c r="L52" s="268">
        <v>304.8</v>
      </c>
      <c r="M52" s="268">
        <v>35.42201</v>
      </c>
      <c r="N52" s="1"/>
      <c r="O52" s="1"/>
    </row>
    <row r="53" spans="1:15" ht="12.75" customHeight="1">
      <c r="A53" s="236">
        <v>44</v>
      </c>
      <c r="B53" s="278" t="s">
        <v>75</v>
      </c>
      <c r="C53" s="268">
        <v>803.35</v>
      </c>
      <c r="D53" s="269">
        <v>805.65</v>
      </c>
      <c r="E53" s="269">
        <v>795.75</v>
      </c>
      <c r="F53" s="269">
        <v>788.15</v>
      </c>
      <c r="G53" s="269">
        <v>778.25</v>
      </c>
      <c r="H53" s="269">
        <v>813.25</v>
      </c>
      <c r="I53" s="269">
        <v>823.14999999999986</v>
      </c>
      <c r="J53" s="269">
        <v>830.75</v>
      </c>
      <c r="K53" s="268">
        <v>815.55</v>
      </c>
      <c r="L53" s="268">
        <v>798.05</v>
      </c>
      <c r="M53" s="268">
        <v>126.19046</v>
      </c>
      <c r="N53" s="1"/>
      <c r="O53" s="1"/>
    </row>
    <row r="54" spans="1:15" ht="12.75" customHeight="1">
      <c r="A54" s="236">
        <v>45</v>
      </c>
      <c r="B54" s="278" t="s">
        <v>77</v>
      </c>
      <c r="C54" s="268">
        <v>291.75</v>
      </c>
      <c r="D54" s="269">
        <v>291.34999999999997</v>
      </c>
      <c r="E54" s="269">
        <v>286.39999999999992</v>
      </c>
      <c r="F54" s="269">
        <v>281.04999999999995</v>
      </c>
      <c r="G54" s="269">
        <v>276.09999999999991</v>
      </c>
      <c r="H54" s="269">
        <v>296.69999999999993</v>
      </c>
      <c r="I54" s="269">
        <v>301.64999999999998</v>
      </c>
      <c r="J54" s="269">
        <v>306.99999999999994</v>
      </c>
      <c r="K54" s="268">
        <v>296.3</v>
      </c>
      <c r="L54" s="268">
        <v>286</v>
      </c>
      <c r="M54" s="268">
        <v>16.55669</v>
      </c>
      <c r="N54" s="1"/>
      <c r="O54" s="1"/>
    </row>
    <row r="55" spans="1:15" ht="12.75" customHeight="1">
      <c r="A55" s="236">
        <v>46</v>
      </c>
      <c r="B55" s="278" t="s">
        <v>78</v>
      </c>
      <c r="C55" s="268">
        <v>15618.9</v>
      </c>
      <c r="D55" s="269">
        <v>15692.183333333332</v>
      </c>
      <c r="E55" s="269">
        <v>15426.816666666666</v>
      </c>
      <c r="F55" s="269">
        <v>15234.733333333334</v>
      </c>
      <c r="G55" s="269">
        <v>14969.366666666667</v>
      </c>
      <c r="H55" s="269">
        <v>15884.266666666665</v>
      </c>
      <c r="I55" s="269">
        <v>16149.63333333333</v>
      </c>
      <c r="J55" s="269">
        <v>16341.716666666664</v>
      </c>
      <c r="K55" s="268">
        <v>15957.55</v>
      </c>
      <c r="L55" s="268">
        <v>15500.1</v>
      </c>
      <c r="M55" s="268">
        <v>0.36325000000000002</v>
      </c>
      <c r="N55" s="1"/>
      <c r="O55" s="1"/>
    </row>
    <row r="56" spans="1:15" ht="12.75" customHeight="1">
      <c r="A56" s="236">
        <v>47</v>
      </c>
      <c r="B56" s="278" t="s">
        <v>81</v>
      </c>
      <c r="C56" s="268">
        <v>3768.95</v>
      </c>
      <c r="D56" s="269">
        <v>3800.3166666666671</v>
      </c>
      <c r="E56" s="269">
        <v>3722.4333333333343</v>
      </c>
      <c r="F56" s="269">
        <v>3675.9166666666674</v>
      </c>
      <c r="G56" s="269">
        <v>3598.0333333333347</v>
      </c>
      <c r="H56" s="269">
        <v>3846.8333333333339</v>
      </c>
      <c r="I56" s="269">
        <v>3924.7166666666662</v>
      </c>
      <c r="J56" s="269">
        <v>3971.2333333333336</v>
      </c>
      <c r="K56" s="268">
        <v>3878.2</v>
      </c>
      <c r="L56" s="268">
        <v>3753.8</v>
      </c>
      <c r="M56" s="268">
        <v>2.5183</v>
      </c>
      <c r="N56" s="1"/>
      <c r="O56" s="1"/>
    </row>
    <row r="57" spans="1:15" ht="12.75" customHeight="1">
      <c r="A57" s="236">
        <v>48</v>
      </c>
      <c r="B57" s="278" t="s">
        <v>82</v>
      </c>
      <c r="C57" s="268">
        <v>222.35</v>
      </c>
      <c r="D57" s="269">
        <v>224.68333333333331</v>
      </c>
      <c r="E57" s="269">
        <v>218.06666666666661</v>
      </c>
      <c r="F57" s="269">
        <v>213.7833333333333</v>
      </c>
      <c r="G57" s="269">
        <v>207.1666666666666</v>
      </c>
      <c r="H57" s="269">
        <v>228.96666666666661</v>
      </c>
      <c r="I57" s="269">
        <v>235.58333333333334</v>
      </c>
      <c r="J57" s="269">
        <v>239.86666666666662</v>
      </c>
      <c r="K57" s="268">
        <v>231.3</v>
      </c>
      <c r="L57" s="268">
        <v>220.4</v>
      </c>
      <c r="M57" s="268">
        <v>97.343320000000006</v>
      </c>
      <c r="N57" s="1"/>
      <c r="O57" s="1"/>
    </row>
    <row r="58" spans="1:15" ht="12.75" customHeight="1">
      <c r="A58" s="236">
        <v>49</v>
      </c>
      <c r="B58" s="278" t="s">
        <v>83</v>
      </c>
      <c r="C58" s="268">
        <v>699.55</v>
      </c>
      <c r="D58" s="269">
        <v>709.96666666666658</v>
      </c>
      <c r="E58" s="269">
        <v>686.28333333333319</v>
      </c>
      <c r="F58" s="269">
        <v>673.01666666666665</v>
      </c>
      <c r="G58" s="269">
        <v>649.33333333333326</v>
      </c>
      <c r="H58" s="269">
        <v>723.23333333333312</v>
      </c>
      <c r="I58" s="269">
        <v>746.91666666666652</v>
      </c>
      <c r="J58" s="269">
        <v>760.18333333333305</v>
      </c>
      <c r="K58" s="268">
        <v>733.65</v>
      </c>
      <c r="L58" s="268">
        <v>696.7</v>
      </c>
      <c r="M58" s="268">
        <v>11.407360000000001</v>
      </c>
      <c r="N58" s="1"/>
      <c r="O58" s="1"/>
    </row>
    <row r="59" spans="1:15" ht="12.75" customHeight="1">
      <c r="A59" s="236">
        <v>50</v>
      </c>
      <c r="B59" s="278" t="s">
        <v>84</v>
      </c>
      <c r="C59" s="268">
        <v>1130.75</v>
      </c>
      <c r="D59" s="269">
        <v>1130.2166666666667</v>
      </c>
      <c r="E59" s="269">
        <v>1115.5333333333333</v>
      </c>
      <c r="F59" s="269">
        <v>1100.3166666666666</v>
      </c>
      <c r="G59" s="269">
        <v>1085.6333333333332</v>
      </c>
      <c r="H59" s="269">
        <v>1145.4333333333334</v>
      </c>
      <c r="I59" s="269">
        <v>1160.1166666666668</v>
      </c>
      <c r="J59" s="269">
        <v>1175.3333333333335</v>
      </c>
      <c r="K59" s="268">
        <v>1144.9000000000001</v>
      </c>
      <c r="L59" s="268">
        <v>1115</v>
      </c>
      <c r="M59" s="268">
        <v>26.017099999999999</v>
      </c>
      <c r="N59" s="1"/>
      <c r="O59" s="1"/>
    </row>
    <row r="60" spans="1:15" ht="12.75" customHeight="1">
      <c r="A60" s="236">
        <v>51</v>
      </c>
      <c r="B60" s="278" t="s">
        <v>829</v>
      </c>
      <c r="C60" s="268">
        <v>1704.25</v>
      </c>
      <c r="D60" s="269">
        <v>1724.3500000000001</v>
      </c>
      <c r="E60" s="269">
        <v>1669.9000000000003</v>
      </c>
      <c r="F60" s="269">
        <v>1635.5500000000002</v>
      </c>
      <c r="G60" s="269">
        <v>1581.1000000000004</v>
      </c>
      <c r="H60" s="269">
        <v>1758.7000000000003</v>
      </c>
      <c r="I60" s="269">
        <v>1813.15</v>
      </c>
      <c r="J60" s="269">
        <v>1847.5000000000002</v>
      </c>
      <c r="K60" s="268">
        <v>1778.8</v>
      </c>
      <c r="L60" s="268">
        <v>1690</v>
      </c>
      <c r="M60" s="268">
        <v>0.76112000000000002</v>
      </c>
      <c r="N60" s="1"/>
      <c r="O60" s="1"/>
    </row>
    <row r="61" spans="1:15" ht="12.75" customHeight="1">
      <c r="A61" s="236">
        <v>52</v>
      </c>
      <c r="B61" s="278" t="s">
        <v>85</v>
      </c>
      <c r="C61" s="268">
        <v>214.95</v>
      </c>
      <c r="D61" s="269">
        <v>215.08333333333334</v>
      </c>
      <c r="E61" s="269">
        <v>212.16666666666669</v>
      </c>
      <c r="F61" s="269">
        <v>209.38333333333335</v>
      </c>
      <c r="G61" s="269">
        <v>206.4666666666667</v>
      </c>
      <c r="H61" s="269">
        <v>217.86666666666667</v>
      </c>
      <c r="I61" s="269">
        <v>220.78333333333336</v>
      </c>
      <c r="J61" s="269">
        <v>223.56666666666666</v>
      </c>
      <c r="K61" s="268">
        <v>218</v>
      </c>
      <c r="L61" s="268">
        <v>212.3</v>
      </c>
      <c r="M61" s="268">
        <v>113.97506</v>
      </c>
      <c r="N61" s="1"/>
      <c r="O61" s="1"/>
    </row>
    <row r="62" spans="1:15" ht="12.75" customHeight="1">
      <c r="A62" s="236">
        <v>53</v>
      </c>
      <c r="B62" s="278" t="s">
        <v>87</v>
      </c>
      <c r="C62" s="268">
        <v>3328.85</v>
      </c>
      <c r="D62" s="269">
        <v>3336.7999999999997</v>
      </c>
      <c r="E62" s="269">
        <v>3287.0499999999993</v>
      </c>
      <c r="F62" s="269">
        <v>3245.2499999999995</v>
      </c>
      <c r="G62" s="269">
        <v>3195.4999999999991</v>
      </c>
      <c r="H62" s="269">
        <v>3378.5999999999995</v>
      </c>
      <c r="I62" s="269">
        <v>3428.3500000000004</v>
      </c>
      <c r="J62" s="269">
        <v>3470.1499999999996</v>
      </c>
      <c r="K62" s="268">
        <v>3386.55</v>
      </c>
      <c r="L62" s="268">
        <v>3295</v>
      </c>
      <c r="M62" s="268">
        <v>3.14899</v>
      </c>
      <c r="N62" s="1"/>
      <c r="O62" s="1"/>
    </row>
    <row r="63" spans="1:15" ht="12.75" customHeight="1">
      <c r="A63" s="236">
        <v>54</v>
      </c>
      <c r="B63" s="278" t="s">
        <v>88</v>
      </c>
      <c r="C63" s="268">
        <v>1579.45</v>
      </c>
      <c r="D63" s="269">
        <v>1598.25</v>
      </c>
      <c r="E63" s="269">
        <v>1557.5</v>
      </c>
      <c r="F63" s="269">
        <v>1535.55</v>
      </c>
      <c r="G63" s="269">
        <v>1494.8</v>
      </c>
      <c r="H63" s="269">
        <v>1620.2</v>
      </c>
      <c r="I63" s="269">
        <v>1660.95</v>
      </c>
      <c r="J63" s="269">
        <v>1682.9</v>
      </c>
      <c r="K63" s="268">
        <v>1639</v>
      </c>
      <c r="L63" s="268">
        <v>1576.3</v>
      </c>
      <c r="M63" s="268">
        <v>1.4876799999999999</v>
      </c>
      <c r="N63" s="1"/>
      <c r="O63" s="1"/>
    </row>
    <row r="64" spans="1:15" ht="12.75" customHeight="1">
      <c r="A64" s="236">
        <v>55</v>
      </c>
      <c r="B64" s="278" t="s">
        <v>89</v>
      </c>
      <c r="C64" s="268">
        <v>693.05</v>
      </c>
      <c r="D64" s="269">
        <v>698.08333333333337</v>
      </c>
      <c r="E64" s="269">
        <v>684.9666666666667</v>
      </c>
      <c r="F64" s="269">
        <v>676.88333333333333</v>
      </c>
      <c r="G64" s="269">
        <v>663.76666666666665</v>
      </c>
      <c r="H64" s="269">
        <v>706.16666666666674</v>
      </c>
      <c r="I64" s="269">
        <v>719.2833333333333</v>
      </c>
      <c r="J64" s="269">
        <v>727.36666666666679</v>
      </c>
      <c r="K64" s="268">
        <v>711.2</v>
      </c>
      <c r="L64" s="268">
        <v>690</v>
      </c>
      <c r="M64" s="268">
        <v>6.6843000000000004</v>
      </c>
      <c r="N64" s="1"/>
      <c r="O64" s="1"/>
    </row>
    <row r="65" spans="1:15" ht="12.75" customHeight="1">
      <c r="A65" s="236">
        <v>56</v>
      </c>
      <c r="B65" s="278" t="s">
        <v>90</v>
      </c>
      <c r="C65" s="268">
        <v>987.95</v>
      </c>
      <c r="D65" s="269">
        <v>994.30000000000007</v>
      </c>
      <c r="E65" s="269">
        <v>974.65000000000009</v>
      </c>
      <c r="F65" s="269">
        <v>961.35</v>
      </c>
      <c r="G65" s="269">
        <v>941.7</v>
      </c>
      <c r="H65" s="269">
        <v>1007.6000000000001</v>
      </c>
      <c r="I65" s="269">
        <v>1027.25</v>
      </c>
      <c r="J65" s="269">
        <v>1040.5500000000002</v>
      </c>
      <c r="K65" s="268">
        <v>1013.95</v>
      </c>
      <c r="L65" s="268">
        <v>981</v>
      </c>
      <c r="M65" s="268">
        <v>3.4928300000000001</v>
      </c>
      <c r="N65" s="1"/>
      <c r="O65" s="1"/>
    </row>
    <row r="66" spans="1:15" ht="12.75" customHeight="1">
      <c r="A66" s="236">
        <v>57</v>
      </c>
      <c r="B66" s="278" t="s">
        <v>249</v>
      </c>
      <c r="C66" s="268">
        <v>401.5</v>
      </c>
      <c r="D66" s="269">
        <v>403.40000000000003</v>
      </c>
      <c r="E66" s="269">
        <v>393.80000000000007</v>
      </c>
      <c r="F66" s="269">
        <v>386.1</v>
      </c>
      <c r="G66" s="269">
        <v>376.50000000000006</v>
      </c>
      <c r="H66" s="269">
        <v>411.10000000000008</v>
      </c>
      <c r="I66" s="269">
        <v>420.7000000000001</v>
      </c>
      <c r="J66" s="269">
        <v>428.40000000000009</v>
      </c>
      <c r="K66" s="268">
        <v>413</v>
      </c>
      <c r="L66" s="268">
        <v>395.7</v>
      </c>
      <c r="M66" s="268">
        <v>25.605080000000001</v>
      </c>
      <c r="N66" s="1"/>
      <c r="O66" s="1"/>
    </row>
    <row r="67" spans="1:15" ht="12.75" customHeight="1">
      <c r="A67" s="236">
        <v>58</v>
      </c>
      <c r="B67" s="278" t="s">
        <v>92</v>
      </c>
      <c r="C67" s="268">
        <v>1183.1500000000001</v>
      </c>
      <c r="D67" s="269">
        <v>1184.3666666666668</v>
      </c>
      <c r="E67" s="269">
        <v>1168.7833333333335</v>
      </c>
      <c r="F67" s="269">
        <v>1154.4166666666667</v>
      </c>
      <c r="G67" s="269">
        <v>1138.8333333333335</v>
      </c>
      <c r="H67" s="269">
        <v>1198.7333333333336</v>
      </c>
      <c r="I67" s="269">
        <v>1214.3166666666666</v>
      </c>
      <c r="J67" s="269">
        <v>1228.6833333333336</v>
      </c>
      <c r="K67" s="268">
        <v>1199.95</v>
      </c>
      <c r="L67" s="268">
        <v>1170</v>
      </c>
      <c r="M67" s="268">
        <v>4.6183399999999999</v>
      </c>
      <c r="N67" s="1"/>
      <c r="O67" s="1"/>
    </row>
    <row r="68" spans="1:15" ht="12.75" customHeight="1">
      <c r="A68" s="236">
        <v>59</v>
      </c>
      <c r="B68" s="278" t="s">
        <v>97</v>
      </c>
      <c r="C68" s="268">
        <v>347.85</v>
      </c>
      <c r="D68" s="269">
        <v>350.58333333333331</v>
      </c>
      <c r="E68" s="269">
        <v>343.26666666666665</v>
      </c>
      <c r="F68" s="269">
        <v>338.68333333333334</v>
      </c>
      <c r="G68" s="269">
        <v>331.36666666666667</v>
      </c>
      <c r="H68" s="269">
        <v>355.16666666666663</v>
      </c>
      <c r="I68" s="269">
        <v>362.48333333333335</v>
      </c>
      <c r="J68" s="269">
        <v>367.06666666666661</v>
      </c>
      <c r="K68" s="268">
        <v>357.9</v>
      </c>
      <c r="L68" s="268">
        <v>346</v>
      </c>
      <c r="M68" s="268">
        <v>43.150230000000001</v>
      </c>
      <c r="N68" s="1"/>
      <c r="O68" s="1"/>
    </row>
    <row r="69" spans="1:15" ht="12.75" customHeight="1">
      <c r="A69" s="236">
        <v>60</v>
      </c>
      <c r="B69" s="278" t="s">
        <v>93</v>
      </c>
      <c r="C69" s="268">
        <v>557.15</v>
      </c>
      <c r="D69" s="269">
        <v>563.33333333333337</v>
      </c>
      <c r="E69" s="269">
        <v>548.81666666666672</v>
      </c>
      <c r="F69" s="269">
        <v>540.48333333333335</v>
      </c>
      <c r="G69" s="269">
        <v>525.9666666666667</v>
      </c>
      <c r="H69" s="269">
        <v>571.66666666666674</v>
      </c>
      <c r="I69" s="269">
        <v>586.18333333333339</v>
      </c>
      <c r="J69" s="269">
        <v>594.51666666666677</v>
      </c>
      <c r="K69" s="268">
        <v>577.85</v>
      </c>
      <c r="L69" s="268">
        <v>555</v>
      </c>
      <c r="M69" s="268">
        <v>16.06325</v>
      </c>
      <c r="N69" s="1"/>
      <c r="O69" s="1"/>
    </row>
    <row r="70" spans="1:15" ht="12.75" customHeight="1">
      <c r="A70" s="236">
        <v>61</v>
      </c>
      <c r="B70" s="278" t="s">
        <v>250</v>
      </c>
      <c r="C70" s="268">
        <v>1553.75</v>
      </c>
      <c r="D70" s="269">
        <v>1564.8</v>
      </c>
      <c r="E70" s="269">
        <v>1524.1999999999998</v>
      </c>
      <c r="F70" s="269">
        <v>1494.6499999999999</v>
      </c>
      <c r="G70" s="269">
        <v>1454.0499999999997</v>
      </c>
      <c r="H70" s="269">
        <v>1594.35</v>
      </c>
      <c r="I70" s="269">
        <v>1634.9499999999998</v>
      </c>
      <c r="J70" s="269">
        <v>1664.5</v>
      </c>
      <c r="K70" s="268">
        <v>1605.4</v>
      </c>
      <c r="L70" s="268">
        <v>1535.25</v>
      </c>
      <c r="M70" s="268">
        <v>1.44302</v>
      </c>
      <c r="N70" s="1"/>
      <c r="O70" s="1"/>
    </row>
    <row r="71" spans="1:15" ht="12.75" customHeight="1">
      <c r="A71" s="236">
        <v>62</v>
      </c>
      <c r="B71" s="278" t="s">
        <v>94</v>
      </c>
      <c r="C71" s="268">
        <v>2050.85</v>
      </c>
      <c r="D71" s="269">
        <v>2054.6666666666665</v>
      </c>
      <c r="E71" s="269">
        <v>2027.333333333333</v>
      </c>
      <c r="F71" s="269">
        <v>2003.8166666666666</v>
      </c>
      <c r="G71" s="269">
        <v>1976.4833333333331</v>
      </c>
      <c r="H71" s="269">
        <v>2078.1833333333329</v>
      </c>
      <c r="I71" s="269">
        <v>2105.516666666666</v>
      </c>
      <c r="J71" s="269">
        <v>2129.0333333333328</v>
      </c>
      <c r="K71" s="268">
        <v>2082</v>
      </c>
      <c r="L71" s="268">
        <v>2031.15</v>
      </c>
      <c r="M71" s="268">
        <v>6.3231599999999997</v>
      </c>
      <c r="N71" s="1"/>
      <c r="O71" s="1"/>
    </row>
    <row r="72" spans="1:15" ht="12.75" customHeight="1">
      <c r="A72" s="236">
        <v>63</v>
      </c>
      <c r="B72" s="278" t="s">
        <v>95</v>
      </c>
      <c r="C72" s="268">
        <v>3726.85</v>
      </c>
      <c r="D72" s="269">
        <v>3741.2833333333333</v>
      </c>
      <c r="E72" s="269">
        <v>3685.5666666666666</v>
      </c>
      <c r="F72" s="269">
        <v>3644.2833333333333</v>
      </c>
      <c r="G72" s="269">
        <v>3588.5666666666666</v>
      </c>
      <c r="H72" s="269">
        <v>3782.5666666666666</v>
      </c>
      <c r="I72" s="269">
        <v>3838.2833333333328</v>
      </c>
      <c r="J72" s="269">
        <v>3879.5666666666666</v>
      </c>
      <c r="K72" s="268">
        <v>3797</v>
      </c>
      <c r="L72" s="268">
        <v>3700</v>
      </c>
      <c r="M72" s="268">
        <v>5.4956300000000002</v>
      </c>
      <c r="N72" s="1"/>
      <c r="O72" s="1"/>
    </row>
    <row r="73" spans="1:15" ht="12.75" customHeight="1">
      <c r="A73" s="236">
        <v>64</v>
      </c>
      <c r="B73" s="278" t="s">
        <v>252</v>
      </c>
      <c r="C73" s="268">
        <v>4299.1000000000004</v>
      </c>
      <c r="D73" s="269">
        <v>4330</v>
      </c>
      <c r="E73" s="269">
        <v>4231.55</v>
      </c>
      <c r="F73" s="269">
        <v>4164</v>
      </c>
      <c r="G73" s="269">
        <v>4065.55</v>
      </c>
      <c r="H73" s="269">
        <v>4397.55</v>
      </c>
      <c r="I73" s="269">
        <v>4496.0000000000009</v>
      </c>
      <c r="J73" s="269">
        <v>4563.55</v>
      </c>
      <c r="K73" s="268">
        <v>4428.45</v>
      </c>
      <c r="L73" s="268">
        <v>4262.45</v>
      </c>
      <c r="M73" s="268">
        <v>2.0266299999999999</v>
      </c>
      <c r="N73" s="1"/>
      <c r="O73" s="1"/>
    </row>
    <row r="74" spans="1:15" ht="12.75" customHeight="1">
      <c r="A74" s="236">
        <v>65</v>
      </c>
      <c r="B74" s="278" t="s">
        <v>143</v>
      </c>
      <c r="C74" s="268">
        <v>2391.9</v>
      </c>
      <c r="D74" s="269">
        <v>2432.6333333333337</v>
      </c>
      <c r="E74" s="269">
        <v>2336.3166666666675</v>
      </c>
      <c r="F74" s="269">
        <v>2280.733333333334</v>
      </c>
      <c r="G74" s="269">
        <v>2184.4166666666679</v>
      </c>
      <c r="H74" s="269">
        <v>2488.2166666666672</v>
      </c>
      <c r="I74" s="269">
        <v>2584.5333333333338</v>
      </c>
      <c r="J74" s="269">
        <v>2640.1166666666668</v>
      </c>
      <c r="K74" s="268">
        <v>2528.9499999999998</v>
      </c>
      <c r="L74" s="268">
        <v>2377.0500000000002</v>
      </c>
      <c r="M74" s="268">
        <v>2.6890700000000001</v>
      </c>
      <c r="N74" s="1"/>
      <c r="O74" s="1"/>
    </row>
    <row r="75" spans="1:15" ht="12.75" customHeight="1">
      <c r="A75" s="236">
        <v>66</v>
      </c>
      <c r="B75" s="278" t="s">
        <v>98</v>
      </c>
      <c r="C75" s="268">
        <v>4419.6499999999996</v>
      </c>
      <c r="D75" s="269">
        <v>4390.3499999999995</v>
      </c>
      <c r="E75" s="269">
        <v>4341.6999999999989</v>
      </c>
      <c r="F75" s="269">
        <v>4263.7499999999991</v>
      </c>
      <c r="G75" s="269">
        <v>4215.0999999999985</v>
      </c>
      <c r="H75" s="269">
        <v>4468.2999999999993</v>
      </c>
      <c r="I75" s="269">
        <v>4516.9499999999989</v>
      </c>
      <c r="J75" s="269">
        <v>4594.8999999999996</v>
      </c>
      <c r="K75" s="268">
        <v>4439</v>
      </c>
      <c r="L75" s="268">
        <v>4312.3999999999996</v>
      </c>
      <c r="M75" s="268">
        <v>6.9525800000000002</v>
      </c>
      <c r="N75" s="1"/>
      <c r="O75" s="1"/>
    </row>
    <row r="76" spans="1:15" ht="12.75" customHeight="1">
      <c r="A76" s="236">
        <v>67</v>
      </c>
      <c r="B76" s="278" t="s">
        <v>99</v>
      </c>
      <c r="C76" s="268">
        <v>3463.35</v>
      </c>
      <c r="D76" s="269">
        <v>3563.4</v>
      </c>
      <c r="E76" s="269">
        <v>3344.9</v>
      </c>
      <c r="F76" s="269">
        <v>3226.45</v>
      </c>
      <c r="G76" s="269">
        <v>3007.95</v>
      </c>
      <c r="H76" s="269">
        <v>3681.8500000000004</v>
      </c>
      <c r="I76" s="269">
        <v>3900.3500000000004</v>
      </c>
      <c r="J76" s="269">
        <v>4018.8000000000006</v>
      </c>
      <c r="K76" s="268">
        <v>3781.9</v>
      </c>
      <c r="L76" s="268">
        <v>3444.95</v>
      </c>
      <c r="M76" s="268">
        <v>21.805040000000002</v>
      </c>
      <c r="N76" s="1"/>
      <c r="O76" s="1"/>
    </row>
    <row r="77" spans="1:15" ht="12.75" customHeight="1">
      <c r="A77" s="236">
        <v>68</v>
      </c>
      <c r="B77" s="278" t="s">
        <v>253</v>
      </c>
      <c r="C77" s="268">
        <v>498.5</v>
      </c>
      <c r="D77" s="269">
        <v>500.16666666666669</v>
      </c>
      <c r="E77" s="269">
        <v>492.83333333333337</v>
      </c>
      <c r="F77" s="269">
        <v>487.16666666666669</v>
      </c>
      <c r="G77" s="269">
        <v>479.83333333333337</v>
      </c>
      <c r="H77" s="269">
        <v>505.83333333333337</v>
      </c>
      <c r="I77" s="269">
        <v>513.16666666666674</v>
      </c>
      <c r="J77" s="269">
        <v>518.83333333333337</v>
      </c>
      <c r="K77" s="268">
        <v>507.5</v>
      </c>
      <c r="L77" s="268">
        <v>494.5</v>
      </c>
      <c r="M77" s="268">
        <v>1.2228600000000001</v>
      </c>
      <c r="N77" s="1"/>
      <c r="O77" s="1"/>
    </row>
    <row r="78" spans="1:15" ht="12.75" customHeight="1">
      <c r="A78" s="236">
        <v>69</v>
      </c>
      <c r="B78" s="278" t="s">
        <v>100</v>
      </c>
      <c r="C78" s="268">
        <v>2059.1999999999998</v>
      </c>
      <c r="D78" s="269">
        <v>2088.65</v>
      </c>
      <c r="E78" s="269">
        <v>2021.0500000000002</v>
      </c>
      <c r="F78" s="269">
        <v>1982.9</v>
      </c>
      <c r="G78" s="269">
        <v>1915.3000000000002</v>
      </c>
      <c r="H78" s="269">
        <v>2126.8000000000002</v>
      </c>
      <c r="I78" s="269">
        <v>2194.3999999999996</v>
      </c>
      <c r="J78" s="269">
        <v>2232.5500000000002</v>
      </c>
      <c r="K78" s="268">
        <v>2156.25</v>
      </c>
      <c r="L78" s="268">
        <v>2050.5</v>
      </c>
      <c r="M78" s="268">
        <v>6.5763600000000002</v>
      </c>
      <c r="N78" s="1"/>
      <c r="O78" s="1"/>
    </row>
    <row r="79" spans="1:15" ht="12.75" customHeight="1">
      <c r="A79" s="236">
        <v>70</v>
      </c>
      <c r="B79" s="278" t="s">
        <v>101</v>
      </c>
      <c r="C79" s="268">
        <v>153.69999999999999</v>
      </c>
      <c r="D79" s="269">
        <v>154.86666666666665</v>
      </c>
      <c r="E79" s="269">
        <v>152.0333333333333</v>
      </c>
      <c r="F79" s="269">
        <v>150.36666666666665</v>
      </c>
      <c r="G79" s="269">
        <v>147.5333333333333</v>
      </c>
      <c r="H79" s="269">
        <v>156.5333333333333</v>
      </c>
      <c r="I79" s="269">
        <v>159.36666666666662</v>
      </c>
      <c r="J79" s="269">
        <v>161.0333333333333</v>
      </c>
      <c r="K79" s="268">
        <v>157.69999999999999</v>
      </c>
      <c r="L79" s="268">
        <v>153.19999999999999</v>
      </c>
      <c r="M79" s="268">
        <v>17.727440000000001</v>
      </c>
      <c r="N79" s="1"/>
      <c r="O79" s="1"/>
    </row>
    <row r="80" spans="1:15" ht="12.75" customHeight="1">
      <c r="A80" s="236">
        <v>71</v>
      </c>
      <c r="B80" s="278" t="s">
        <v>830</v>
      </c>
      <c r="C80" s="268">
        <v>1304.2</v>
      </c>
      <c r="D80" s="269">
        <v>1331.0666666666666</v>
      </c>
      <c r="E80" s="269">
        <v>1248.1333333333332</v>
      </c>
      <c r="F80" s="269">
        <v>1192.0666666666666</v>
      </c>
      <c r="G80" s="269">
        <v>1109.1333333333332</v>
      </c>
      <c r="H80" s="269">
        <v>1387.1333333333332</v>
      </c>
      <c r="I80" s="269">
        <v>1470.0666666666666</v>
      </c>
      <c r="J80" s="269">
        <v>1526.1333333333332</v>
      </c>
      <c r="K80" s="268">
        <v>1414</v>
      </c>
      <c r="L80" s="268">
        <v>1275</v>
      </c>
      <c r="M80" s="268">
        <v>31.502549999999999</v>
      </c>
      <c r="N80" s="1"/>
      <c r="O80" s="1"/>
    </row>
    <row r="81" spans="1:15" ht="12.75" customHeight="1">
      <c r="A81" s="236">
        <v>72</v>
      </c>
      <c r="B81" s="278" t="s">
        <v>102</v>
      </c>
      <c r="C81" s="268">
        <v>116.3</v>
      </c>
      <c r="D81" s="269">
        <v>117.90000000000002</v>
      </c>
      <c r="E81" s="269">
        <v>114.30000000000004</v>
      </c>
      <c r="F81" s="269">
        <v>112.30000000000003</v>
      </c>
      <c r="G81" s="269">
        <v>108.70000000000005</v>
      </c>
      <c r="H81" s="269">
        <v>119.90000000000003</v>
      </c>
      <c r="I81" s="269">
        <v>123.50000000000003</v>
      </c>
      <c r="J81" s="269">
        <v>125.50000000000003</v>
      </c>
      <c r="K81" s="268">
        <v>121.5</v>
      </c>
      <c r="L81" s="268">
        <v>115.9</v>
      </c>
      <c r="M81" s="268">
        <v>204.72857999999999</v>
      </c>
      <c r="N81" s="1"/>
      <c r="O81" s="1"/>
    </row>
    <row r="82" spans="1:15" ht="12.75" customHeight="1">
      <c r="A82" s="236">
        <v>73</v>
      </c>
      <c r="B82" s="278" t="s">
        <v>255</v>
      </c>
      <c r="C82" s="268">
        <v>261.10000000000002</v>
      </c>
      <c r="D82" s="269">
        <v>261.40000000000003</v>
      </c>
      <c r="E82" s="269">
        <v>258.80000000000007</v>
      </c>
      <c r="F82" s="269">
        <v>256.50000000000006</v>
      </c>
      <c r="G82" s="269">
        <v>253.90000000000009</v>
      </c>
      <c r="H82" s="269">
        <v>263.70000000000005</v>
      </c>
      <c r="I82" s="269">
        <v>266.30000000000007</v>
      </c>
      <c r="J82" s="269">
        <v>268.60000000000002</v>
      </c>
      <c r="K82" s="268">
        <v>264</v>
      </c>
      <c r="L82" s="268">
        <v>259.10000000000002</v>
      </c>
      <c r="M82" s="268">
        <v>8.3858800000000002</v>
      </c>
      <c r="N82" s="1"/>
      <c r="O82" s="1"/>
    </row>
    <row r="83" spans="1:15" ht="12.75" customHeight="1">
      <c r="A83" s="236">
        <v>74</v>
      </c>
      <c r="B83" s="278" t="s">
        <v>103</v>
      </c>
      <c r="C83" s="268">
        <v>85.15</v>
      </c>
      <c r="D83" s="269">
        <v>85.866666666666674</v>
      </c>
      <c r="E83" s="269">
        <v>83.783333333333346</v>
      </c>
      <c r="F83" s="269">
        <v>82.416666666666671</v>
      </c>
      <c r="G83" s="269">
        <v>80.333333333333343</v>
      </c>
      <c r="H83" s="269">
        <v>87.233333333333348</v>
      </c>
      <c r="I83" s="269">
        <v>89.316666666666663</v>
      </c>
      <c r="J83" s="269">
        <v>90.683333333333351</v>
      </c>
      <c r="K83" s="268">
        <v>87.95</v>
      </c>
      <c r="L83" s="268">
        <v>84.5</v>
      </c>
      <c r="M83" s="268">
        <v>145.08849000000001</v>
      </c>
      <c r="N83" s="1"/>
      <c r="O83" s="1"/>
    </row>
    <row r="84" spans="1:15" ht="12.75" customHeight="1">
      <c r="A84" s="236">
        <v>75</v>
      </c>
      <c r="B84" s="278" t="s">
        <v>256</v>
      </c>
      <c r="C84" s="268">
        <v>2132.65</v>
      </c>
      <c r="D84" s="269">
        <v>2123.7000000000003</v>
      </c>
      <c r="E84" s="269">
        <v>2088.9500000000007</v>
      </c>
      <c r="F84" s="269">
        <v>2045.2500000000005</v>
      </c>
      <c r="G84" s="269">
        <v>2010.5000000000009</v>
      </c>
      <c r="H84" s="269">
        <v>2167.4000000000005</v>
      </c>
      <c r="I84" s="269">
        <v>2202.1499999999996</v>
      </c>
      <c r="J84" s="269">
        <v>2245.8500000000004</v>
      </c>
      <c r="K84" s="268">
        <v>2158.4499999999998</v>
      </c>
      <c r="L84" s="268">
        <v>2080</v>
      </c>
      <c r="M84" s="268">
        <v>2.6756099999999998</v>
      </c>
      <c r="N84" s="1"/>
      <c r="O84" s="1"/>
    </row>
    <row r="85" spans="1:15" ht="12.75" customHeight="1">
      <c r="A85" s="236">
        <v>76</v>
      </c>
      <c r="B85" s="278" t="s">
        <v>104</v>
      </c>
      <c r="C85" s="268">
        <v>400.9</v>
      </c>
      <c r="D85" s="269">
        <v>398.98333333333335</v>
      </c>
      <c r="E85" s="269">
        <v>391.16666666666669</v>
      </c>
      <c r="F85" s="269">
        <v>381.43333333333334</v>
      </c>
      <c r="G85" s="269">
        <v>373.61666666666667</v>
      </c>
      <c r="H85" s="269">
        <v>408.7166666666667</v>
      </c>
      <c r="I85" s="269">
        <v>416.5333333333333</v>
      </c>
      <c r="J85" s="269">
        <v>426.26666666666671</v>
      </c>
      <c r="K85" s="268">
        <v>406.8</v>
      </c>
      <c r="L85" s="268">
        <v>389.25</v>
      </c>
      <c r="M85" s="268">
        <v>28.89029</v>
      </c>
      <c r="N85" s="1"/>
      <c r="O85" s="1"/>
    </row>
    <row r="86" spans="1:15" ht="12.75" customHeight="1">
      <c r="A86" s="236">
        <v>77</v>
      </c>
      <c r="B86" s="278" t="s">
        <v>107</v>
      </c>
      <c r="C86" s="268">
        <v>885.05</v>
      </c>
      <c r="D86" s="269">
        <v>895.68333333333339</v>
      </c>
      <c r="E86" s="269">
        <v>870.36666666666679</v>
      </c>
      <c r="F86" s="269">
        <v>855.68333333333339</v>
      </c>
      <c r="G86" s="269">
        <v>830.36666666666679</v>
      </c>
      <c r="H86" s="269">
        <v>910.36666666666679</v>
      </c>
      <c r="I86" s="269">
        <v>935.68333333333339</v>
      </c>
      <c r="J86" s="269">
        <v>950.36666666666679</v>
      </c>
      <c r="K86" s="268">
        <v>921</v>
      </c>
      <c r="L86" s="268">
        <v>881</v>
      </c>
      <c r="M86" s="268">
        <v>4.6020500000000002</v>
      </c>
      <c r="N86" s="1"/>
      <c r="O86" s="1"/>
    </row>
    <row r="87" spans="1:15" ht="12.75" customHeight="1">
      <c r="A87" s="236">
        <v>78</v>
      </c>
      <c r="B87" s="278" t="s">
        <v>108</v>
      </c>
      <c r="C87" s="268">
        <v>1164.3499999999999</v>
      </c>
      <c r="D87" s="269">
        <v>1178.8833333333332</v>
      </c>
      <c r="E87" s="269">
        <v>1140.4666666666665</v>
      </c>
      <c r="F87" s="269">
        <v>1116.5833333333333</v>
      </c>
      <c r="G87" s="269">
        <v>1078.1666666666665</v>
      </c>
      <c r="H87" s="269">
        <v>1202.7666666666664</v>
      </c>
      <c r="I87" s="269">
        <v>1241.1833333333334</v>
      </c>
      <c r="J87" s="269">
        <v>1265.0666666666664</v>
      </c>
      <c r="K87" s="268">
        <v>1217.3</v>
      </c>
      <c r="L87" s="268">
        <v>1155</v>
      </c>
      <c r="M87" s="268">
        <v>6.5277200000000004</v>
      </c>
      <c r="N87" s="1"/>
      <c r="O87" s="1"/>
    </row>
    <row r="88" spans="1:15" ht="12.75" customHeight="1">
      <c r="A88" s="236">
        <v>79</v>
      </c>
      <c r="B88" s="278" t="s">
        <v>110</v>
      </c>
      <c r="C88" s="268">
        <v>1636.45</v>
      </c>
      <c r="D88" s="269">
        <v>1648.6499999999999</v>
      </c>
      <c r="E88" s="269">
        <v>1615.8499999999997</v>
      </c>
      <c r="F88" s="269">
        <v>1595.2499999999998</v>
      </c>
      <c r="G88" s="269">
        <v>1562.4499999999996</v>
      </c>
      <c r="H88" s="269">
        <v>1669.2499999999998</v>
      </c>
      <c r="I88" s="269">
        <v>1702.05</v>
      </c>
      <c r="J88" s="269">
        <v>1722.6499999999999</v>
      </c>
      <c r="K88" s="268">
        <v>1681.45</v>
      </c>
      <c r="L88" s="268">
        <v>1628.05</v>
      </c>
      <c r="M88" s="268">
        <v>4.7299800000000003</v>
      </c>
      <c r="N88" s="1"/>
      <c r="O88" s="1"/>
    </row>
    <row r="89" spans="1:15" ht="12.75" customHeight="1">
      <c r="A89" s="236">
        <v>80</v>
      </c>
      <c r="B89" s="278" t="s">
        <v>111</v>
      </c>
      <c r="C89" s="268">
        <v>493.8</v>
      </c>
      <c r="D89" s="269">
        <v>495.95</v>
      </c>
      <c r="E89" s="269">
        <v>486.4</v>
      </c>
      <c r="F89" s="269">
        <v>479</v>
      </c>
      <c r="G89" s="269">
        <v>469.45</v>
      </c>
      <c r="H89" s="269">
        <v>503.34999999999997</v>
      </c>
      <c r="I89" s="269">
        <v>512.90000000000009</v>
      </c>
      <c r="J89" s="269">
        <v>520.29999999999995</v>
      </c>
      <c r="K89" s="268">
        <v>505.5</v>
      </c>
      <c r="L89" s="268">
        <v>488.55</v>
      </c>
      <c r="M89" s="268">
        <v>10.272959999999999</v>
      </c>
      <c r="N89" s="1"/>
      <c r="O89" s="1"/>
    </row>
    <row r="90" spans="1:15" ht="12.75" customHeight="1">
      <c r="A90" s="236">
        <v>81</v>
      </c>
      <c r="B90" s="278" t="s">
        <v>259</v>
      </c>
      <c r="C90" s="268">
        <v>227.3</v>
      </c>
      <c r="D90" s="269">
        <v>228.35</v>
      </c>
      <c r="E90" s="269">
        <v>224.25</v>
      </c>
      <c r="F90" s="269">
        <v>221.20000000000002</v>
      </c>
      <c r="G90" s="269">
        <v>217.10000000000002</v>
      </c>
      <c r="H90" s="269">
        <v>231.39999999999998</v>
      </c>
      <c r="I90" s="269">
        <v>235.49999999999994</v>
      </c>
      <c r="J90" s="269">
        <v>238.54999999999995</v>
      </c>
      <c r="K90" s="268">
        <v>232.45</v>
      </c>
      <c r="L90" s="268">
        <v>225.3</v>
      </c>
      <c r="M90" s="268">
        <v>3.6681499999999998</v>
      </c>
      <c r="N90" s="1"/>
      <c r="O90" s="1"/>
    </row>
    <row r="91" spans="1:15" ht="12.75" customHeight="1">
      <c r="A91" s="236">
        <v>82</v>
      </c>
      <c r="B91" s="278" t="s">
        <v>113</v>
      </c>
      <c r="C91" s="268">
        <v>930.25</v>
      </c>
      <c r="D91" s="269">
        <v>926.36666666666667</v>
      </c>
      <c r="E91" s="269">
        <v>919.88333333333333</v>
      </c>
      <c r="F91" s="269">
        <v>909.51666666666665</v>
      </c>
      <c r="G91" s="269">
        <v>903.0333333333333</v>
      </c>
      <c r="H91" s="269">
        <v>936.73333333333335</v>
      </c>
      <c r="I91" s="269">
        <v>943.2166666666667</v>
      </c>
      <c r="J91" s="269">
        <v>953.58333333333337</v>
      </c>
      <c r="K91" s="268">
        <v>932.85</v>
      </c>
      <c r="L91" s="268">
        <v>916</v>
      </c>
      <c r="M91" s="268">
        <v>15.9895</v>
      </c>
      <c r="N91" s="1"/>
      <c r="O91" s="1"/>
    </row>
    <row r="92" spans="1:15" ht="12.75" customHeight="1">
      <c r="A92" s="236">
        <v>83</v>
      </c>
      <c r="B92" s="278" t="s">
        <v>115</v>
      </c>
      <c r="C92" s="268">
        <v>1838.4</v>
      </c>
      <c r="D92" s="269">
        <v>1856.1333333333332</v>
      </c>
      <c r="E92" s="269">
        <v>1812.2666666666664</v>
      </c>
      <c r="F92" s="269">
        <v>1786.1333333333332</v>
      </c>
      <c r="G92" s="269">
        <v>1742.2666666666664</v>
      </c>
      <c r="H92" s="269">
        <v>1882.2666666666664</v>
      </c>
      <c r="I92" s="269">
        <v>1926.1333333333332</v>
      </c>
      <c r="J92" s="269">
        <v>1952.2666666666664</v>
      </c>
      <c r="K92" s="268">
        <v>1900</v>
      </c>
      <c r="L92" s="268">
        <v>1830</v>
      </c>
      <c r="M92" s="268">
        <v>3.9095800000000001</v>
      </c>
      <c r="N92" s="1"/>
      <c r="O92" s="1"/>
    </row>
    <row r="93" spans="1:15" ht="12.75" customHeight="1">
      <c r="A93" s="236">
        <v>84</v>
      </c>
      <c r="B93" s="278" t="s">
        <v>116</v>
      </c>
      <c r="C93" s="268">
        <v>1413.2</v>
      </c>
      <c r="D93" s="269">
        <v>1410.7166666666665</v>
      </c>
      <c r="E93" s="269">
        <v>1403.583333333333</v>
      </c>
      <c r="F93" s="269">
        <v>1393.9666666666665</v>
      </c>
      <c r="G93" s="269">
        <v>1386.833333333333</v>
      </c>
      <c r="H93" s="269">
        <v>1420.333333333333</v>
      </c>
      <c r="I93" s="269">
        <v>1427.4666666666667</v>
      </c>
      <c r="J93" s="269">
        <v>1437.083333333333</v>
      </c>
      <c r="K93" s="268">
        <v>1417.85</v>
      </c>
      <c r="L93" s="268">
        <v>1401.1</v>
      </c>
      <c r="M93" s="268">
        <v>57.705559999999998</v>
      </c>
      <c r="N93" s="1"/>
      <c r="O93" s="1"/>
    </row>
    <row r="94" spans="1:15" ht="12.75" customHeight="1">
      <c r="A94" s="236">
        <v>85</v>
      </c>
      <c r="B94" s="278" t="s">
        <v>117</v>
      </c>
      <c r="C94" s="268">
        <v>518.70000000000005</v>
      </c>
      <c r="D94" s="269">
        <v>522.43333333333328</v>
      </c>
      <c r="E94" s="269">
        <v>514.31666666666661</v>
      </c>
      <c r="F94" s="269">
        <v>509.93333333333328</v>
      </c>
      <c r="G94" s="269">
        <v>501.81666666666661</v>
      </c>
      <c r="H94" s="269">
        <v>526.81666666666661</v>
      </c>
      <c r="I94" s="269">
        <v>534.93333333333317</v>
      </c>
      <c r="J94" s="269">
        <v>539.31666666666661</v>
      </c>
      <c r="K94" s="268">
        <v>530.54999999999995</v>
      </c>
      <c r="L94" s="268">
        <v>518.04999999999995</v>
      </c>
      <c r="M94" s="268">
        <v>29.510850000000001</v>
      </c>
      <c r="N94" s="1"/>
      <c r="O94" s="1"/>
    </row>
    <row r="95" spans="1:15" ht="12.75" customHeight="1">
      <c r="A95" s="236">
        <v>86</v>
      </c>
      <c r="B95" s="278" t="s">
        <v>112</v>
      </c>
      <c r="C95" s="268">
        <v>1323.15</v>
      </c>
      <c r="D95" s="269">
        <v>1331.55</v>
      </c>
      <c r="E95" s="269">
        <v>1309.3</v>
      </c>
      <c r="F95" s="269">
        <v>1295.45</v>
      </c>
      <c r="G95" s="269">
        <v>1273.2</v>
      </c>
      <c r="H95" s="269">
        <v>1345.3999999999999</v>
      </c>
      <c r="I95" s="269">
        <v>1367.6499999999999</v>
      </c>
      <c r="J95" s="269">
        <v>1381.4999999999998</v>
      </c>
      <c r="K95" s="268">
        <v>1353.8</v>
      </c>
      <c r="L95" s="268">
        <v>1317.7</v>
      </c>
      <c r="M95" s="268">
        <v>6.3926299999999996</v>
      </c>
      <c r="N95" s="1"/>
      <c r="O95" s="1"/>
    </row>
    <row r="96" spans="1:15" ht="12.75" customHeight="1">
      <c r="A96" s="236">
        <v>87</v>
      </c>
      <c r="B96" s="278" t="s">
        <v>118</v>
      </c>
      <c r="C96" s="268">
        <v>2525.5500000000002</v>
      </c>
      <c r="D96" s="269">
        <v>2539.9833333333331</v>
      </c>
      <c r="E96" s="269">
        <v>2506.0166666666664</v>
      </c>
      <c r="F96" s="269">
        <v>2486.4833333333331</v>
      </c>
      <c r="G96" s="269">
        <v>2452.5166666666664</v>
      </c>
      <c r="H96" s="269">
        <v>2559.5166666666664</v>
      </c>
      <c r="I96" s="269">
        <v>2593.4833333333327</v>
      </c>
      <c r="J96" s="269">
        <v>2613.0166666666664</v>
      </c>
      <c r="K96" s="268">
        <v>2573.9499999999998</v>
      </c>
      <c r="L96" s="268">
        <v>2520.4499999999998</v>
      </c>
      <c r="M96" s="268">
        <v>6.5851100000000002</v>
      </c>
      <c r="N96" s="1"/>
      <c r="O96" s="1"/>
    </row>
    <row r="97" spans="1:15" ht="12.75" customHeight="1">
      <c r="A97" s="236">
        <v>88</v>
      </c>
      <c r="B97" s="278" t="s">
        <v>120</v>
      </c>
      <c r="C97" s="268">
        <v>380.95</v>
      </c>
      <c r="D97" s="269">
        <v>383.16666666666669</v>
      </c>
      <c r="E97" s="269">
        <v>376.88333333333338</v>
      </c>
      <c r="F97" s="269">
        <v>372.81666666666672</v>
      </c>
      <c r="G97" s="269">
        <v>366.53333333333342</v>
      </c>
      <c r="H97" s="269">
        <v>387.23333333333335</v>
      </c>
      <c r="I97" s="269">
        <v>393.51666666666665</v>
      </c>
      <c r="J97" s="269">
        <v>397.58333333333331</v>
      </c>
      <c r="K97" s="268">
        <v>389.45</v>
      </c>
      <c r="L97" s="268">
        <v>379.1</v>
      </c>
      <c r="M97" s="268">
        <v>85.042969999999997</v>
      </c>
      <c r="N97" s="1"/>
      <c r="O97" s="1"/>
    </row>
    <row r="98" spans="1:15" ht="12.75" customHeight="1">
      <c r="A98" s="236">
        <v>89</v>
      </c>
      <c r="B98" s="278" t="s">
        <v>260</v>
      </c>
      <c r="C98" s="268">
        <v>2291.6</v>
      </c>
      <c r="D98" s="269">
        <v>2315.4</v>
      </c>
      <c r="E98" s="269">
        <v>2252.2000000000003</v>
      </c>
      <c r="F98" s="269">
        <v>2212.8000000000002</v>
      </c>
      <c r="G98" s="269">
        <v>2149.6000000000004</v>
      </c>
      <c r="H98" s="269">
        <v>2354.8000000000002</v>
      </c>
      <c r="I98" s="269">
        <v>2418</v>
      </c>
      <c r="J98" s="269">
        <v>2457.4</v>
      </c>
      <c r="K98" s="268">
        <v>2378.6</v>
      </c>
      <c r="L98" s="268">
        <v>2276</v>
      </c>
      <c r="M98" s="268">
        <v>9.7564600000000006</v>
      </c>
      <c r="N98" s="1"/>
      <c r="O98" s="1"/>
    </row>
    <row r="99" spans="1:15" ht="12.75" customHeight="1">
      <c r="A99" s="236">
        <v>90</v>
      </c>
      <c r="B99" s="278" t="s">
        <v>121</v>
      </c>
      <c r="C99" s="268">
        <v>216.05</v>
      </c>
      <c r="D99" s="269">
        <v>217.61666666666667</v>
      </c>
      <c r="E99" s="269">
        <v>213.48333333333335</v>
      </c>
      <c r="F99" s="269">
        <v>210.91666666666669</v>
      </c>
      <c r="G99" s="269">
        <v>206.78333333333336</v>
      </c>
      <c r="H99" s="269">
        <v>220.18333333333334</v>
      </c>
      <c r="I99" s="269">
        <v>224.31666666666666</v>
      </c>
      <c r="J99" s="269">
        <v>226.88333333333333</v>
      </c>
      <c r="K99" s="268">
        <v>221.75</v>
      </c>
      <c r="L99" s="268">
        <v>215.05</v>
      </c>
      <c r="M99" s="268">
        <v>29.563389999999998</v>
      </c>
      <c r="N99" s="1"/>
      <c r="O99" s="1"/>
    </row>
    <row r="100" spans="1:15" ht="12.75" customHeight="1">
      <c r="A100" s="236">
        <v>91</v>
      </c>
      <c r="B100" s="278" t="s">
        <v>122</v>
      </c>
      <c r="C100" s="268">
        <v>2622.5</v>
      </c>
      <c r="D100" s="269">
        <v>2658.0166666666669</v>
      </c>
      <c r="E100" s="269">
        <v>2582.0333333333338</v>
      </c>
      <c r="F100" s="269">
        <v>2541.5666666666671</v>
      </c>
      <c r="G100" s="269">
        <v>2465.5833333333339</v>
      </c>
      <c r="H100" s="269">
        <v>2698.4833333333336</v>
      </c>
      <c r="I100" s="269">
        <v>2774.4666666666662</v>
      </c>
      <c r="J100" s="269">
        <v>2814.9333333333334</v>
      </c>
      <c r="K100" s="268">
        <v>2734</v>
      </c>
      <c r="L100" s="268">
        <v>2617.5500000000002</v>
      </c>
      <c r="M100" s="268">
        <v>16.831969999999998</v>
      </c>
      <c r="N100" s="1"/>
      <c r="O100" s="1"/>
    </row>
    <row r="101" spans="1:15" ht="12.75" customHeight="1">
      <c r="A101" s="236">
        <v>92</v>
      </c>
      <c r="B101" s="278" t="s">
        <v>261</v>
      </c>
      <c r="C101" s="268">
        <v>266.05</v>
      </c>
      <c r="D101" s="269">
        <v>266.4666666666667</v>
      </c>
      <c r="E101" s="269">
        <v>263.58333333333337</v>
      </c>
      <c r="F101" s="269">
        <v>261.11666666666667</v>
      </c>
      <c r="G101" s="269">
        <v>258.23333333333335</v>
      </c>
      <c r="H101" s="269">
        <v>268.93333333333339</v>
      </c>
      <c r="I101" s="269">
        <v>271.81666666666672</v>
      </c>
      <c r="J101" s="269">
        <v>274.28333333333342</v>
      </c>
      <c r="K101" s="268">
        <v>269.35000000000002</v>
      </c>
      <c r="L101" s="268">
        <v>264</v>
      </c>
      <c r="M101" s="268">
        <v>3.4243399999999999</v>
      </c>
      <c r="N101" s="1"/>
      <c r="O101" s="1"/>
    </row>
    <row r="102" spans="1:15" ht="12.75" customHeight="1">
      <c r="A102" s="236">
        <v>93</v>
      </c>
      <c r="B102" s="278" t="s">
        <v>380</v>
      </c>
      <c r="C102" s="268">
        <v>39405.699999999997</v>
      </c>
      <c r="D102" s="269">
        <v>39496.366666666669</v>
      </c>
      <c r="E102" s="269">
        <v>38938.183333333334</v>
      </c>
      <c r="F102" s="269">
        <v>38470.666666666664</v>
      </c>
      <c r="G102" s="269">
        <v>37912.48333333333</v>
      </c>
      <c r="H102" s="269">
        <v>39963.883333333339</v>
      </c>
      <c r="I102" s="269">
        <v>40522.066666666673</v>
      </c>
      <c r="J102" s="269">
        <v>40989.583333333343</v>
      </c>
      <c r="K102" s="268">
        <v>40054.550000000003</v>
      </c>
      <c r="L102" s="268">
        <v>39028.85</v>
      </c>
      <c r="M102" s="268">
        <v>1.7950000000000001E-2</v>
      </c>
      <c r="N102" s="1"/>
      <c r="O102" s="1"/>
    </row>
    <row r="103" spans="1:15" ht="12.75" customHeight="1">
      <c r="A103" s="236">
        <v>94</v>
      </c>
      <c r="B103" s="278" t="s">
        <v>114</v>
      </c>
      <c r="C103" s="268">
        <v>2283.0500000000002</v>
      </c>
      <c r="D103" s="269">
        <v>2276.7000000000003</v>
      </c>
      <c r="E103" s="269">
        <v>2264.4000000000005</v>
      </c>
      <c r="F103" s="269">
        <v>2245.7500000000005</v>
      </c>
      <c r="G103" s="269">
        <v>2233.4500000000007</v>
      </c>
      <c r="H103" s="269">
        <v>2295.3500000000004</v>
      </c>
      <c r="I103" s="269">
        <v>2307.6500000000005</v>
      </c>
      <c r="J103" s="269">
        <v>2326.3000000000002</v>
      </c>
      <c r="K103" s="268">
        <v>2289</v>
      </c>
      <c r="L103" s="268">
        <v>2258.0500000000002</v>
      </c>
      <c r="M103" s="268">
        <v>24.993069999999999</v>
      </c>
      <c r="N103" s="1"/>
      <c r="O103" s="1"/>
    </row>
    <row r="104" spans="1:15" ht="12.75" customHeight="1">
      <c r="A104" s="236">
        <v>95</v>
      </c>
      <c r="B104" s="278" t="s">
        <v>124</v>
      </c>
      <c r="C104" s="268">
        <v>848.35</v>
      </c>
      <c r="D104" s="269">
        <v>851.66666666666663</v>
      </c>
      <c r="E104" s="269">
        <v>842.38333333333321</v>
      </c>
      <c r="F104" s="269">
        <v>836.41666666666663</v>
      </c>
      <c r="G104" s="269">
        <v>827.13333333333321</v>
      </c>
      <c r="H104" s="269">
        <v>857.63333333333321</v>
      </c>
      <c r="I104" s="269">
        <v>866.91666666666674</v>
      </c>
      <c r="J104" s="269">
        <v>872.88333333333321</v>
      </c>
      <c r="K104" s="268">
        <v>860.95</v>
      </c>
      <c r="L104" s="268">
        <v>845.7</v>
      </c>
      <c r="M104" s="268">
        <v>82.320260000000005</v>
      </c>
      <c r="N104" s="1"/>
      <c r="O104" s="1"/>
    </row>
    <row r="105" spans="1:15" ht="12.75" customHeight="1">
      <c r="A105" s="236">
        <v>96</v>
      </c>
      <c r="B105" s="278" t="s">
        <v>125</v>
      </c>
      <c r="C105" s="268">
        <v>1125.45</v>
      </c>
      <c r="D105" s="269">
        <v>1132.8333333333333</v>
      </c>
      <c r="E105" s="269">
        <v>1111.6166666666666</v>
      </c>
      <c r="F105" s="269">
        <v>1097.7833333333333</v>
      </c>
      <c r="G105" s="269">
        <v>1076.5666666666666</v>
      </c>
      <c r="H105" s="269">
        <v>1146.6666666666665</v>
      </c>
      <c r="I105" s="269">
        <v>1167.8833333333332</v>
      </c>
      <c r="J105" s="269">
        <v>1181.7166666666665</v>
      </c>
      <c r="K105" s="268">
        <v>1154.05</v>
      </c>
      <c r="L105" s="268">
        <v>1119</v>
      </c>
      <c r="M105" s="268">
        <v>12.67334</v>
      </c>
      <c r="N105" s="1"/>
      <c r="O105" s="1"/>
    </row>
    <row r="106" spans="1:15" ht="12.75" customHeight="1">
      <c r="A106" s="236">
        <v>97</v>
      </c>
      <c r="B106" s="278" t="s">
        <v>126</v>
      </c>
      <c r="C106" s="268">
        <v>509.9</v>
      </c>
      <c r="D106" s="269">
        <v>515.69999999999993</v>
      </c>
      <c r="E106" s="269">
        <v>503.19999999999982</v>
      </c>
      <c r="F106" s="269">
        <v>496.49999999999989</v>
      </c>
      <c r="G106" s="269">
        <v>483.99999999999977</v>
      </c>
      <c r="H106" s="269">
        <v>522.39999999999986</v>
      </c>
      <c r="I106" s="269">
        <v>534.90000000000009</v>
      </c>
      <c r="J106" s="269">
        <v>541.59999999999991</v>
      </c>
      <c r="K106" s="268">
        <v>528.20000000000005</v>
      </c>
      <c r="L106" s="268">
        <v>509</v>
      </c>
      <c r="M106" s="268">
        <v>7.1466000000000003</v>
      </c>
      <c r="N106" s="1"/>
      <c r="O106" s="1"/>
    </row>
    <row r="107" spans="1:15" ht="12.75" customHeight="1">
      <c r="A107" s="236">
        <v>98</v>
      </c>
      <c r="B107" s="278" t="s">
        <v>262</v>
      </c>
      <c r="C107" s="268">
        <v>511.75</v>
      </c>
      <c r="D107" s="269">
        <v>515.81666666666672</v>
      </c>
      <c r="E107" s="269">
        <v>505.93333333333339</v>
      </c>
      <c r="F107" s="269">
        <v>500.11666666666667</v>
      </c>
      <c r="G107" s="269">
        <v>490.23333333333335</v>
      </c>
      <c r="H107" s="269">
        <v>521.63333333333344</v>
      </c>
      <c r="I107" s="269">
        <v>531.51666666666688</v>
      </c>
      <c r="J107" s="269">
        <v>537.33333333333348</v>
      </c>
      <c r="K107" s="268">
        <v>525.70000000000005</v>
      </c>
      <c r="L107" s="268">
        <v>510</v>
      </c>
      <c r="M107" s="268">
        <v>1.8720600000000001</v>
      </c>
      <c r="N107" s="1"/>
      <c r="O107" s="1"/>
    </row>
    <row r="108" spans="1:15" ht="12.75" customHeight="1">
      <c r="A108" s="236">
        <v>99</v>
      </c>
      <c r="B108" s="278" t="s">
        <v>383</v>
      </c>
      <c r="C108" s="268">
        <v>41.2</v>
      </c>
      <c r="D108" s="269">
        <v>41.533333333333331</v>
      </c>
      <c r="E108" s="269">
        <v>40.566666666666663</v>
      </c>
      <c r="F108" s="269">
        <v>39.93333333333333</v>
      </c>
      <c r="G108" s="269">
        <v>38.966666666666661</v>
      </c>
      <c r="H108" s="269">
        <v>42.166666666666664</v>
      </c>
      <c r="I108" s="269">
        <v>43.133333333333333</v>
      </c>
      <c r="J108" s="269">
        <v>43.766666666666666</v>
      </c>
      <c r="K108" s="268">
        <v>42.5</v>
      </c>
      <c r="L108" s="268">
        <v>40.9</v>
      </c>
      <c r="M108" s="268">
        <v>62.966729999999998</v>
      </c>
      <c r="N108" s="1"/>
      <c r="O108" s="1"/>
    </row>
    <row r="109" spans="1:15" ht="12.75" customHeight="1">
      <c r="A109" s="236">
        <v>100</v>
      </c>
      <c r="B109" s="278" t="s">
        <v>128</v>
      </c>
      <c r="C109" s="268">
        <v>49.35</v>
      </c>
      <c r="D109" s="269">
        <v>49.883333333333326</v>
      </c>
      <c r="E109" s="269">
        <v>48.516666666666652</v>
      </c>
      <c r="F109" s="269">
        <v>47.683333333333323</v>
      </c>
      <c r="G109" s="269">
        <v>46.316666666666649</v>
      </c>
      <c r="H109" s="269">
        <v>50.716666666666654</v>
      </c>
      <c r="I109" s="269">
        <v>52.083333333333329</v>
      </c>
      <c r="J109" s="269">
        <v>52.916666666666657</v>
      </c>
      <c r="K109" s="268">
        <v>51.25</v>
      </c>
      <c r="L109" s="268">
        <v>49.05</v>
      </c>
      <c r="M109" s="268">
        <v>421.93448999999998</v>
      </c>
      <c r="N109" s="1"/>
      <c r="O109" s="1"/>
    </row>
    <row r="110" spans="1:15" ht="12.75" customHeight="1">
      <c r="A110" s="236">
        <v>101</v>
      </c>
      <c r="B110" s="278" t="s">
        <v>137</v>
      </c>
      <c r="C110" s="268">
        <v>324.39999999999998</v>
      </c>
      <c r="D110" s="269">
        <v>326.88333333333333</v>
      </c>
      <c r="E110" s="269">
        <v>320.76666666666665</v>
      </c>
      <c r="F110" s="269">
        <v>317.13333333333333</v>
      </c>
      <c r="G110" s="269">
        <v>311.01666666666665</v>
      </c>
      <c r="H110" s="269">
        <v>330.51666666666665</v>
      </c>
      <c r="I110" s="269">
        <v>336.63333333333333</v>
      </c>
      <c r="J110" s="269">
        <v>340.26666666666665</v>
      </c>
      <c r="K110" s="268">
        <v>333</v>
      </c>
      <c r="L110" s="268">
        <v>323.25</v>
      </c>
      <c r="M110" s="268">
        <v>91.112889999999993</v>
      </c>
      <c r="N110" s="1"/>
      <c r="O110" s="1"/>
    </row>
    <row r="111" spans="1:15" ht="12.75" customHeight="1">
      <c r="A111" s="236">
        <v>102</v>
      </c>
      <c r="B111" s="278" t="s">
        <v>263</v>
      </c>
      <c r="C111" s="268">
        <v>4470.8999999999996</v>
      </c>
      <c r="D111" s="269">
        <v>4472.95</v>
      </c>
      <c r="E111" s="269">
        <v>4408.2</v>
      </c>
      <c r="F111" s="269">
        <v>4345.5</v>
      </c>
      <c r="G111" s="269">
        <v>4280.75</v>
      </c>
      <c r="H111" s="269">
        <v>4535.6499999999996</v>
      </c>
      <c r="I111" s="269">
        <v>4600.3999999999996</v>
      </c>
      <c r="J111" s="269">
        <v>4663.0999999999995</v>
      </c>
      <c r="K111" s="268">
        <v>4537.7</v>
      </c>
      <c r="L111" s="268">
        <v>4410.25</v>
      </c>
      <c r="M111" s="268">
        <v>0.67018</v>
      </c>
      <c r="N111" s="1"/>
      <c r="O111" s="1"/>
    </row>
    <row r="112" spans="1:15" ht="12.75" customHeight="1">
      <c r="A112" s="236">
        <v>103</v>
      </c>
      <c r="B112" s="278" t="s">
        <v>393</v>
      </c>
      <c r="C112" s="268">
        <v>189.4</v>
      </c>
      <c r="D112" s="269">
        <v>191.73333333333335</v>
      </c>
      <c r="E112" s="269">
        <v>186.01666666666671</v>
      </c>
      <c r="F112" s="269">
        <v>182.63333333333335</v>
      </c>
      <c r="G112" s="269">
        <v>176.91666666666671</v>
      </c>
      <c r="H112" s="269">
        <v>195.1166666666667</v>
      </c>
      <c r="I112" s="269">
        <v>200.83333333333334</v>
      </c>
      <c r="J112" s="269">
        <v>204.2166666666667</v>
      </c>
      <c r="K112" s="268">
        <v>197.45</v>
      </c>
      <c r="L112" s="268">
        <v>188.35</v>
      </c>
      <c r="M112" s="268">
        <v>6.6467000000000001</v>
      </c>
      <c r="N112" s="1"/>
      <c r="O112" s="1"/>
    </row>
    <row r="113" spans="1:15" ht="12.75" customHeight="1">
      <c r="A113" s="236">
        <v>104</v>
      </c>
      <c r="B113" s="278" t="s">
        <v>394</v>
      </c>
      <c r="C113" s="268">
        <v>139.9</v>
      </c>
      <c r="D113" s="269">
        <v>141.06666666666669</v>
      </c>
      <c r="E113" s="269">
        <v>138.23333333333338</v>
      </c>
      <c r="F113" s="269">
        <v>136.56666666666669</v>
      </c>
      <c r="G113" s="269">
        <v>133.73333333333338</v>
      </c>
      <c r="H113" s="269">
        <v>142.73333333333338</v>
      </c>
      <c r="I113" s="269">
        <v>145.56666666666669</v>
      </c>
      <c r="J113" s="269">
        <v>147.23333333333338</v>
      </c>
      <c r="K113" s="268">
        <v>143.9</v>
      </c>
      <c r="L113" s="268">
        <v>139.4</v>
      </c>
      <c r="M113" s="268">
        <v>45.60848</v>
      </c>
      <c r="N113" s="1"/>
      <c r="O113" s="1"/>
    </row>
    <row r="114" spans="1:15" ht="12.75" customHeight="1">
      <c r="A114" s="236">
        <v>105</v>
      </c>
      <c r="B114" s="278" t="s">
        <v>130</v>
      </c>
      <c r="C114" s="268">
        <v>336.85</v>
      </c>
      <c r="D114" s="269">
        <v>338.28333333333336</v>
      </c>
      <c r="E114" s="269">
        <v>329.7166666666667</v>
      </c>
      <c r="F114" s="269">
        <v>322.58333333333331</v>
      </c>
      <c r="G114" s="269">
        <v>314.01666666666665</v>
      </c>
      <c r="H114" s="269">
        <v>345.41666666666674</v>
      </c>
      <c r="I114" s="269">
        <v>353.98333333333346</v>
      </c>
      <c r="J114" s="269">
        <v>361.11666666666679</v>
      </c>
      <c r="K114" s="268">
        <v>346.85</v>
      </c>
      <c r="L114" s="268">
        <v>331.15</v>
      </c>
      <c r="M114" s="268">
        <v>119.18532999999999</v>
      </c>
      <c r="N114" s="1"/>
      <c r="O114" s="1"/>
    </row>
    <row r="115" spans="1:15" ht="12.75" customHeight="1">
      <c r="A115" s="236">
        <v>106</v>
      </c>
      <c r="B115" s="278" t="s">
        <v>135</v>
      </c>
      <c r="C115" s="268">
        <v>66.7</v>
      </c>
      <c r="D115" s="269">
        <v>67.100000000000009</v>
      </c>
      <c r="E115" s="269">
        <v>66.15000000000002</v>
      </c>
      <c r="F115" s="269">
        <v>65.600000000000009</v>
      </c>
      <c r="G115" s="269">
        <v>64.65000000000002</v>
      </c>
      <c r="H115" s="269">
        <v>67.65000000000002</v>
      </c>
      <c r="I115" s="269">
        <v>68.600000000000009</v>
      </c>
      <c r="J115" s="269">
        <v>69.15000000000002</v>
      </c>
      <c r="K115" s="268">
        <v>68.05</v>
      </c>
      <c r="L115" s="268">
        <v>66.55</v>
      </c>
      <c r="M115" s="268">
        <v>132.88632999999999</v>
      </c>
      <c r="N115" s="1"/>
      <c r="O115" s="1"/>
    </row>
    <row r="116" spans="1:15" ht="12.75" customHeight="1">
      <c r="A116" s="236">
        <v>107</v>
      </c>
      <c r="B116" s="278" t="s">
        <v>136</v>
      </c>
      <c r="C116" s="268">
        <v>706.15</v>
      </c>
      <c r="D116" s="269">
        <v>705.23333333333323</v>
      </c>
      <c r="E116" s="269">
        <v>701.01666666666642</v>
      </c>
      <c r="F116" s="269">
        <v>695.88333333333321</v>
      </c>
      <c r="G116" s="269">
        <v>691.6666666666664</v>
      </c>
      <c r="H116" s="269">
        <v>710.36666666666645</v>
      </c>
      <c r="I116" s="269">
        <v>714.58333333333337</v>
      </c>
      <c r="J116" s="269">
        <v>719.71666666666647</v>
      </c>
      <c r="K116" s="268">
        <v>709.45</v>
      </c>
      <c r="L116" s="268">
        <v>700.1</v>
      </c>
      <c r="M116" s="268">
        <v>17.357839999999999</v>
      </c>
      <c r="N116" s="1"/>
      <c r="O116" s="1"/>
    </row>
    <row r="117" spans="1:15" ht="12.75" customHeight="1">
      <c r="A117" s="236">
        <v>108</v>
      </c>
      <c r="B117" s="278" t="s">
        <v>129</v>
      </c>
      <c r="C117" s="268">
        <v>385.95</v>
      </c>
      <c r="D117" s="269">
        <v>388.08333333333331</v>
      </c>
      <c r="E117" s="269">
        <v>377.16666666666663</v>
      </c>
      <c r="F117" s="269">
        <v>368.38333333333333</v>
      </c>
      <c r="G117" s="269">
        <v>357.46666666666664</v>
      </c>
      <c r="H117" s="269">
        <v>396.86666666666662</v>
      </c>
      <c r="I117" s="269">
        <v>407.78333333333325</v>
      </c>
      <c r="J117" s="269">
        <v>416.56666666666661</v>
      </c>
      <c r="K117" s="268">
        <v>399</v>
      </c>
      <c r="L117" s="268">
        <v>379.3</v>
      </c>
      <c r="M117" s="268">
        <v>51.702500000000001</v>
      </c>
      <c r="N117" s="1"/>
      <c r="O117" s="1"/>
    </row>
    <row r="118" spans="1:15" ht="12.75" customHeight="1">
      <c r="A118" s="236">
        <v>109</v>
      </c>
      <c r="B118" s="278" t="s">
        <v>133</v>
      </c>
      <c r="C118" s="268">
        <v>197.2</v>
      </c>
      <c r="D118" s="269">
        <v>198.51666666666665</v>
      </c>
      <c r="E118" s="269">
        <v>194.6333333333333</v>
      </c>
      <c r="F118" s="269">
        <v>192.06666666666663</v>
      </c>
      <c r="G118" s="269">
        <v>188.18333333333328</v>
      </c>
      <c r="H118" s="269">
        <v>201.08333333333331</v>
      </c>
      <c r="I118" s="269">
        <v>204.96666666666664</v>
      </c>
      <c r="J118" s="269">
        <v>207.53333333333333</v>
      </c>
      <c r="K118" s="268">
        <v>202.4</v>
      </c>
      <c r="L118" s="268">
        <v>195.95</v>
      </c>
      <c r="M118" s="268">
        <v>45.247160000000001</v>
      </c>
      <c r="N118" s="1"/>
      <c r="O118" s="1"/>
    </row>
    <row r="119" spans="1:15" ht="12.75" customHeight="1">
      <c r="A119" s="236">
        <v>110</v>
      </c>
      <c r="B119" s="278" t="s">
        <v>132</v>
      </c>
      <c r="C119" s="268">
        <v>1156.25</v>
      </c>
      <c r="D119" s="269">
        <v>1165.0666666666666</v>
      </c>
      <c r="E119" s="269">
        <v>1144.2333333333331</v>
      </c>
      <c r="F119" s="269">
        <v>1132.2166666666665</v>
      </c>
      <c r="G119" s="269">
        <v>1111.383333333333</v>
      </c>
      <c r="H119" s="269">
        <v>1177.0833333333333</v>
      </c>
      <c r="I119" s="269">
        <v>1197.9166666666667</v>
      </c>
      <c r="J119" s="269">
        <v>1209.9333333333334</v>
      </c>
      <c r="K119" s="268">
        <v>1185.9000000000001</v>
      </c>
      <c r="L119" s="268">
        <v>1153.05</v>
      </c>
      <c r="M119" s="268">
        <v>33.979819999999997</v>
      </c>
      <c r="N119" s="1"/>
      <c r="O119" s="1"/>
    </row>
    <row r="120" spans="1:15" ht="12.75" customHeight="1">
      <c r="A120" s="236">
        <v>111</v>
      </c>
      <c r="B120" s="278" t="s">
        <v>164</v>
      </c>
      <c r="C120" s="268">
        <v>3804.6</v>
      </c>
      <c r="D120" s="269">
        <v>3834.7833333333328</v>
      </c>
      <c r="E120" s="269">
        <v>3765.6166666666659</v>
      </c>
      <c r="F120" s="269">
        <v>3726.6333333333332</v>
      </c>
      <c r="G120" s="269">
        <v>3657.4666666666662</v>
      </c>
      <c r="H120" s="269">
        <v>3873.7666666666655</v>
      </c>
      <c r="I120" s="269">
        <v>3942.9333333333325</v>
      </c>
      <c r="J120" s="269">
        <v>3981.9166666666652</v>
      </c>
      <c r="K120" s="268">
        <v>3903.95</v>
      </c>
      <c r="L120" s="268">
        <v>3795.8</v>
      </c>
      <c r="M120" s="268">
        <v>2.7189700000000001</v>
      </c>
      <c r="N120" s="1"/>
      <c r="O120" s="1"/>
    </row>
    <row r="121" spans="1:15" ht="12.75" customHeight="1">
      <c r="A121" s="236">
        <v>112</v>
      </c>
      <c r="B121" s="278" t="s">
        <v>134</v>
      </c>
      <c r="C121" s="268">
        <v>1393.75</v>
      </c>
      <c r="D121" s="269">
        <v>1397.25</v>
      </c>
      <c r="E121" s="269">
        <v>1382.5</v>
      </c>
      <c r="F121" s="269">
        <v>1371.25</v>
      </c>
      <c r="G121" s="269">
        <v>1356.5</v>
      </c>
      <c r="H121" s="269">
        <v>1408.5</v>
      </c>
      <c r="I121" s="269">
        <v>1423.25</v>
      </c>
      <c r="J121" s="269">
        <v>1434.5</v>
      </c>
      <c r="K121" s="268">
        <v>1412</v>
      </c>
      <c r="L121" s="268">
        <v>1386</v>
      </c>
      <c r="M121" s="268">
        <v>49.431690000000003</v>
      </c>
      <c r="N121" s="1"/>
      <c r="O121" s="1"/>
    </row>
    <row r="122" spans="1:15" ht="12.75" customHeight="1">
      <c r="A122" s="236">
        <v>113</v>
      </c>
      <c r="B122" s="278" t="s">
        <v>131</v>
      </c>
      <c r="C122" s="268">
        <v>1796.85</v>
      </c>
      <c r="D122" s="269">
        <v>1817.95</v>
      </c>
      <c r="E122" s="269">
        <v>1761.9</v>
      </c>
      <c r="F122" s="269">
        <v>1726.95</v>
      </c>
      <c r="G122" s="269">
        <v>1670.9</v>
      </c>
      <c r="H122" s="269">
        <v>1852.9</v>
      </c>
      <c r="I122" s="269">
        <v>1908.9499999999998</v>
      </c>
      <c r="J122" s="269">
        <v>1943.9</v>
      </c>
      <c r="K122" s="268">
        <v>1874</v>
      </c>
      <c r="L122" s="268">
        <v>1783</v>
      </c>
      <c r="M122" s="268">
        <v>7.3226100000000001</v>
      </c>
      <c r="N122" s="1"/>
      <c r="O122" s="1"/>
    </row>
    <row r="123" spans="1:15" ht="12.75" customHeight="1">
      <c r="A123" s="236">
        <v>114</v>
      </c>
      <c r="B123" s="278" t="s">
        <v>264</v>
      </c>
      <c r="C123" s="268">
        <v>934.5</v>
      </c>
      <c r="D123" s="269">
        <v>926.19999999999993</v>
      </c>
      <c r="E123" s="269">
        <v>914.19999999999982</v>
      </c>
      <c r="F123" s="269">
        <v>893.89999999999986</v>
      </c>
      <c r="G123" s="269">
        <v>881.89999999999975</v>
      </c>
      <c r="H123" s="269">
        <v>946.49999999999989</v>
      </c>
      <c r="I123" s="269">
        <v>958.50000000000011</v>
      </c>
      <c r="J123" s="269">
        <v>978.8</v>
      </c>
      <c r="K123" s="268">
        <v>938.2</v>
      </c>
      <c r="L123" s="268">
        <v>905.9</v>
      </c>
      <c r="M123" s="268">
        <v>5.3664300000000003</v>
      </c>
      <c r="N123" s="1"/>
      <c r="O123" s="1"/>
    </row>
    <row r="124" spans="1:15" ht="12.75" customHeight="1">
      <c r="A124" s="236">
        <v>115</v>
      </c>
      <c r="B124" s="278" t="s">
        <v>265</v>
      </c>
      <c r="C124" s="268">
        <v>291.89999999999998</v>
      </c>
      <c r="D124" s="269">
        <v>295.3</v>
      </c>
      <c r="E124" s="269">
        <v>285.70000000000005</v>
      </c>
      <c r="F124" s="269">
        <v>279.50000000000006</v>
      </c>
      <c r="G124" s="269">
        <v>269.90000000000009</v>
      </c>
      <c r="H124" s="269">
        <v>301.5</v>
      </c>
      <c r="I124" s="269">
        <v>311.10000000000002</v>
      </c>
      <c r="J124" s="269">
        <v>317.29999999999995</v>
      </c>
      <c r="K124" s="268">
        <v>304.89999999999998</v>
      </c>
      <c r="L124" s="268">
        <v>289.10000000000002</v>
      </c>
      <c r="M124" s="268">
        <v>8.3512500000000003</v>
      </c>
      <c r="N124" s="1"/>
      <c r="O124" s="1"/>
    </row>
    <row r="125" spans="1:15" ht="12.75" customHeight="1">
      <c r="A125" s="236">
        <v>116</v>
      </c>
      <c r="B125" s="278" t="s">
        <v>139</v>
      </c>
      <c r="C125" s="268">
        <v>623.54999999999995</v>
      </c>
      <c r="D125" s="269">
        <v>625.26666666666665</v>
      </c>
      <c r="E125" s="269">
        <v>619.5333333333333</v>
      </c>
      <c r="F125" s="269">
        <v>615.51666666666665</v>
      </c>
      <c r="G125" s="269">
        <v>609.7833333333333</v>
      </c>
      <c r="H125" s="269">
        <v>629.2833333333333</v>
      </c>
      <c r="I125" s="269">
        <v>635.01666666666665</v>
      </c>
      <c r="J125" s="269">
        <v>639.0333333333333</v>
      </c>
      <c r="K125" s="268">
        <v>631</v>
      </c>
      <c r="L125" s="268">
        <v>621.25</v>
      </c>
      <c r="M125" s="268">
        <v>12.859909999999999</v>
      </c>
      <c r="N125" s="1"/>
      <c r="O125" s="1"/>
    </row>
    <row r="126" spans="1:15" ht="12.75" customHeight="1">
      <c r="A126" s="236">
        <v>117</v>
      </c>
      <c r="B126" s="278" t="s">
        <v>138</v>
      </c>
      <c r="C126" s="268">
        <v>419.6</v>
      </c>
      <c r="D126" s="269">
        <v>422.43333333333334</v>
      </c>
      <c r="E126" s="269">
        <v>414.4666666666667</v>
      </c>
      <c r="F126" s="269">
        <v>409.33333333333337</v>
      </c>
      <c r="G126" s="269">
        <v>401.36666666666673</v>
      </c>
      <c r="H126" s="269">
        <v>427.56666666666666</v>
      </c>
      <c r="I126" s="269">
        <v>435.53333333333325</v>
      </c>
      <c r="J126" s="269">
        <v>440.66666666666663</v>
      </c>
      <c r="K126" s="268">
        <v>430.4</v>
      </c>
      <c r="L126" s="268">
        <v>417.3</v>
      </c>
      <c r="M126" s="268">
        <v>32.163449999999997</v>
      </c>
      <c r="N126" s="1"/>
      <c r="O126" s="1"/>
    </row>
    <row r="127" spans="1:15" ht="12.75" customHeight="1">
      <c r="A127" s="236">
        <v>118</v>
      </c>
      <c r="B127" s="278" t="s">
        <v>140</v>
      </c>
      <c r="C127" s="268">
        <v>614.95000000000005</v>
      </c>
      <c r="D127" s="269">
        <v>618.2166666666667</v>
      </c>
      <c r="E127" s="269">
        <v>608.93333333333339</v>
      </c>
      <c r="F127" s="269">
        <v>602.91666666666674</v>
      </c>
      <c r="G127" s="269">
        <v>593.63333333333344</v>
      </c>
      <c r="H127" s="269">
        <v>624.23333333333335</v>
      </c>
      <c r="I127" s="269">
        <v>633.51666666666665</v>
      </c>
      <c r="J127" s="269">
        <v>639.5333333333333</v>
      </c>
      <c r="K127" s="268">
        <v>627.5</v>
      </c>
      <c r="L127" s="268">
        <v>612.20000000000005</v>
      </c>
      <c r="M127" s="268">
        <v>29.38532</v>
      </c>
      <c r="N127" s="1"/>
      <c r="O127" s="1"/>
    </row>
    <row r="128" spans="1:15" ht="12.75" customHeight="1">
      <c r="A128" s="236">
        <v>119</v>
      </c>
      <c r="B128" s="278" t="s">
        <v>141</v>
      </c>
      <c r="C128" s="268">
        <v>1783.9</v>
      </c>
      <c r="D128" s="269">
        <v>1790.0666666666666</v>
      </c>
      <c r="E128" s="269">
        <v>1767.1333333333332</v>
      </c>
      <c r="F128" s="269">
        <v>1750.3666666666666</v>
      </c>
      <c r="G128" s="269">
        <v>1727.4333333333332</v>
      </c>
      <c r="H128" s="269">
        <v>1806.8333333333333</v>
      </c>
      <c r="I128" s="269">
        <v>1829.7666666666667</v>
      </c>
      <c r="J128" s="269">
        <v>1846.5333333333333</v>
      </c>
      <c r="K128" s="268">
        <v>1813</v>
      </c>
      <c r="L128" s="268">
        <v>1773.3</v>
      </c>
      <c r="M128" s="268">
        <v>24.400639999999999</v>
      </c>
      <c r="N128" s="1"/>
      <c r="O128" s="1"/>
    </row>
    <row r="129" spans="1:15" ht="12.75" customHeight="1">
      <c r="A129" s="236">
        <v>120</v>
      </c>
      <c r="B129" s="278" t="s">
        <v>142</v>
      </c>
      <c r="C129" s="268">
        <v>72.349999999999994</v>
      </c>
      <c r="D129" s="269">
        <v>73.216666666666669</v>
      </c>
      <c r="E129" s="269">
        <v>71.233333333333334</v>
      </c>
      <c r="F129" s="269">
        <v>70.11666666666666</v>
      </c>
      <c r="G129" s="269">
        <v>68.133333333333326</v>
      </c>
      <c r="H129" s="269">
        <v>74.333333333333343</v>
      </c>
      <c r="I129" s="269">
        <v>76.316666666666691</v>
      </c>
      <c r="J129" s="269">
        <v>77.433333333333351</v>
      </c>
      <c r="K129" s="268">
        <v>75.2</v>
      </c>
      <c r="L129" s="268">
        <v>72.099999999999994</v>
      </c>
      <c r="M129" s="268">
        <v>52.436750000000004</v>
      </c>
      <c r="N129" s="1"/>
      <c r="O129" s="1"/>
    </row>
    <row r="130" spans="1:15" ht="12.75" customHeight="1">
      <c r="A130" s="236">
        <v>121</v>
      </c>
      <c r="B130" s="278" t="s">
        <v>147</v>
      </c>
      <c r="C130" s="268">
        <v>3492.2</v>
      </c>
      <c r="D130" s="269">
        <v>3521.9833333333336</v>
      </c>
      <c r="E130" s="269">
        <v>3453.9666666666672</v>
      </c>
      <c r="F130" s="269">
        <v>3415.7333333333336</v>
      </c>
      <c r="G130" s="269">
        <v>3347.7166666666672</v>
      </c>
      <c r="H130" s="269">
        <v>3560.2166666666672</v>
      </c>
      <c r="I130" s="269">
        <v>3628.2333333333336</v>
      </c>
      <c r="J130" s="269">
        <v>3666.4666666666672</v>
      </c>
      <c r="K130" s="268">
        <v>3590</v>
      </c>
      <c r="L130" s="268">
        <v>3483.75</v>
      </c>
      <c r="M130" s="268">
        <v>1.84524</v>
      </c>
      <c r="N130" s="1"/>
      <c r="O130" s="1"/>
    </row>
    <row r="131" spans="1:15" ht="12.75" customHeight="1">
      <c r="A131" s="236">
        <v>122</v>
      </c>
      <c r="B131" s="278" t="s">
        <v>144</v>
      </c>
      <c r="C131" s="268">
        <v>402.3</v>
      </c>
      <c r="D131" s="269">
        <v>405.40000000000003</v>
      </c>
      <c r="E131" s="269">
        <v>397.40000000000009</v>
      </c>
      <c r="F131" s="269">
        <v>392.50000000000006</v>
      </c>
      <c r="G131" s="269">
        <v>384.50000000000011</v>
      </c>
      <c r="H131" s="269">
        <v>410.30000000000007</v>
      </c>
      <c r="I131" s="269">
        <v>418.29999999999995</v>
      </c>
      <c r="J131" s="269">
        <v>423.20000000000005</v>
      </c>
      <c r="K131" s="268">
        <v>413.4</v>
      </c>
      <c r="L131" s="268">
        <v>400.5</v>
      </c>
      <c r="M131" s="268">
        <v>39.463030000000003</v>
      </c>
      <c r="N131" s="1"/>
      <c r="O131" s="1"/>
    </row>
    <row r="132" spans="1:15" ht="12.75" customHeight="1">
      <c r="A132" s="236">
        <v>123</v>
      </c>
      <c r="B132" s="278" t="s">
        <v>146</v>
      </c>
      <c r="C132" s="268">
        <v>4450.7</v>
      </c>
      <c r="D132" s="269">
        <v>4442.9000000000005</v>
      </c>
      <c r="E132" s="269">
        <v>4385.8000000000011</v>
      </c>
      <c r="F132" s="269">
        <v>4320.9000000000005</v>
      </c>
      <c r="G132" s="269">
        <v>4263.8000000000011</v>
      </c>
      <c r="H132" s="269">
        <v>4507.8000000000011</v>
      </c>
      <c r="I132" s="269">
        <v>4564.9000000000015</v>
      </c>
      <c r="J132" s="269">
        <v>4629.8000000000011</v>
      </c>
      <c r="K132" s="268">
        <v>4500</v>
      </c>
      <c r="L132" s="268">
        <v>4378</v>
      </c>
      <c r="M132" s="268">
        <v>2.4367700000000001</v>
      </c>
      <c r="N132" s="1"/>
      <c r="O132" s="1"/>
    </row>
    <row r="133" spans="1:15" ht="12.75" customHeight="1">
      <c r="A133" s="236">
        <v>124</v>
      </c>
      <c r="B133" s="278" t="s">
        <v>145</v>
      </c>
      <c r="C133" s="268">
        <v>1819.3</v>
      </c>
      <c r="D133" s="269">
        <v>1828.4333333333334</v>
      </c>
      <c r="E133" s="269">
        <v>1804.8666666666668</v>
      </c>
      <c r="F133" s="269">
        <v>1790.4333333333334</v>
      </c>
      <c r="G133" s="269">
        <v>1766.8666666666668</v>
      </c>
      <c r="H133" s="269">
        <v>1842.8666666666668</v>
      </c>
      <c r="I133" s="269">
        <v>1866.4333333333334</v>
      </c>
      <c r="J133" s="269">
        <v>1880.8666666666668</v>
      </c>
      <c r="K133" s="268">
        <v>1852</v>
      </c>
      <c r="L133" s="268">
        <v>1814</v>
      </c>
      <c r="M133" s="268">
        <v>18.50414</v>
      </c>
      <c r="N133" s="1"/>
      <c r="O133" s="1"/>
    </row>
    <row r="134" spans="1:15" ht="12.75" customHeight="1">
      <c r="A134" s="236">
        <v>125</v>
      </c>
      <c r="B134" s="278" t="s">
        <v>266</v>
      </c>
      <c r="C134" s="268">
        <v>512.35</v>
      </c>
      <c r="D134" s="269">
        <v>515</v>
      </c>
      <c r="E134" s="269">
        <v>506.35</v>
      </c>
      <c r="F134" s="269">
        <v>500.35</v>
      </c>
      <c r="G134" s="269">
        <v>491.70000000000005</v>
      </c>
      <c r="H134" s="269">
        <v>521</v>
      </c>
      <c r="I134" s="269">
        <v>529.65000000000009</v>
      </c>
      <c r="J134" s="269">
        <v>535.65</v>
      </c>
      <c r="K134" s="268">
        <v>523.65</v>
      </c>
      <c r="L134" s="268">
        <v>509</v>
      </c>
      <c r="M134" s="268">
        <v>9.2707700000000006</v>
      </c>
      <c r="N134" s="1"/>
      <c r="O134" s="1"/>
    </row>
    <row r="135" spans="1:15" ht="12.75" customHeight="1">
      <c r="A135" s="236">
        <v>126</v>
      </c>
      <c r="B135" s="278" t="s">
        <v>148</v>
      </c>
      <c r="C135" s="268">
        <v>722.1</v>
      </c>
      <c r="D135" s="269">
        <v>709.25</v>
      </c>
      <c r="E135" s="269">
        <v>691.8</v>
      </c>
      <c r="F135" s="269">
        <v>661.5</v>
      </c>
      <c r="G135" s="269">
        <v>644.04999999999995</v>
      </c>
      <c r="H135" s="269">
        <v>739.55</v>
      </c>
      <c r="I135" s="269">
        <v>757</v>
      </c>
      <c r="J135" s="269">
        <v>787.3</v>
      </c>
      <c r="K135" s="268">
        <v>726.7</v>
      </c>
      <c r="L135" s="268">
        <v>678.95</v>
      </c>
      <c r="M135" s="268">
        <v>66.243009999999998</v>
      </c>
      <c r="N135" s="1"/>
      <c r="O135" s="1"/>
    </row>
    <row r="136" spans="1:15" ht="12.75" customHeight="1">
      <c r="A136" s="236">
        <v>127</v>
      </c>
      <c r="B136" s="278" t="s">
        <v>160</v>
      </c>
      <c r="C136" s="268">
        <v>80624.25</v>
      </c>
      <c r="D136" s="269">
        <v>80941.416666666672</v>
      </c>
      <c r="E136" s="269">
        <v>79782.833333333343</v>
      </c>
      <c r="F136" s="269">
        <v>78941.416666666672</v>
      </c>
      <c r="G136" s="269">
        <v>77782.833333333343</v>
      </c>
      <c r="H136" s="269">
        <v>81782.833333333343</v>
      </c>
      <c r="I136" s="269">
        <v>82941.416666666686</v>
      </c>
      <c r="J136" s="269">
        <v>83782.833333333343</v>
      </c>
      <c r="K136" s="268">
        <v>82100</v>
      </c>
      <c r="L136" s="268">
        <v>80100</v>
      </c>
      <c r="M136" s="268">
        <v>9.8720000000000002E-2</v>
      </c>
      <c r="N136" s="1"/>
      <c r="O136" s="1"/>
    </row>
    <row r="137" spans="1:15" ht="12.75" customHeight="1">
      <c r="A137" s="236">
        <v>128</v>
      </c>
      <c r="B137" s="278" t="s">
        <v>150</v>
      </c>
      <c r="C137" s="268">
        <v>179.75</v>
      </c>
      <c r="D137" s="269">
        <v>181.88333333333333</v>
      </c>
      <c r="E137" s="269">
        <v>176.51666666666665</v>
      </c>
      <c r="F137" s="269">
        <v>173.28333333333333</v>
      </c>
      <c r="G137" s="269">
        <v>167.91666666666666</v>
      </c>
      <c r="H137" s="269">
        <v>185.11666666666665</v>
      </c>
      <c r="I137" s="269">
        <v>190.48333333333332</v>
      </c>
      <c r="J137" s="269">
        <v>193.71666666666664</v>
      </c>
      <c r="K137" s="268">
        <v>187.25</v>
      </c>
      <c r="L137" s="268">
        <v>178.65</v>
      </c>
      <c r="M137" s="268">
        <v>42.235370000000003</v>
      </c>
      <c r="N137" s="1"/>
      <c r="O137" s="1"/>
    </row>
    <row r="138" spans="1:15" ht="12.75" customHeight="1">
      <c r="A138" s="236">
        <v>129</v>
      </c>
      <c r="B138" s="278" t="s">
        <v>149</v>
      </c>
      <c r="C138" s="268">
        <v>1251.3499999999999</v>
      </c>
      <c r="D138" s="269">
        <v>1256.5</v>
      </c>
      <c r="E138" s="269">
        <v>1236.9000000000001</v>
      </c>
      <c r="F138" s="269">
        <v>1222.45</v>
      </c>
      <c r="G138" s="269">
        <v>1202.8500000000001</v>
      </c>
      <c r="H138" s="269">
        <v>1270.95</v>
      </c>
      <c r="I138" s="269">
        <v>1290.55</v>
      </c>
      <c r="J138" s="269">
        <v>1305</v>
      </c>
      <c r="K138" s="268">
        <v>1276.0999999999999</v>
      </c>
      <c r="L138" s="268">
        <v>1242.05</v>
      </c>
      <c r="M138" s="268">
        <v>31.508209999999998</v>
      </c>
      <c r="N138" s="1"/>
      <c r="O138" s="1"/>
    </row>
    <row r="139" spans="1:15" ht="12.75" customHeight="1">
      <c r="A139" s="236">
        <v>130</v>
      </c>
      <c r="B139" s="278" t="s">
        <v>151</v>
      </c>
      <c r="C139" s="268">
        <v>95.75</v>
      </c>
      <c r="D139" s="269">
        <v>96.399999999999991</v>
      </c>
      <c r="E139" s="269">
        <v>94.34999999999998</v>
      </c>
      <c r="F139" s="269">
        <v>92.949999999999989</v>
      </c>
      <c r="G139" s="269">
        <v>90.899999999999977</v>
      </c>
      <c r="H139" s="269">
        <v>97.799999999999983</v>
      </c>
      <c r="I139" s="269">
        <v>99.85</v>
      </c>
      <c r="J139" s="269">
        <v>101.24999999999999</v>
      </c>
      <c r="K139" s="268">
        <v>98.45</v>
      </c>
      <c r="L139" s="268">
        <v>95</v>
      </c>
      <c r="M139" s="268">
        <v>26.895910000000001</v>
      </c>
      <c r="N139" s="1"/>
      <c r="O139" s="1"/>
    </row>
    <row r="140" spans="1:15" ht="12.75" customHeight="1">
      <c r="A140" s="236">
        <v>131</v>
      </c>
      <c r="B140" s="278" t="s">
        <v>152</v>
      </c>
      <c r="C140" s="268">
        <v>529.5</v>
      </c>
      <c r="D140" s="269">
        <v>531.44999999999993</v>
      </c>
      <c r="E140" s="269">
        <v>521.09999999999991</v>
      </c>
      <c r="F140" s="269">
        <v>512.69999999999993</v>
      </c>
      <c r="G140" s="269">
        <v>502.34999999999991</v>
      </c>
      <c r="H140" s="269">
        <v>539.84999999999991</v>
      </c>
      <c r="I140" s="269">
        <v>550.20000000000005</v>
      </c>
      <c r="J140" s="269">
        <v>558.59999999999991</v>
      </c>
      <c r="K140" s="268">
        <v>541.79999999999995</v>
      </c>
      <c r="L140" s="268">
        <v>523.04999999999995</v>
      </c>
      <c r="M140" s="268">
        <v>17.768339999999998</v>
      </c>
      <c r="N140" s="1"/>
      <c r="O140" s="1"/>
    </row>
    <row r="141" spans="1:15" ht="12.75" customHeight="1">
      <c r="A141" s="236">
        <v>132</v>
      </c>
      <c r="B141" s="278" t="s">
        <v>153</v>
      </c>
      <c r="C141" s="268">
        <v>8547</v>
      </c>
      <c r="D141" s="269">
        <v>8675.6666666666661</v>
      </c>
      <c r="E141" s="269">
        <v>8381.3333333333321</v>
      </c>
      <c r="F141" s="269">
        <v>8215.6666666666661</v>
      </c>
      <c r="G141" s="269">
        <v>7921.3333333333321</v>
      </c>
      <c r="H141" s="269">
        <v>8841.3333333333321</v>
      </c>
      <c r="I141" s="269">
        <v>9135.6666666666642</v>
      </c>
      <c r="J141" s="269">
        <v>9301.3333333333321</v>
      </c>
      <c r="K141" s="268">
        <v>8970</v>
      </c>
      <c r="L141" s="268">
        <v>8510</v>
      </c>
      <c r="M141" s="268">
        <v>11.23076</v>
      </c>
      <c r="N141" s="1"/>
      <c r="O141" s="1"/>
    </row>
    <row r="142" spans="1:15" ht="12.75" customHeight="1">
      <c r="A142" s="236">
        <v>133</v>
      </c>
      <c r="B142" s="278" t="s">
        <v>156</v>
      </c>
      <c r="C142" s="268">
        <v>753.4</v>
      </c>
      <c r="D142" s="269">
        <v>757.44999999999993</v>
      </c>
      <c r="E142" s="269">
        <v>745.44999999999982</v>
      </c>
      <c r="F142" s="269">
        <v>737.49999999999989</v>
      </c>
      <c r="G142" s="269">
        <v>725.49999999999977</v>
      </c>
      <c r="H142" s="269">
        <v>765.39999999999986</v>
      </c>
      <c r="I142" s="269">
        <v>777.40000000000009</v>
      </c>
      <c r="J142" s="269">
        <v>785.34999999999991</v>
      </c>
      <c r="K142" s="268">
        <v>769.45</v>
      </c>
      <c r="L142" s="268">
        <v>749.5</v>
      </c>
      <c r="M142" s="268">
        <v>2.03349</v>
      </c>
      <c r="N142" s="1"/>
      <c r="O142" s="1"/>
    </row>
    <row r="143" spans="1:15" ht="12.75" customHeight="1">
      <c r="A143" s="236">
        <v>134</v>
      </c>
      <c r="B143" s="278" t="s">
        <v>429</v>
      </c>
      <c r="C143" s="268">
        <v>415.15</v>
      </c>
      <c r="D143" s="269">
        <v>414.75</v>
      </c>
      <c r="E143" s="269">
        <v>405.5</v>
      </c>
      <c r="F143" s="269">
        <v>395.85</v>
      </c>
      <c r="G143" s="269">
        <v>386.6</v>
      </c>
      <c r="H143" s="269">
        <v>424.4</v>
      </c>
      <c r="I143" s="269">
        <v>433.65</v>
      </c>
      <c r="J143" s="269">
        <v>443.29999999999995</v>
      </c>
      <c r="K143" s="268">
        <v>424</v>
      </c>
      <c r="L143" s="268">
        <v>405.1</v>
      </c>
      <c r="M143" s="268">
        <v>29.117170000000002</v>
      </c>
      <c r="N143" s="1"/>
      <c r="O143" s="1"/>
    </row>
    <row r="144" spans="1:15" ht="12.75" customHeight="1">
      <c r="A144" s="236">
        <v>135</v>
      </c>
      <c r="B144" s="278" t="s">
        <v>155</v>
      </c>
      <c r="C144" s="268">
        <v>1514.75</v>
      </c>
      <c r="D144" s="269">
        <v>1525.3333333333333</v>
      </c>
      <c r="E144" s="269">
        <v>1498.4166666666665</v>
      </c>
      <c r="F144" s="269">
        <v>1482.0833333333333</v>
      </c>
      <c r="G144" s="269">
        <v>1455.1666666666665</v>
      </c>
      <c r="H144" s="269">
        <v>1541.6666666666665</v>
      </c>
      <c r="I144" s="269">
        <v>1568.583333333333</v>
      </c>
      <c r="J144" s="269">
        <v>1584.9166666666665</v>
      </c>
      <c r="K144" s="268">
        <v>1552.25</v>
      </c>
      <c r="L144" s="268">
        <v>1509</v>
      </c>
      <c r="M144" s="268">
        <v>2.2087599999999998</v>
      </c>
      <c r="N144" s="1"/>
      <c r="O144" s="1"/>
    </row>
    <row r="145" spans="1:15" ht="12.75" customHeight="1">
      <c r="A145" s="236">
        <v>136</v>
      </c>
      <c r="B145" s="278" t="s">
        <v>158</v>
      </c>
      <c r="C145" s="268">
        <v>3119.65</v>
      </c>
      <c r="D145" s="269">
        <v>3128.9833333333336</v>
      </c>
      <c r="E145" s="269">
        <v>3078.666666666667</v>
      </c>
      <c r="F145" s="269">
        <v>3037.6833333333334</v>
      </c>
      <c r="G145" s="269">
        <v>2987.3666666666668</v>
      </c>
      <c r="H145" s="269">
        <v>3169.9666666666672</v>
      </c>
      <c r="I145" s="269">
        <v>3220.2833333333338</v>
      </c>
      <c r="J145" s="269">
        <v>3261.2666666666673</v>
      </c>
      <c r="K145" s="268">
        <v>3179.3</v>
      </c>
      <c r="L145" s="268">
        <v>3088</v>
      </c>
      <c r="M145" s="268">
        <v>4.8417000000000003</v>
      </c>
      <c r="N145" s="1"/>
      <c r="O145" s="1"/>
    </row>
    <row r="146" spans="1:15" ht="12.75" customHeight="1">
      <c r="A146" s="236">
        <v>137</v>
      </c>
      <c r="B146" s="278" t="s">
        <v>159</v>
      </c>
      <c r="C146" s="268">
        <v>2006.3</v>
      </c>
      <c r="D146" s="269">
        <v>2034.7666666666664</v>
      </c>
      <c r="E146" s="269">
        <v>1971.6333333333328</v>
      </c>
      <c r="F146" s="269">
        <v>1936.9666666666662</v>
      </c>
      <c r="G146" s="269">
        <v>1873.8333333333326</v>
      </c>
      <c r="H146" s="269">
        <v>2069.4333333333329</v>
      </c>
      <c r="I146" s="269">
        <v>2132.5666666666662</v>
      </c>
      <c r="J146" s="269">
        <v>2167.2333333333331</v>
      </c>
      <c r="K146" s="268">
        <v>2097.9</v>
      </c>
      <c r="L146" s="268">
        <v>2000.1</v>
      </c>
      <c r="M146" s="268">
        <v>6.93743</v>
      </c>
      <c r="N146" s="1"/>
      <c r="O146" s="1"/>
    </row>
    <row r="147" spans="1:15" ht="12.75" customHeight="1">
      <c r="A147" s="236">
        <v>138</v>
      </c>
      <c r="B147" s="278" t="s">
        <v>161</v>
      </c>
      <c r="C147" s="268">
        <v>1029.5999999999999</v>
      </c>
      <c r="D147" s="269">
        <v>1030.95</v>
      </c>
      <c r="E147" s="269">
        <v>1018.45</v>
      </c>
      <c r="F147" s="269">
        <v>1007.3</v>
      </c>
      <c r="G147" s="269">
        <v>994.8</v>
      </c>
      <c r="H147" s="269">
        <v>1042.1000000000001</v>
      </c>
      <c r="I147" s="269">
        <v>1054.6000000000001</v>
      </c>
      <c r="J147" s="269">
        <v>1065.7500000000002</v>
      </c>
      <c r="K147" s="268">
        <v>1043.45</v>
      </c>
      <c r="L147" s="268">
        <v>1019.8</v>
      </c>
      <c r="M147" s="268">
        <v>6.54575</v>
      </c>
      <c r="N147" s="1"/>
      <c r="O147" s="1"/>
    </row>
    <row r="148" spans="1:15" ht="12.75" customHeight="1">
      <c r="A148" s="236">
        <v>139</v>
      </c>
      <c r="B148" s="278" t="s">
        <v>167</v>
      </c>
      <c r="C148" s="268">
        <v>125.75</v>
      </c>
      <c r="D148" s="269">
        <v>126.28333333333335</v>
      </c>
      <c r="E148" s="269">
        <v>124.51666666666668</v>
      </c>
      <c r="F148" s="269">
        <v>123.28333333333333</v>
      </c>
      <c r="G148" s="269">
        <v>121.51666666666667</v>
      </c>
      <c r="H148" s="269">
        <v>127.51666666666669</v>
      </c>
      <c r="I148" s="269">
        <v>129.28333333333336</v>
      </c>
      <c r="J148" s="269">
        <v>130.51666666666671</v>
      </c>
      <c r="K148" s="268">
        <v>128.05000000000001</v>
      </c>
      <c r="L148" s="268">
        <v>125.05</v>
      </c>
      <c r="M148" s="268">
        <v>30.498159999999999</v>
      </c>
      <c r="N148" s="1"/>
      <c r="O148" s="1"/>
    </row>
    <row r="149" spans="1:15" ht="12.75" customHeight="1">
      <c r="A149" s="236">
        <v>140</v>
      </c>
      <c r="B149" s="278" t="s">
        <v>169</v>
      </c>
      <c r="C149" s="268">
        <v>160.35</v>
      </c>
      <c r="D149" s="269">
        <v>161.13333333333333</v>
      </c>
      <c r="E149" s="269">
        <v>158.16666666666666</v>
      </c>
      <c r="F149" s="269">
        <v>155.98333333333332</v>
      </c>
      <c r="G149" s="269">
        <v>153.01666666666665</v>
      </c>
      <c r="H149" s="269">
        <v>163.31666666666666</v>
      </c>
      <c r="I149" s="269">
        <v>166.28333333333336</v>
      </c>
      <c r="J149" s="269">
        <v>168.46666666666667</v>
      </c>
      <c r="K149" s="268">
        <v>164.1</v>
      </c>
      <c r="L149" s="268">
        <v>158.94999999999999</v>
      </c>
      <c r="M149" s="268">
        <v>105.28628999999999</v>
      </c>
      <c r="N149" s="1"/>
      <c r="O149" s="1"/>
    </row>
    <row r="150" spans="1:15" ht="12.75" customHeight="1">
      <c r="A150" s="236">
        <v>141</v>
      </c>
      <c r="B150" s="278" t="s">
        <v>163</v>
      </c>
      <c r="C150" s="268">
        <v>68.650000000000006</v>
      </c>
      <c r="D150" s="269">
        <v>69.333333333333343</v>
      </c>
      <c r="E150" s="269">
        <v>67.716666666666683</v>
      </c>
      <c r="F150" s="269">
        <v>66.783333333333346</v>
      </c>
      <c r="G150" s="269">
        <v>65.166666666666686</v>
      </c>
      <c r="H150" s="269">
        <v>70.26666666666668</v>
      </c>
      <c r="I150" s="269">
        <v>71.883333333333354</v>
      </c>
      <c r="J150" s="269">
        <v>72.816666666666677</v>
      </c>
      <c r="K150" s="268">
        <v>70.95</v>
      </c>
      <c r="L150" s="268">
        <v>68.400000000000006</v>
      </c>
      <c r="M150" s="268">
        <v>159.08507</v>
      </c>
      <c r="N150" s="1"/>
      <c r="O150" s="1"/>
    </row>
    <row r="151" spans="1:15" ht="12.75" customHeight="1">
      <c r="A151" s="236">
        <v>142</v>
      </c>
      <c r="B151" s="278" t="s">
        <v>165</v>
      </c>
      <c r="C151" s="268">
        <v>4474.1499999999996</v>
      </c>
      <c r="D151" s="269">
        <v>4495.083333333333</v>
      </c>
      <c r="E151" s="269">
        <v>4411.0166666666664</v>
      </c>
      <c r="F151" s="269">
        <v>4347.8833333333332</v>
      </c>
      <c r="G151" s="269">
        <v>4263.8166666666666</v>
      </c>
      <c r="H151" s="269">
        <v>4558.2166666666662</v>
      </c>
      <c r="I151" s="269">
        <v>4642.2833333333338</v>
      </c>
      <c r="J151" s="269">
        <v>4705.4166666666661</v>
      </c>
      <c r="K151" s="268">
        <v>4579.1499999999996</v>
      </c>
      <c r="L151" s="268">
        <v>4431.95</v>
      </c>
      <c r="M151" s="268">
        <v>1.49091</v>
      </c>
      <c r="N151" s="1"/>
      <c r="O151" s="1"/>
    </row>
    <row r="152" spans="1:15" ht="12.75" customHeight="1">
      <c r="A152" s="236">
        <v>143</v>
      </c>
      <c r="B152" s="278" t="s">
        <v>166</v>
      </c>
      <c r="C152" s="268">
        <v>18992.599999999999</v>
      </c>
      <c r="D152" s="269">
        <v>18968.850000000002</v>
      </c>
      <c r="E152" s="269">
        <v>18793.750000000004</v>
      </c>
      <c r="F152" s="269">
        <v>18594.900000000001</v>
      </c>
      <c r="G152" s="269">
        <v>18419.800000000003</v>
      </c>
      <c r="H152" s="269">
        <v>19167.700000000004</v>
      </c>
      <c r="I152" s="269">
        <v>19342.800000000003</v>
      </c>
      <c r="J152" s="269">
        <v>19541.650000000005</v>
      </c>
      <c r="K152" s="268">
        <v>19143.95</v>
      </c>
      <c r="L152" s="268">
        <v>18770</v>
      </c>
      <c r="M152" s="268">
        <v>0.52046000000000003</v>
      </c>
      <c r="N152" s="1"/>
      <c r="O152" s="1"/>
    </row>
    <row r="153" spans="1:15" ht="12.75" customHeight="1">
      <c r="A153" s="236">
        <v>144</v>
      </c>
      <c r="B153" s="278" t="s">
        <v>162</v>
      </c>
      <c r="C153" s="268">
        <v>267.55</v>
      </c>
      <c r="D153" s="269">
        <v>268.56666666666666</v>
      </c>
      <c r="E153" s="269">
        <v>265.18333333333334</v>
      </c>
      <c r="F153" s="269">
        <v>262.81666666666666</v>
      </c>
      <c r="G153" s="269">
        <v>259.43333333333334</v>
      </c>
      <c r="H153" s="269">
        <v>270.93333333333334</v>
      </c>
      <c r="I153" s="269">
        <v>274.31666666666666</v>
      </c>
      <c r="J153" s="269">
        <v>276.68333333333334</v>
      </c>
      <c r="K153" s="268">
        <v>271.95</v>
      </c>
      <c r="L153" s="268">
        <v>266.2</v>
      </c>
      <c r="M153" s="268">
        <v>1.4343900000000001</v>
      </c>
      <c r="N153" s="1"/>
      <c r="O153" s="1"/>
    </row>
    <row r="154" spans="1:15" ht="12.75" customHeight="1">
      <c r="A154" s="236">
        <v>145</v>
      </c>
      <c r="B154" s="278" t="s">
        <v>268</v>
      </c>
      <c r="C154" s="268">
        <v>911.1</v>
      </c>
      <c r="D154" s="269">
        <v>917.58333333333337</v>
      </c>
      <c r="E154" s="269">
        <v>900.16666666666674</v>
      </c>
      <c r="F154" s="269">
        <v>889.23333333333335</v>
      </c>
      <c r="G154" s="269">
        <v>871.81666666666672</v>
      </c>
      <c r="H154" s="269">
        <v>928.51666666666677</v>
      </c>
      <c r="I154" s="269">
        <v>945.93333333333351</v>
      </c>
      <c r="J154" s="269">
        <v>956.86666666666679</v>
      </c>
      <c r="K154" s="268">
        <v>935</v>
      </c>
      <c r="L154" s="268">
        <v>906.65</v>
      </c>
      <c r="M154" s="268">
        <v>8.7813099999999995</v>
      </c>
      <c r="N154" s="1"/>
      <c r="O154" s="1"/>
    </row>
    <row r="155" spans="1:15" ht="12.75" customHeight="1">
      <c r="A155" s="236">
        <v>146</v>
      </c>
      <c r="B155" s="278" t="s">
        <v>170</v>
      </c>
      <c r="C155" s="268">
        <v>132.4</v>
      </c>
      <c r="D155" s="269">
        <v>132.66666666666666</v>
      </c>
      <c r="E155" s="269">
        <v>130.33333333333331</v>
      </c>
      <c r="F155" s="269">
        <v>128.26666666666665</v>
      </c>
      <c r="G155" s="269">
        <v>125.93333333333331</v>
      </c>
      <c r="H155" s="269">
        <v>134.73333333333332</v>
      </c>
      <c r="I155" s="269">
        <v>137.06666666666663</v>
      </c>
      <c r="J155" s="269">
        <v>139.13333333333333</v>
      </c>
      <c r="K155" s="268">
        <v>135</v>
      </c>
      <c r="L155" s="268">
        <v>130.6</v>
      </c>
      <c r="M155" s="268">
        <v>509.66493000000003</v>
      </c>
      <c r="N155" s="1"/>
      <c r="O155" s="1"/>
    </row>
    <row r="156" spans="1:15" ht="12.75" customHeight="1">
      <c r="A156" s="236">
        <v>147</v>
      </c>
      <c r="B156" s="278" t="s">
        <v>269</v>
      </c>
      <c r="C156" s="268">
        <v>180.2</v>
      </c>
      <c r="D156" s="269">
        <v>180.20000000000002</v>
      </c>
      <c r="E156" s="269">
        <v>178.10000000000002</v>
      </c>
      <c r="F156" s="269">
        <v>176</v>
      </c>
      <c r="G156" s="269">
        <v>173.9</v>
      </c>
      <c r="H156" s="269">
        <v>182.30000000000004</v>
      </c>
      <c r="I156" s="269">
        <v>184.4</v>
      </c>
      <c r="J156" s="269">
        <v>186.50000000000006</v>
      </c>
      <c r="K156" s="268">
        <v>182.3</v>
      </c>
      <c r="L156" s="268">
        <v>178.1</v>
      </c>
      <c r="M156" s="268">
        <v>28.522449999999999</v>
      </c>
      <c r="N156" s="1"/>
      <c r="O156" s="1"/>
    </row>
    <row r="157" spans="1:15" ht="12.75" customHeight="1">
      <c r="A157" s="236">
        <v>148</v>
      </c>
      <c r="B157" s="278" t="s">
        <v>831</v>
      </c>
      <c r="C157" s="268">
        <v>660</v>
      </c>
      <c r="D157" s="269">
        <v>655.88333333333333</v>
      </c>
      <c r="E157" s="269">
        <v>645.86666666666667</v>
      </c>
      <c r="F157" s="269">
        <v>631.73333333333335</v>
      </c>
      <c r="G157" s="269">
        <v>621.7166666666667</v>
      </c>
      <c r="H157" s="269">
        <v>670.01666666666665</v>
      </c>
      <c r="I157" s="269">
        <v>680.0333333333333</v>
      </c>
      <c r="J157" s="269">
        <v>694.16666666666663</v>
      </c>
      <c r="K157" s="268">
        <v>665.9</v>
      </c>
      <c r="L157" s="268">
        <v>641.75</v>
      </c>
      <c r="M157" s="268">
        <v>16.17989</v>
      </c>
      <c r="N157" s="1"/>
      <c r="O157" s="1"/>
    </row>
    <row r="158" spans="1:15" ht="12.75" customHeight="1">
      <c r="A158" s="236">
        <v>149</v>
      </c>
      <c r="B158" s="278" t="s">
        <v>442</v>
      </c>
      <c r="C158" s="268">
        <v>2921.75</v>
      </c>
      <c r="D158" s="269">
        <v>2942.8666666666668</v>
      </c>
      <c r="E158" s="269">
        <v>2888.7833333333338</v>
      </c>
      <c r="F158" s="269">
        <v>2855.8166666666671</v>
      </c>
      <c r="G158" s="269">
        <v>2801.733333333334</v>
      </c>
      <c r="H158" s="269">
        <v>2975.8333333333335</v>
      </c>
      <c r="I158" s="269">
        <v>3029.9166666666665</v>
      </c>
      <c r="J158" s="269">
        <v>3062.8833333333332</v>
      </c>
      <c r="K158" s="268">
        <v>2996.95</v>
      </c>
      <c r="L158" s="268">
        <v>2909.9</v>
      </c>
      <c r="M158" s="268">
        <v>0.66371000000000002</v>
      </c>
      <c r="N158" s="1"/>
      <c r="O158" s="1"/>
    </row>
    <row r="159" spans="1:15" ht="12.75" customHeight="1">
      <c r="A159" s="236">
        <v>150</v>
      </c>
      <c r="B159" s="278" t="s">
        <v>832</v>
      </c>
      <c r="C159" s="268">
        <v>468.85</v>
      </c>
      <c r="D159" s="269">
        <v>470.59999999999997</v>
      </c>
      <c r="E159" s="269">
        <v>464.24999999999994</v>
      </c>
      <c r="F159" s="269">
        <v>459.65</v>
      </c>
      <c r="G159" s="269">
        <v>453.29999999999995</v>
      </c>
      <c r="H159" s="269">
        <v>475.19999999999993</v>
      </c>
      <c r="I159" s="269">
        <v>481.54999999999995</v>
      </c>
      <c r="J159" s="269">
        <v>486.14999999999992</v>
      </c>
      <c r="K159" s="268">
        <v>476.95</v>
      </c>
      <c r="L159" s="268">
        <v>466</v>
      </c>
      <c r="M159" s="268">
        <v>1.76149</v>
      </c>
      <c r="N159" s="1"/>
      <c r="O159" s="1"/>
    </row>
    <row r="160" spans="1:15" ht="12.75" customHeight="1">
      <c r="A160" s="236">
        <v>151</v>
      </c>
      <c r="B160" s="278" t="s">
        <v>177</v>
      </c>
      <c r="C160" s="268">
        <v>2964.8</v>
      </c>
      <c r="D160" s="269">
        <v>2985.5333333333333</v>
      </c>
      <c r="E160" s="269">
        <v>2929.2666666666664</v>
      </c>
      <c r="F160" s="269">
        <v>2893.7333333333331</v>
      </c>
      <c r="G160" s="269">
        <v>2837.4666666666662</v>
      </c>
      <c r="H160" s="269">
        <v>3021.0666666666666</v>
      </c>
      <c r="I160" s="269">
        <v>3077.3333333333339</v>
      </c>
      <c r="J160" s="269">
        <v>3112.8666666666668</v>
      </c>
      <c r="K160" s="268">
        <v>3041.8</v>
      </c>
      <c r="L160" s="268">
        <v>2950</v>
      </c>
      <c r="M160" s="268">
        <v>2.0511300000000001</v>
      </c>
      <c r="N160" s="1"/>
      <c r="O160" s="1"/>
    </row>
    <row r="161" spans="1:15" ht="12.75" customHeight="1">
      <c r="A161" s="236">
        <v>152</v>
      </c>
      <c r="B161" s="278" t="s">
        <v>171</v>
      </c>
      <c r="C161" s="268">
        <v>49557.05</v>
      </c>
      <c r="D161" s="269">
        <v>49892.183333333327</v>
      </c>
      <c r="E161" s="269">
        <v>48864.866666666654</v>
      </c>
      <c r="F161" s="269">
        <v>48172.683333333327</v>
      </c>
      <c r="G161" s="269">
        <v>47145.366666666654</v>
      </c>
      <c r="H161" s="269">
        <v>50584.366666666654</v>
      </c>
      <c r="I161" s="269">
        <v>51611.68333333332</v>
      </c>
      <c r="J161" s="269">
        <v>52303.866666666654</v>
      </c>
      <c r="K161" s="268">
        <v>50919.5</v>
      </c>
      <c r="L161" s="268">
        <v>49200</v>
      </c>
      <c r="M161" s="268">
        <v>0.19153999999999999</v>
      </c>
      <c r="N161" s="1"/>
      <c r="O161" s="1"/>
    </row>
    <row r="162" spans="1:15" ht="12.75" customHeight="1">
      <c r="A162" s="236">
        <v>153</v>
      </c>
      <c r="B162" s="278" t="s">
        <v>447</v>
      </c>
      <c r="C162" s="268">
        <v>3199.35</v>
      </c>
      <c r="D162" s="269">
        <v>3205.4499999999994</v>
      </c>
      <c r="E162" s="269">
        <v>3169.6999999999989</v>
      </c>
      <c r="F162" s="269">
        <v>3140.0499999999997</v>
      </c>
      <c r="G162" s="269">
        <v>3104.2999999999993</v>
      </c>
      <c r="H162" s="269">
        <v>3235.0999999999985</v>
      </c>
      <c r="I162" s="269">
        <v>3270.8499999999995</v>
      </c>
      <c r="J162" s="269">
        <v>3300.4999999999982</v>
      </c>
      <c r="K162" s="268">
        <v>3241.2</v>
      </c>
      <c r="L162" s="268">
        <v>3175.8</v>
      </c>
      <c r="M162" s="268">
        <v>1.65839</v>
      </c>
      <c r="N162" s="1"/>
      <c r="O162" s="1"/>
    </row>
    <row r="163" spans="1:15" ht="12.75" customHeight="1">
      <c r="A163" s="236">
        <v>154</v>
      </c>
      <c r="B163" s="278" t="s">
        <v>173</v>
      </c>
      <c r="C163" s="268">
        <v>198.65</v>
      </c>
      <c r="D163" s="269">
        <v>199.98333333333335</v>
      </c>
      <c r="E163" s="269">
        <v>196.66666666666669</v>
      </c>
      <c r="F163" s="269">
        <v>194.68333333333334</v>
      </c>
      <c r="G163" s="269">
        <v>191.36666666666667</v>
      </c>
      <c r="H163" s="269">
        <v>201.9666666666667</v>
      </c>
      <c r="I163" s="269">
        <v>205.28333333333336</v>
      </c>
      <c r="J163" s="269">
        <v>207.26666666666671</v>
      </c>
      <c r="K163" s="268">
        <v>203.3</v>
      </c>
      <c r="L163" s="268">
        <v>198</v>
      </c>
      <c r="M163" s="268">
        <v>17.163119999999999</v>
      </c>
      <c r="N163" s="1"/>
      <c r="O163" s="1"/>
    </row>
    <row r="164" spans="1:15" ht="12.75" customHeight="1">
      <c r="A164" s="236">
        <v>155</v>
      </c>
      <c r="B164" s="278" t="s">
        <v>176</v>
      </c>
      <c r="C164" s="268">
        <v>2656.25</v>
      </c>
      <c r="D164" s="269">
        <v>2661.7000000000003</v>
      </c>
      <c r="E164" s="269">
        <v>2631.4000000000005</v>
      </c>
      <c r="F164" s="269">
        <v>2606.5500000000002</v>
      </c>
      <c r="G164" s="269">
        <v>2576.2500000000005</v>
      </c>
      <c r="H164" s="269">
        <v>2686.5500000000006</v>
      </c>
      <c r="I164" s="269">
        <v>2716.8500000000008</v>
      </c>
      <c r="J164" s="269">
        <v>2741.7000000000007</v>
      </c>
      <c r="K164" s="268">
        <v>2692</v>
      </c>
      <c r="L164" s="268">
        <v>2636.85</v>
      </c>
      <c r="M164" s="268">
        <v>3.3593199999999999</v>
      </c>
      <c r="N164" s="1"/>
      <c r="O164" s="1"/>
    </row>
    <row r="165" spans="1:15" ht="12.75" customHeight="1">
      <c r="A165" s="236">
        <v>156</v>
      </c>
      <c r="B165" s="278" t="s">
        <v>172</v>
      </c>
      <c r="C165" s="268">
        <v>829.25</v>
      </c>
      <c r="D165" s="269">
        <v>841.08333333333337</v>
      </c>
      <c r="E165" s="269">
        <v>814.16666666666674</v>
      </c>
      <c r="F165" s="269">
        <v>799.08333333333337</v>
      </c>
      <c r="G165" s="269">
        <v>772.16666666666674</v>
      </c>
      <c r="H165" s="269">
        <v>856.16666666666674</v>
      </c>
      <c r="I165" s="269">
        <v>883.08333333333348</v>
      </c>
      <c r="J165" s="269">
        <v>898.16666666666674</v>
      </c>
      <c r="K165" s="268">
        <v>868</v>
      </c>
      <c r="L165" s="268">
        <v>826</v>
      </c>
      <c r="M165" s="268">
        <v>8.5619200000000006</v>
      </c>
      <c r="N165" s="1"/>
      <c r="O165" s="1"/>
    </row>
    <row r="166" spans="1:15" ht="12.75" customHeight="1">
      <c r="A166" s="236">
        <v>157</v>
      </c>
      <c r="B166" s="278" t="s">
        <v>270</v>
      </c>
      <c r="C166" s="268">
        <v>2542.85</v>
      </c>
      <c r="D166" s="269">
        <v>2551.6666666666665</v>
      </c>
      <c r="E166" s="269">
        <v>2522.1833333333329</v>
      </c>
      <c r="F166" s="269">
        <v>2501.5166666666664</v>
      </c>
      <c r="G166" s="269">
        <v>2472.0333333333328</v>
      </c>
      <c r="H166" s="269">
        <v>2572.333333333333</v>
      </c>
      <c r="I166" s="269">
        <v>2601.8166666666666</v>
      </c>
      <c r="J166" s="269">
        <v>2622.4833333333331</v>
      </c>
      <c r="K166" s="268">
        <v>2581.15</v>
      </c>
      <c r="L166" s="268">
        <v>2531</v>
      </c>
      <c r="M166" s="268">
        <v>1.60643</v>
      </c>
      <c r="N166" s="1"/>
      <c r="O166" s="1"/>
    </row>
    <row r="167" spans="1:15" ht="12.75" customHeight="1">
      <c r="A167" s="236">
        <v>158</v>
      </c>
      <c r="B167" s="278" t="s">
        <v>174</v>
      </c>
      <c r="C167" s="268">
        <v>103.85</v>
      </c>
      <c r="D167" s="269">
        <v>104.23333333333333</v>
      </c>
      <c r="E167" s="269">
        <v>102.71666666666667</v>
      </c>
      <c r="F167" s="269">
        <v>101.58333333333333</v>
      </c>
      <c r="G167" s="269">
        <v>100.06666666666666</v>
      </c>
      <c r="H167" s="269">
        <v>105.36666666666667</v>
      </c>
      <c r="I167" s="269">
        <v>106.88333333333335</v>
      </c>
      <c r="J167" s="269">
        <v>108.01666666666668</v>
      </c>
      <c r="K167" s="268">
        <v>105.75</v>
      </c>
      <c r="L167" s="268">
        <v>103.1</v>
      </c>
      <c r="M167" s="268">
        <v>38.25262</v>
      </c>
      <c r="N167" s="1"/>
      <c r="O167" s="1"/>
    </row>
    <row r="168" spans="1:15" ht="12.75" customHeight="1">
      <c r="A168" s="236">
        <v>159</v>
      </c>
      <c r="B168" s="278" t="s">
        <v>179</v>
      </c>
      <c r="C168" s="268">
        <v>210.8</v>
      </c>
      <c r="D168" s="269">
        <v>211.48333333333335</v>
      </c>
      <c r="E168" s="269">
        <v>208.31666666666669</v>
      </c>
      <c r="F168" s="269">
        <v>205.83333333333334</v>
      </c>
      <c r="G168" s="269">
        <v>202.66666666666669</v>
      </c>
      <c r="H168" s="269">
        <v>213.9666666666667</v>
      </c>
      <c r="I168" s="269">
        <v>217.13333333333333</v>
      </c>
      <c r="J168" s="269">
        <v>219.6166666666667</v>
      </c>
      <c r="K168" s="268">
        <v>214.65</v>
      </c>
      <c r="L168" s="268">
        <v>209</v>
      </c>
      <c r="M168" s="268">
        <v>88.056479999999993</v>
      </c>
      <c r="N168" s="1"/>
      <c r="O168" s="1"/>
    </row>
    <row r="169" spans="1:15" ht="12.75" customHeight="1">
      <c r="A169" s="236">
        <v>160</v>
      </c>
      <c r="B169" s="278" t="s">
        <v>271</v>
      </c>
      <c r="C169" s="268">
        <v>455.9</v>
      </c>
      <c r="D169" s="269">
        <v>453.86666666666662</v>
      </c>
      <c r="E169" s="269">
        <v>447.23333333333323</v>
      </c>
      <c r="F169" s="269">
        <v>438.56666666666661</v>
      </c>
      <c r="G169" s="269">
        <v>431.93333333333322</v>
      </c>
      <c r="H169" s="269">
        <v>462.53333333333325</v>
      </c>
      <c r="I169" s="269">
        <v>469.16666666666657</v>
      </c>
      <c r="J169" s="269">
        <v>477.83333333333326</v>
      </c>
      <c r="K169" s="268">
        <v>460.5</v>
      </c>
      <c r="L169" s="268">
        <v>445.2</v>
      </c>
      <c r="M169" s="268">
        <v>5.5957299999999996</v>
      </c>
      <c r="N169" s="1"/>
      <c r="O169" s="1"/>
    </row>
    <row r="170" spans="1:15" ht="12.75" customHeight="1">
      <c r="A170" s="236">
        <v>161</v>
      </c>
      <c r="B170" s="278" t="s">
        <v>272</v>
      </c>
      <c r="C170" s="268">
        <v>14001.8</v>
      </c>
      <c r="D170" s="269">
        <v>13937.733333333332</v>
      </c>
      <c r="E170" s="269">
        <v>13805.616666666663</v>
      </c>
      <c r="F170" s="269">
        <v>13609.433333333331</v>
      </c>
      <c r="G170" s="269">
        <v>13477.316666666662</v>
      </c>
      <c r="H170" s="269">
        <v>14133.916666666664</v>
      </c>
      <c r="I170" s="269">
        <v>14266.033333333333</v>
      </c>
      <c r="J170" s="269">
        <v>14462.216666666665</v>
      </c>
      <c r="K170" s="268">
        <v>14069.85</v>
      </c>
      <c r="L170" s="268">
        <v>13741.55</v>
      </c>
      <c r="M170" s="268">
        <v>0.12282999999999999</v>
      </c>
      <c r="N170" s="1"/>
      <c r="O170" s="1"/>
    </row>
    <row r="171" spans="1:15" ht="12.75" customHeight="1">
      <c r="A171" s="236">
        <v>162</v>
      </c>
      <c r="B171" s="278" t="s">
        <v>178</v>
      </c>
      <c r="C171" s="268">
        <v>35.450000000000003</v>
      </c>
      <c r="D171" s="269">
        <v>35.85</v>
      </c>
      <c r="E171" s="269">
        <v>34.950000000000003</v>
      </c>
      <c r="F171" s="269">
        <v>34.450000000000003</v>
      </c>
      <c r="G171" s="269">
        <v>33.550000000000004</v>
      </c>
      <c r="H171" s="269">
        <v>36.35</v>
      </c>
      <c r="I171" s="269">
        <v>37.249999999999993</v>
      </c>
      <c r="J171" s="269">
        <v>37.75</v>
      </c>
      <c r="K171" s="268">
        <v>36.75</v>
      </c>
      <c r="L171" s="268">
        <v>35.35</v>
      </c>
      <c r="M171" s="268">
        <v>479.21973000000003</v>
      </c>
      <c r="N171" s="1"/>
      <c r="O171" s="1"/>
    </row>
    <row r="172" spans="1:15" ht="12.75" customHeight="1">
      <c r="A172" s="236">
        <v>163</v>
      </c>
      <c r="B172" s="278" t="s">
        <v>184</v>
      </c>
      <c r="C172" s="268">
        <v>91.8</v>
      </c>
      <c r="D172" s="269">
        <v>92.45</v>
      </c>
      <c r="E172" s="269">
        <v>90.75</v>
      </c>
      <c r="F172" s="269">
        <v>89.7</v>
      </c>
      <c r="G172" s="269">
        <v>88</v>
      </c>
      <c r="H172" s="269">
        <v>93.5</v>
      </c>
      <c r="I172" s="269">
        <v>95.200000000000017</v>
      </c>
      <c r="J172" s="269">
        <v>96.25</v>
      </c>
      <c r="K172" s="268">
        <v>94.15</v>
      </c>
      <c r="L172" s="268">
        <v>91.4</v>
      </c>
      <c r="M172" s="268">
        <v>94.604339999999993</v>
      </c>
      <c r="N172" s="1"/>
      <c r="O172" s="1"/>
    </row>
    <row r="173" spans="1:15" ht="12.75" customHeight="1">
      <c r="A173" s="236">
        <v>164</v>
      </c>
      <c r="B173" s="278" t="s">
        <v>185</v>
      </c>
      <c r="C173" s="268">
        <v>2369.5</v>
      </c>
      <c r="D173" s="269">
        <v>2383.15</v>
      </c>
      <c r="E173" s="269">
        <v>2349.3500000000004</v>
      </c>
      <c r="F173" s="269">
        <v>2329.2000000000003</v>
      </c>
      <c r="G173" s="269">
        <v>2295.4000000000005</v>
      </c>
      <c r="H173" s="269">
        <v>2403.3000000000002</v>
      </c>
      <c r="I173" s="269">
        <v>2437.1000000000004</v>
      </c>
      <c r="J173" s="269">
        <v>2457.25</v>
      </c>
      <c r="K173" s="268">
        <v>2416.9499999999998</v>
      </c>
      <c r="L173" s="268">
        <v>2363</v>
      </c>
      <c r="M173" s="268">
        <v>54.700299999999999</v>
      </c>
      <c r="N173" s="1"/>
      <c r="O173" s="1"/>
    </row>
    <row r="174" spans="1:15" ht="12.75" customHeight="1">
      <c r="A174" s="236">
        <v>165</v>
      </c>
      <c r="B174" s="278" t="s">
        <v>273</v>
      </c>
      <c r="C174" s="268">
        <v>879.25</v>
      </c>
      <c r="D174" s="269">
        <v>891.65</v>
      </c>
      <c r="E174" s="269">
        <v>865.09999999999991</v>
      </c>
      <c r="F174" s="269">
        <v>850.94999999999993</v>
      </c>
      <c r="G174" s="269">
        <v>824.39999999999986</v>
      </c>
      <c r="H174" s="269">
        <v>905.8</v>
      </c>
      <c r="I174" s="269">
        <v>932.34999999999991</v>
      </c>
      <c r="J174" s="269">
        <v>946.5</v>
      </c>
      <c r="K174" s="268">
        <v>918.2</v>
      </c>
      <c r="L174" s="268">
        <v>877.5</v>
      </c>
      <c r="M174" s="268">
        <v>8.0307399999999998</v>
      </c>
      <c r="N174" s="1"/>
      <c r="O174" s="1"/>
    </row>
    <row r="175" spans="1:15" ht="12.75" customHeight="1">
      <c r="A175" s="236">
        <v>166</v>
      </c>
      <c r="B175" s="278" t="s">
        <v>187</v>
      </c>
      <c r="C175" s="268">
        <v>1237.25</v>
      </c>
      <c r="D175" s="269">
        <v>1240.5833333333333</v>
      </c>
      <c r="E175" s="269">
        <v>1224.5166666666664</v>
      </c>
      <c r="F175" s="269">
        <v>1211.7833333333331</v>
      </c>
      <c r="G175" s="269">
        <v>1195.7166666666662</v>
      </c>
      <c r="H175" s="269">
        <v>1253.3166666666666</v>
      </c>
      <c r="I175" s="269">
        <v>1269.3833333333337</v>
      </c>
      <c r="J175" s="269">
        <v>1282.1166666666668</v>
      </c>
      <c r="K175" s="268">
        <v>1256.6500000000001</v>
      </c>
      <c r="L175" s="268">
        <v>1227.8499999999999</v>
      </c>
      <c r="M175" s="268">
        <v>9.8169900000000005</v>
      </c>
      <c r="N175" s="1"/>
      <c r="O175" s="1"/>
    </row>
    <row r="176" spans="1:15" ht="12.75" customHeight="1">
      <c r="A176" s="236">
        <v>167</v>
      </c>
      <c r="B176" s="278" t="s">
        <v>191</v>
      </c>
      <c r="C176" s="268">
        <v>2478.9</v>
      </c>
      <c r="D176" s="269">
        <v>2501.5333333333333</v>
      </c>
      <c r="E176" s="269">
        <v>2439.5666666666666</v>
      </c>
      <c r="F176" s="269">
        <v>2400.2333333333331</v>
      </c>
      <c r="G176" s="269">
        <v>2338.2666666666664</v>
      </c>
      <c r="H176" s="269">
        <v>2540.8666666666668</v>
      </c>
      <c r="I176" s="269">
        <v>2602.833333333333</v>
      </c>
      <c r="J176" s="269">
        <v>2642.166666666667</v>
      </c>
      <c r="K176" s="268">
        <v>2563.5</v>
      </c>
      <c r="L176" s="268">
        <v>2462.1999999999998</v>
      </c>
      <c r="M176" s="268">
        <v>6.4678399999999998</v>
      </c>
      <c r="N176" s="1"/>
      <c r="O176" s="1"/>
    </row>
    <row r="177" spans="1:15" ht="12.75" customHeight="1">
      <c r="A177" s="236">
        <v>168</v>
      </c>
      <c r="B177" s="278" t="s">
        <v>189</v>
      </c>
      <c r="C177" s="268">
        <v>20719.05</v>
      </c>
      <c r="D177" s="269">
        <v>20850.016666666666</v>
      </c>
      <c r="E177" s="269">
        <v>20480.233333333334</v>
      </c>
      <c r="F177" s="269">
        <v>20241.416666666668</v>
      </c>
      <c r="G177" s="269">
        <v>19871.633333333335</v>
      </c>
      <c r="H177" s="269">
        <v>21088.833333333332</v>
      </c>
      <c r="I177" s="269">
        <v>21458.616666666665</v>
      </c>
      <c r="J177" s="269">
        <v>21697.433333333331</v>
      </c>
      <c r="K177" s="268">
        <v>21219.8</v>
      </c>
      <c r="L177" s="268">
        <v>20611.2</v>
      </c>
      <c r="M177" s="268">
        <v>0.98780000000000001</v>
      </c>
      <c r="N177" s="1"/>
      <c r="O177" s="1"/>
    </row>
    <row r="178" spans="1:15" ht="12.75" customHeight="1">
      <c r="A178" s="236">
        <v>169</v>
      </c>
      <c r="B178" s="278" t="s">
        <v>192</v>
      </c>
      <c r="C178" s="268">
        <v>1169.6500000000001</v>
      </c>
      <c r="D178" s="269">
        <v>1181.4333333333334</v>
      </c>
      <c r="E178" s="269">
        <v>1145.8666666666668</v>
      </c>
      <c r="F178" s="269">
        <v>1122.0833333333335</v>
      </c>
      <c r="G178" s="269">
        <v>1086.5166666666669</v>
      </c>
      <c r="H178" s="269">
        <v>1205.2166666666667</v>
      </c>
      <c r="I178" s="269">
        <v>1240.7833333333333</v>
      </c>
      <c r="J178" s="269">
        <v>1264.5666666666666</v>
      </c>
      <c r="K178" s="268">
        <v>1217</v>
      </c>
      <c r="L178" s="268">
        <v>1157.6500000000001</v>
      </c>
      <c r="M178" s="268">
        <v>6.7871300000000003</v>
      </c>
      <c r="N178" s="1"/>
      <c r="O178" s="1"/>
    </row>
    <row r="179" spans="1:15" ht="12.75" customHeight="1">
      <c r="A179" s="236">
        <v>170</v>
      </c>
      <c r="B179" s="278" t="s">
        <v>190</v>
      </c>
      <c r="C179" s="268">
        <v>2707</v>
      </c>
      <c r="D179" s="269">
        <v>2726.1</v>
      </c>
      <c r="E179" s="269">
        <v>2674.45</v>
      </c>
      <c r="F179" s="269">
        <v>2641.9</v>
      </c>
      <c r="G179" s="269">
        <v>2590.25</v>
      </c>
      <c r="H179" s="269">
        <v>2758.6499999999996</v>
      </c>
      <c r="I179" s="269">
        <v>2810.3</v>
      </c>
      <c r="J179" s="269">
        <v>2842.8499999999995</v>
      </c>
      <c r="K179" s="268">
        <v>2777.75</v>
      </c>
      <c r="L179" s="268">
        <v>2693.55</v>
      </c>
      <c r="M179" s="268">
        <v>2.3817900000000001</v>
      </c>
      <c r="N179" s="1"/>
      <c r="O179" s="1"/>
    </row>
    <row r="180" spans="1:15" ht="12.75" customHeight="1">
      <c r="A180" s="236">
        <v>171</v>
      </c>
      <c r="B180" s="278" t="s">
        <v>823</v>
      </c>
      <c r="C180" s="268">
        <v>459.6</v>
      </c>
      <c r="D180" s="269">
        <v>459.83333333333331</v>
      </c>
      <c r="E180" s="269">
        <v>452.76666666666665</v>
      </c>
      <c r="F180" s="269">
        <v>445.93333333333334</v>
      </c>
      <c r="G180" s="269">
        <v>438.86666666666667</v>
      </c>
      <c r="H180" s="269">
        <v>466.66666666666663</v>
      </c>
      <c r="I180" s="269">
        <v>473.73333333333335</v>
      </c>
      <c r="J180" s="269">
        <v>480.56666666666661</v>
      </c>
      <c r="K180" s="268">
        <v>466.9</v>
      </c>
      <c r="L180" s="268">
        <v>453</v>
      </c>
      <c r="M180" s="268">
        <v>10.75149</v>
      </c>
      <c r="N180" s="1"/>
      <c r="O180" s="1"/>
    </row>
    <row r="181" spans="1:15" ht="12.75" customHeight="1">
      <c r="A181" s="236">
        <v>172</v>
      </c>
      <c r="B181" s="278" t="s">
        <v>188</v>
      </c>
      <c r="C181" s="268">
        <v>519.75</v>
      </c>
      <c r="D181" s="269">
        <v>523.30000000000007</v>
      </c>
      <c r="E181" s="269">
        <v>514.95000000000016</v>
      </c>
      <c r="F181" s="269">
        <v>510.15000000000009</v>
      </c>
      <c r="G181" s="269">
        <v>501.80000000000018</v>
      </c>
      <c r="H181" s="269">
        <v>528.10000000000014</v>
      </c>
      <c r="I181" s="269">
        <v>536.45000000000005</v>
      </c>
      <c r="J181" s="269">
        <v>541.25000000000011</v>
      </c>
      <c r="K181" s="268">
        <v>531.65</v>
      </c>
      <c r="L181" s="268">
        <v>518.5</v>
      </c>
      <c r="M181" s="268">
        <v>93.511619999999994</v>
      </c>
      <c r="N181" s="1"/>
      <c r="O181" s="1"/>
    </row>
    <row r="182" spans="1:15" ht="12.75" customHeight="1">
      <c r="A182" s="236">
        <v>173</v>
      </c>
      <c r="B182" s="278" t="s">
        <v>186</v>
      </c>
      <c r="C182" s="268">
        <v>76</v>
      </c>
      <c r="D182" s="269">
        <v>76.033333333333346</v>
      </c>
      <c r="E182" s="269">
        <v>75.516666666666694</v>
      </c>
      <c r="F182" s="269">
        <v>75.033333333333346</v>
      </c>
      <c r="G182" s="269">
        <v>74.516666666666694</v>
      </c>
      <c r="H182" s="269">
        <v>76.516666666666694</v>
      </c>
      <c r="I182" s="269">
        <v>77.033333333333346</v>
      </c>
      <c r="J182" s="269">
        <v>77.516666666666694</v>
      </c>
      <c r="K182" s="268">
        <v>76.55</v>
      </c>
      <c r="L182" s="268">
        <v>75.55</v>
      </c>
      <c r="M182" s="268">
        <v>125.32404</v>
      </c>
      <c r="N182" s="1"/>
      <c r="O182" s="1"/>
    </row>
    <row r="183" spans="1:15" ht="12.75" customHeight="1">
      <c r="A183" s="236">
        <v>174</v>
      </c>
      <c r="B183" s="278" t="s">
        <v>193</v>
      </c>
      <c r="C183" s="268">
        <v>944.5</v>
      </c>
      <c r="D183" s="269">
        <v>951.69999999999993</v>
      </c>
      <c r="E183" s="269">
        <v>935.54999999999984</v>
      </c>
      <c r="F183" s="269">
        <v>926.59999999999991</v>
      </c>
      <c r="G183" s="269">
        <v>910.44999999999982</v>
      </c>
      <c r="H183" s="269">
        <v>960.64999999999986</v>
      </c>
      <c r="I183" s="269">
        <v>976.8</v>
      </c>
      <c r="J183" s="269">
        <v>985.74999999999989</v>
      </c>
      <c r="K183" s="268">
        <v>967.85</v>
      </c>
      <c r="L183" s="268">
        <v>942.75</v>
      </c>
      <c r="M183" s="268">
        <v>44.445779999999999</v>
      </c>
      <c r="N183" s="1"/>
      <c r="O183" s="1"/>
    </row>
    <row r="184" spans="1:15" ht="12.75" customHeight="1">
      <c r="A184" s="236">
        <v>175</v>
      </c>
      <c r="B184" s="278" t="s">
        <v>194</v>
      </c>
      <c r="C184" s="268">
        <v>504.45</v>
      </c>
      <c r="D184" s="269">
        <v>508.81666666666666</v>
      </c>
      <c r="E184" s="269">
        <v>497.63333333333333</v>
      </c>
      <c r="F184" s="269">
        <v>490.81666666666666</v>
      </c>
      <c r="G184" s="269">
        <v>479.63333333333333</v>
      </c>
      <c r="H184" s="269">
        <v>515.63333333333333</v>
      </c>
      <c r="I184" s="269">
        <v>526.81666666666661</v>
      </c>
      <c r="J184" s="269">
        <v>533.63333333333333</v>
      </c>
      <c r="K184" s="268">
        <v>520</v>
      </c>
      <c r="L184" s="268">
        <v>502</v>
      </c>
      <c r="M184" s="268">
        <v>12.423539999999999</v>
      </c>
      <c r="N184" s="1"/>
      <c r="O184" s="1"/>
    </row>
    <row r="185" spans="1:15" ht="12.75" customHeight="1">
      <c r="A185" s="236">
        <v>176</v>
      </c>
      <c r="B185" s="278" t="s">
        <v>275</v>
      </c>
      <c r="C185" s="268">
        <v>557.45000000000005</v>
      </c>
      <c r="D185" s="269">
        <v>560.44999999999993</v>
      </c>
      <c r="E185" s="269">
        <v>551.99999999999989</v>
      </c>
      <c r="F185" s="269">
        <v>546.54999999999995</v>
      </c>
      <c r="G185" s="269">
        <v>538.09999999999991</v>
      </c>
      <c r="H185" s="269">
        <v>565.89999999999986</v>
      </c>
      <c r="I185" s="269">
        <v>574.34999999999991</v>
      </c>
      <c r="J185" s="269">
        <v>579.79999999999984</v>
      </c>
      <c r="K185" s="268">
        <v>568.9</v>
      </c>
      <c r="L185" s="268">
        <v>555</v>
      </c>
      <c r="M185" s="268">
        <v>3.4382799999999998</v>
      </c>
      <c r="N185" s="1"/>
      <c r="O185" s="1"/>
    </row>
    <row r="186" spans="1:15" ht="12.75" customHeight="1">
      <c r="A186" s="236">
        <v>177</v>
      </c>
      <c r="B186" s="278" t="s">
        <v>206</v>
      </c>
      <c r="C186" s="268">
        <v>995.5</v>
      </c>
      <c r="D186" s="269">
        <v>1006</v>
      </c>
      <c r="E186" s="269">
        <v>976.05</v>
      </c>
      <c r="F186" s="269">
        <v>956.59999999999991</v>
      </c>
      <c r="G186" s="269">
        <v>926.64999999999986</v>
      </c>
      <c r="H186" s="269">
        <v>1025.45</v>
      </c>
      <c r="I186" s="269">
        <v>1055.4000000000001</v>
      </c>
      <c r="J186" s="269">
        <v>1074.8500000000001</v>
      </c>
      <c r="K186" s="268">
        <v>1035.95</v>
      </c>
      <c r="L186" s="268">
        <v>986.55</v>
      </c>
      <c r="M186" s="268">
        <v>17.472930000000002</v>
      </c>
      <c r="N186" s="1"/>
      <c r="O186" s="1"/>
    </row>
    <row r="187" spans="1:15" ht="12.75" customHeight="1">
      <c r="A187" s="236">
        <v>178</v>
      </c>
      <c r="B187" s="278" t="s">
        <v>195</v>
      </c>
      <c r="C187" s="268">
        <v>1093.7</v>
      </c>
      <c r="D187" s="269">
        <v>1102.6666666666667</v>
      </c>
      <c r="E187" s="269">
        <v>1073.4333333333334</v>
      </c>
      <c r="F187" s="269">
        <v>1053.1666666666667</v>
      </c>
      <c r="G187" s="269">
        <v>1023.9333333333334</v>
      </c>
      <c r="H187" s="269">
        <v>1122.9333333333334</v>
      </c>
      <c r="I187" s="269">
        <v>1152.1666666666665</v>
      </c>
      <c r="J187" s="269">
        <v>1172.4333333333334</v>
      </c>
      <c r="K187" s="268">
        <v>1131.9000000000001</v>
      </c>
      <c r="L187" s="268">
        <v>1082.4000000000001</v>
      </c>
      <c r="M187" s="268">
        <v>30.73292</v>
      </c>
      <c r="N187" s="1"/>
      <c r="O187" s="1"/>
    </row>
    <row r="188" spans="1:15" ht="12.75" customHeight="1">
      <c r="A188" s="236">
        <v>179</v>
      </c>
      <c r="B188" s="278" t="s">
        <v>502</v>
      </c>
      <c r="C188" s="268">
        <v>1160.05</v>
      </c>
      <c r="D188" s="269">
        <v>1160.6499999999999</v>
      </c>
      <c r="E188" s="269">
        <v>1142.7499999999998</v>
      </c>
      <c r="F188" s="269">
        <v>1125.4499999999998</v>
      </c>
      <c r="G188" s="269">
        <v>1107.5499999999997</v>
      </c>
      <c r="H188" s="269">
        <v>1177.9499999999998</v>
      </c>
      <c r="I188" s="269">
        <v>1195.8499999999999</v>
      </c>
      <c r="J188" s="269">
        <v>1213.1499999999999</v>
      </c>
      <c r="K188" s="268">
        <v>1178.55</v>
      </c>
      <c r="L188" s="268">
        <v>1143.3499999999999</v>
      </c>
      <c r="M188" s="268">
        <v>3.6719900000000001</v>
      </c>
      <c r="N188" s="1"/>
      <c r="O188" s="1"/>
    </row>
    <row r="189" spans="1:15" ht="12.75" customHeight="1">
      <c r="A189" s="236">
        <v>180</v>
      </c>
      <c r="B189" s="278" t="s">
        <v>200</v>
      </c>
      <c r="C189" s="268">
        <v>2984.95</v>
      </c>
      <c r="D189" s="269">
        <v>2993.2166666666667</v>
      </c>
      <c r="E189" s="269">
        <v>2965.7333333333336</v>
      </c>
      <c r="F189" s="269">
        <v>2946.5166666666669</v>
      </c>
      <c r="G189" s="269">
        <v>2919.0333333333338</v>
      </c>
      <c r="H189" s="269">
        <v>3012.4333333333334</v>
      </c>
      <c r="I189" s="269">
        <v>3039.9166666666661</v>
      </c>
      <c r="J189" s="269">
        <v>3059.1333333333332</v>
      </c>
      <c r="K189" s="268">
        <v>3020.7</v>
      </c>
      <c r="L189" s="268">
        <v>2974</v>
      </c>
      <c r="M189" s="268">
        <v>17.633310000000002</v>
      </c>
      <c r="N189" s="1"/>
      <c r="O189" s="1"/>
    </row>
    <row r="190" spans="1:15" ht="12.75" customHeight="1">
      <c r="A190" s="236">
        <v>181</v>
      </c>
      <c r="B190" s="278" t="s">
        <v>196</v>
      </c>
      <c r="C190" s="268">
        <v>777.95</v>
      </c>
      <c r="D190" s="269">
        <v>786.25</v>
      </c>
      <c r="E190" s="269">
        <v>767.7</v>
      </c>
      <c r="F190" s="269">
        <v>757.45</v>
      </c>
      <c r="G190" s="269">
        <v>738.90000000000009</v>
      </c>
      <c r="H190" s="269">
        <v>796.5</v>
      </c>
      <c r="I190" s="269">
        <v>815.05</v>
      </c>
      <c r="J190" s="269">
        <v>825.3</v>
      </c>
      <c r="K190" s="268">
        <v>804.8</v>
      </c>
      <c r="L190" s="268">
        <v>776</v>
      </c>
      <c r="M190" s="268">
        <v>16.52675</v>
      </c>
      <c r="N190" s="1"/>
      <c r="O190" s="1"/>
    </row>
    <row r="191" spans="1:15" ht="12.75" customHeight="1">
      <c r="A191" s="236">
        <v>182</v>
      </c>
      <c r="B191" s="278" t="s">
        <v>276</v>
      </c>
      <c r="C191" s="268">
        <v>8312.5</v>
      </c>
      <c r="D191" s="269">
        <v>8379.0333333333328</v>
      </c>
      <c r="E191" s="269">
        <v>8233.4666666666653</v>
      </c>
      <c r="F191" s="269">
        <v>8154.4333333333325</v>
      </c>
      <c r="G191" s="269">
        <v>8008.866666666665</v>
      </c>
      <c r="H191" s="269">
        <v>8458.0666666666657</v>
      </c>
      <c r="I191" s="269">
        <v>8603.6333333333314</v>
      </c>
      <c r="J191" s="269">
        <v>8682.6666666666661</v>
      </c>
      <c r="K191" s="268">
        <v>8524.6</v>
      </c>
      <c r="L191" s="268">
        <v>8300</v>
      </c>
      <c r="M191" s="268">
        <v>1.8864799999999999</v>
      </c>
      <c r="N191" s="1"/>
      <c r="O191" s="1"/>
    </row>
    <row r="192" spans="1:15" ht="12.75" customHeight="1">
      <c r="A192" s="236">
        <v>183</v>
      </c>
      <c r="B192" s="278" t="s">
        <v>197</v>
      </c>
      <c r="C192" s="268">
        <v>397.65</v>
      </c>
      <c r="D192" s="269">
        <v>399.90000000000003</v>
      </c>
      <c r="E192" s="269">
        <v>393.25000000000006</v>
      </c>
      <c r="F192" s="269">
        <v>388.85</v>
      </c>
      <c r="G192" s="269">
        <v>382.20000000000005</v>
      </c>
      <c r="H192" s="269">
        <v>404.30000000000007</v>
      </c>
      <c r="I192" s="269">
        <v>410.95000000000005</v>
      </c>
      <c r="J192" s="269">
        <v>415.35000000000008</v>
      </c>
      <c r="K192" s="268">
        <v>406.55</v>
      </c>
      <c r="L192" s="268">
        <v>395.5</v>
      </c>
      <c r="M192" s="268">
        <v>203.32429999999999</v>
      </c>
      <c r="N192" s="1"/>
      <c r="O192" s="1"/>
    </row>
    <row r="193" spans="1:15" ht="12.75" customHeight="1">
      <c r="A193" s="236">
        <v>184</v>
      </c>
      <c r="B193" s="278" t="s">
        <v>198</v>
      </c>
      <c r="C193" s="268">
        <v>213.15</v>
      </c>
      <c r="D193" s="269">
        <v>214.31666666666669</v>
      </c>
      <c r="E193" s="269">
        <v>210.63333333333338</v>
      </c>
      <c r="F193" s="269">
        <v>208.1166666666667</v>
      </c>
      <c r="G193" s="269">
        <v>204.43333333333339</v>
      </c>
      <c r="H193" s="269">
        <v>216.83333333333337</v>
      </c>
      <c r="I193" s="269">
        <v>220.51666666666671</v>
      </c>
      <c r="J193" s="269">
        <v>223.03333333333336</v>
      </c>
      <c r="K193" s="268">
        <v>218</v>
      </c>
      <c r="L193" s="268">
        <v>211.8</v>
      </c>
      <c r="M193" s="268">
        <v>108.64491</v>
      </c>
      <c r="N193" s="1"/>
      <c r="O193" s="1"/>
    </row>
    <row r="194" spans="1:15" ht="12.75" customHeight="1">
      <c r="A194" s="236">
        <v>185</v>
      </c>
      <c r="B194" s="278" t="s">
        <v>199</v>
      </c>
      <c r="C194" s="268">
        <v>98.35</v>
      </c>
      <c r="D194" s="269">
        <v>98.666666666666671</v>
      </c>
      <c r="E194" s="269">
        <v>97.683333333333337</v>
      </c>
      <c r="F194" s="269">
        <v>97.016666666666666</v>
      </c>
      <c r="G194" s="269">
        <v>96.033333333333331</v>
      </c>
      <c r="H194" s="269">
        <v>99.333333333333343</v>
      </c>
      <c r="I194" s="269">
        <v>100.31666666666666</v>
      </c>
      <c r="J194" s="269">
        <v>100.98333333333335</v>
      </c>
      <c r="K194" s="268">
        <v>99.65</v>
      </c>
      <c r="L194" s="268">
        <v>98</v>
      </c>
      <c r="M194" s="268">
        <v>372.82312999999999</v>
      </c>
      <c r="N194" s="1"/>
      <c r="O194" s="1"/>
    </row>
    <row r="195" spans="1:15" ht="12.75" customHeight="1">
      <c r="A195" s="236">
        <v>186</v>
      </c>
      <c r="B195" s="278" t="s">
        <v>201</v>
      </c>
      <c r="C195" s="268">
        <v>1005.5</v>
      </c>
      <c r="D195" s="269">
        <v>1007.6333333333333</v>
      </c>
      <c r="E195" s="269">
        <v>997.01666666666665</v>
      </c>
      <c r="F195" s="269">
        <v>988.5333333333333</v>
      </c>
      <c r="G195" s="269">
        <v>977.91666666666663</v>
      </c>
      <c r="H195" s="269">
        <v>1016.1166666666667</v>
      </c>
      <c r="I195" s="269">
        <v>1026.7333333333331</v>
      </c>
      <c r="J195" s="269">
        <v>1035.2166666666667</v>
      </c>
      <c r="K195" s="268">
        <v>1018.25</v>
      </c>
      <c r="L195" s="268">
        <v>999.15</v>
      </c>
      <c r="M195" s="268">
        <v>24.312360000000002</v>
      </c>
      <c r="N195" s="1"/>
      <c r="O195" s="1"/>
    </row>
    <row r="196" spans="1:15" ht="12.75" customHeight="1">
      <c r="A196" s="236">
        <v>187</v>
      </c>
      <c r="B196" s="278" t="s">
        <v>182</v>
      </c>
      <c r="C196" s="268">
        <v>741.3</v>
      </c>
      <c r="D196" s="269">
        <v>747.36666666666667</v>
      </c>
      <c r="E196" s="269">
        <v>730.33333333333337</v>
      </c>
      <c r="F196" s="269">
        <v>719.36666666666667</v>
      </c>
      <c r="G196" s="269">
        <v>702.33333333333337</v>
      </c>
      <c r="H196" s="269">
        <v>758.33333333333337</v>
      </c>
      <c r="I196" s="269">
        <v>775.36666666666667</v>
      </c>
      <c r="J196" s="269">
        <v>786.33333333333337</v>
      </c>
      <c r="K196" s="268">
        <v>764.4</v>
      </c>
      <c r="L196" s="268">
        <v>736.4</v>
      </c>
      <c r="M196" s="268">
        <v>2.0515500000000002</v>
      </c>
      <c r="N196" s="1"/>
      <c r="O196" s="1"/>
    </row>
    <row r="197" spans="1:15" ht="12.75" customHeight="1">
      <c r="A197" s="236">
        <v>188</v>
      </c>
      <c r="B197" s="278" t="s">
        <v>202</v>
      </c>
      <c r="C197" s="268">
        <v>2574.1999999999998</v>
      </c>
      <c r="D197" s="269">
        <v>2584.9333333333329</v>
      </c>
      <c r="E197" s="269">
        <v>2544.8666666666659</v>
      </c>
      <c r="F197" s="269">
        <v>2515.5333333333328</v>
      </c>
      <c r="G197" s="269">
        <v>2475.4666666666658</v>
      </c>
      <c r="H197" s="269">
        <v>2614.266666666666</v>
      </c>
      <c r="I197" s="269">
        <v>2654.3333333333326</v>
      </c>
      <c r="J197" s="269">
        <v>2683.6666666666661</v>
      </c>
      <c r="K197" s="268">
        <v>2625</v>
      </c>
      <c r="L197" s="268">
        <v>2555.6</v>
      </c>
      <c r="M197" s="268">
        <v>10.49142</v>
      </c>
      <c r="N197" s="1"/>
      <c r="O197" s="1"/>
    </row>
    <row r="198" spans="1:15" ht="12.75" customHeight="1">
      <c r="A198" s="236">
        <v>189</v>
      </c>
      <c r="B198" s="278" t="s">
        <v>203</v>
      </c>
      <c r="C198" s="268">
        <v>1578.85</v>
      </c>
      <c r="D198" s="269">
        <v>1576.5833333333333</v>
      </c>
      <c r="E198" s="269">
        <v>1554.1666666666665</v>
      </c>
      <c r="F198" s="269">
        <v>1529.4833333333333</v>
      </c>
      <c r="G198" s="269">
        <v>1507.0666666666666</v>
      </c>
      <c r="H198" s="269">
        <v>1601.2666666666664</v>
      </c>
      <c r="I198" s="269">
        <v>1623.6833333333329</v>
      </c>
      <c r="J198" s="269">
        <v>1648.3666666666663</v>
      </c>
      <c r="K198" s="268">
        <v>1599</v>
      </c>
      <c r="L198" s="268">
        <v>1551.9</v>
      </c>
      <c r="M198" s="268">
        <v>4.7105199999999998</v>
      </c>
      <c r="N198" s="1"/>
      <c r="O198" s="1"/>
    </row>
    <row r="199" spans="1:15" ht="12.75" customHeight="1">
      <c r="A199" s="236">
        <v>190</v>
      </c>
      <c r="B199" s="278" t="s">
        <v>204</v>
      </c>
      <c r="C199" s="268">
        <v>482.85</v>
      </c>
      <c r="D199" s="269">
        <v>485.3</v>
      </c>
      <c r="E199" s="269">
        <v>477.3</v>
      </c>
      <c r="F199" s="269">
        <v>471.75</v>
      </c>
      <c r="G199" s="269">
        <v>463.75</v>
      </c>
      <c r="H199" s="269">
        <v>490.85</v>
      </c>
      <c r="I199" s="269">
        <v>498.85</v>
      </c>
      <c r="J199" s="269">
        <v>504.40000000000003</v>
      </c>
      <c r="K199" s="268">
        <v>493.3</v>
      </c>
      <c r="L199" s="268">
        <v>479.75</v>
      </c>
      <c r="M199" s="268">
        <v>7.5492699999999999</v>
      </c>
      <c r="N199" s="1"/>
      <c r="O199" s="1"/>
    </row>
    <row r="200" spans="1:15" ht="12.75" customHeight="1">
      <c r="A200" s="236">
        <v>191</v>
      </c>
      <c r="B200" s="278" t="s">
        <v>205</v>
      </c>
      <c r="C200" s="268">
        <v>1389.8</v>
      </c>
      <c r="D200" s="269">
        <v>1399.2666666666667</v>
      </c>
      <c r="E200" s="269">
        <v>1373.5333333333333</v>
      </c>
      <c r="F200" s="269">
        <v>1357.2666666666667</v>
      </c>
      <c r="G200" s="269">
        <v>1331.5333333333333</v>
      </c>
      <c r="H200" s="269">
        <v>1415.5333333333333</v>
      </c>
      <c r="I200" s="269">
        <v>1441.2666666666664</v>
      </c>
      <c r="J200" s="269">
        <v>1457.5333333333333</v>
      </c>
      <c r="K200" s="268">
        <v>1425</v>
      </c>
      <c r="L200" s="268">
        <v>1383</v>
      </c>
      <c r="M200" s="268">
        <v>4.8755300000000004</v>
      </c>
      <c r="N200" s="1"/>
      <c r="O200" s="1"/>
    </row>
    <row r="201" spans="1:15" ht="12.75" customHeight="1">
      <c r="A201" s="236">
        <v>192</v>
      </c>
      <c r="B201" s="278" t="s">
        <v>509</v>
      </c>
      <c r="C201" s="268">
        <v>36.1</v>
      </c>
      <c r="D201" s="269">
        <v>36.266666666666673</v>
      </c>
      <c r="E201" s="269">
        <v>35.833333333333343</v>
      </c>
      <c r="F201" s="269">
        <v>35.56666666666667</v>
      </c>
      <c r="G201" s="269">
        <v>35.13333333333334</v>
      </c>
      <c r="H201" s="269">
        <v>36.533333333333346</v>
      </c>
      <c r="I201" s="269">
        <v>36.966666666666669</v>
      </c>
      <c r="J201" s="269">
        <v>37.233333333333348</v>
      </c>
      <c r="K201" s="268">
        <v>36.700000000000003</v>
      </c>
      <c r="L201" s="268">
        <v>36</v>
      </c>
      <c r="M201" s="268">
        <v>37.173470000000002</v>
      </c>
      <c r="N201" s="1"/>
      <c r="O201" s="1"/>
    </row>
    <row r="202" spans="1:15" ht="12.75" customHeight="1">
      <c r="A202" s="236">
        <v>193</v>
      </c>
      <c r="B202" s="278" t="s">
        <v>209</v>
      </c>
      <c r="C202" s="268">
        <v>665.1</v>
      </c>
      <c r="D202" s="269">
        <v>670.30000000000007</v>
      </c>
      <c r="E202" s="269">
        <v>658.80000000000018</v>
      </c>
      <c r="F202" s="269">
        <v>652.50000000000011</v>
      </c>
      <c r="G202" s="269">
        <v>641.00000000000023</v>
      </c>
      <c r="H202" s="269">
        <v>676.60000000000014</v>
      </c>
      <c r="I202" s="269">
        <v>688.09999999999991</v>
      </c>
      <c r="J202" s="269">
        <v>694.40000000000009</v>
      </c>
      <c r="K202" s="268">
        <v>681.8</v>
      </c>
      <c r="L202" s="268">
        <v>664</v>
      </c>
      <c r="M202" s="268">
        <v>18.157440000000001</v>
      </c>
      <c r="N202" s="1"/>
      <c r="O202" s="1"/>
    </row>
    <row r="203" spans="1:15" ht="12.75" customHeight="1">
      <c r="A203" s="236">
        <v>194</v>
      </c>
      <c r="B203" s="278" t="s">
        <v>208</v>
      </c>
      <c r="C203" s="268">
        <v>6242.55</v>
      </c>
      <c r="D203" s="269">
        <v>6275.6833333333334</v>
      </c>
      <c r="E203" s="269">
        <v>6196.0666666666666</v>
      </c>
      <c r="F203" s="269">
        <v>6149.583333333333</v>
      </c>
      <c r="G203" s="269">
        <v>6069.9666666666662</v>
      </c>
      <c r="H203" s="269">
        <v>6322.166666666667</v>
      </c>
      <c r="I203" s="269">
        <v>6401.7833333333338</v>
      </c>
      <c r="J203" s="269">
        <v>6448.2666666666673</v>
      </c>
      <c r="K203" s="268">
        <v>6355.3</v>
      </c>
      <c r="L203" s="268">
        <v>6229.2</v>
      </c>
      <c r="M203" s="268">
        <v>3.3793199999999999</v>
      </c>
      <c r="N203" s="1"/>
      <c r="O203" s="1"/>
    </row>
    <row r="204" spans="1:15" ht="12.75" customHeight="1">
      <c r="A204" s="236">
        <v>195</v>
      </c>
      <c r="B204" s="278" t="s">
        <v>277</v>
      </c>
      <c r="C204" s="268">
        <v>43.15</v>
      </c>
      <c r="D204" s="269">
        <v>43.599999999999994</v>
      </c>
      <c r="E204" s="269">
        <v>42.399999999999991</v>
      </c>
      <c r="F204" s="269">
        <v>41.65</v>
      </c>
      <c r="G204" s="269">
        <v>40.449999999999996</v>
      </c>
      <c r="H204" s="269">
        <v>44.349999999999987</v>
      </c>
      <c r="I204" s="269">
        <v>45.54999999999999</v>
      </c>
      <c r="J204" s="269">
        <v>46.299999999999983</v>
      </c>
      <c r="K204" s="268">
        <v>44.8</v>
      </c>
      <c r="L204" s="268">
        <v>42.85</v>
      </c>
      <c r="M204" s="268">
        <v>66.075419999999994</v>
      </c>
      <c r="N204" s="1"/>
      <c r="O204" s="1"/>
    </row>
    <row r="205" spans="1:15" ht="12.75" customHeight="1">
      <c r="A205" s="236">
        <v>196</v>
      </c>
      <c r="B205" s="278" t="s">
        <v>207</v>
      </c>
      <c r="C205" s="268">
        <v>1670.55</v>
      </c>
      <c r="D205" s="269">
        <v>1679.3333333333333</v>
      </c>
      <c r="E205" s="269">
        <v>1644.2166666666665</v>
      </c>
      <c r="F205" s="269">
        <v>1617.8833333333332</v>
      </c>
      <c r="G205" s="269">
        <v>1582.7666666666664</v>
      </c>
      <c r="H205" s="269">
        <v>1705.6666666666665</v>
      </c>
      <c r="I205" s="269">
        <v>1740.7833333333333</v>
      </c>
      <c r="J205" s="269">
        <v>1767.1166666666666</v>
      </c>
      <c r="K205" s="268">
        <v>1714.45</v>
      </c>
      <c r="L205" s="268">
        <v>1653</v>
      </c>
      <c r="M205" s="268">
        <v>1.3067299999999999</v>
      </c>
      <c r="N205" s="1"/>
      <c r="O205" s="1"/>
    </row>
    <row r="206" spans="1:15" ht="12.75" customHeight="1">
      <c r="A206" s="236">
        <v>197</v>
      </c>
      <c r="B206" s="278" t="s">
        <v>154</v>
      </c>
      <c r="C206" s="268">
        <v>827.3</v>
      </c>
      <c r="D206" s="269">
        <v>830.83333333333337</v>
      </c>
      <c r="E206" s="269">
        <v>817.16666666666674</v>
      </c>
      <c r="F206" s="269">
        <v>807.03333333333342</v>
      </c>
      <c r="G206" s="269">
        <v>793.36666666666679</v>
      </c>
      <c r="H206" s="269">
        <v>840.9666666666667</v>
      </c>
      <c r="I206" s="269">
        <v>854.63333333333344</v>
      </c>
      <c r="J206" s="269">
        <v>864.76666666666665</v>
      </c>
      <c r="K206" s="268">
        <v>844.5</v>
      </c>
      <c r="L206" s="268">
        <v>820.7</v>
      </c>
      <c r="M206" s="268">
        <v>17.288640000000001</v>
      </c>
      <c r="N206" s="1"/>
      <c r="O206" s="1"/>
    </row>
    <row r="207" spans="1:15" ht="12.75" customHeight="1">
      <c r="A207" s="236">
        <v>198</v>
      </c>
      <c r="B207" s="278" t="s">
        <v>279</v>
      </c>
      <c r="C207" s="268">
        <v>1070.2</v>
      </c>
      <c r="D207" s="269">
        <v>1064.5666666666668</v>
      </c>
      <c r="E207" s="269">
        <v>1048.2333333333336</v>
      </c>
      <c r="F207" s="269">
        <v>1026.2666666666667</v>
      </c>
      <c r="G207" s="269">
        <v>1009.9333333333334</v>
      </c>
      <c r="H207" s="269">
        <v>1086.5333333333338</v>
      </c>
      <c r="I207" s="269">
        <v>1102.8666666666672</v>
      </c>
      <c r="J207" s="269">
        <v>1124.8333333333339</v>
      </c>
      <c r="K207" s="268">
        <v>1080.9000000000001</v>
      </c>
      <c r="L207" s="268">
        <v>1042.5999999999999</v>
      </c>
      <c r="M207" s="268">
        <v>14.970980000000001</v>
      </c>
      <c r="N207" s="1"/>
      <c r="O207" s="1"/>
    </row>
    <row r="208" spans="1:15" ht="12.75" customHeight="1">
      <c r="A208" s="236">
        <v>199</v>
      </c>
      <c r="B208" s="278" t="s">
        <v>210</v>
      </c>
      <c r="C208" s="268">
        <v>268.35000000000002</v>
      </c>
      <c r="D208" s="269">
        <v>268.98333333333335</v>
      </c>
      <c r="E208" s="269">
        <v>264.9666666666667</v>
      </c>
      <c r="F208" s="269">
        <v>261.58333333333337</v>
      </c>
      <c r="G208" s="269">
        <v>257.56666666666672</v>
      </c>
      <c r="H208" s="269">
        <v>272.36666666666667</v>
      </c>
      <c r="I208" s="269">
        <v>276.38333333333333</v>
      </c>
      <c r="J208" s="269">
        <v>279.76666666666665</v>
      </c>
      <c r="K208" s="268">
        <v>273</v>
      </c>
      <c r="L208" s="268">
        <v>265.60000000000002</v>
      </c>
      <c r="M208" s="268">
        <v>65.708029999999994</v>
      </c>
      <c r="N208" s="1"/>
      <c r="O208" s="1"/>
    </row>
    <row r="209" spans="1:15" ht="12.75" customHeight="1">
      <c r="A209" s="236">
        <v>200</v>
      </c>
      <c r="B209" s="278" t="s">
        <v>127</v>
      </c>
      <c r="C209" s="268">
        <v>8.85</v>
      </c>
      <c r="D209" s="269">
        <v>8.9499999999999993</v>
      </c>
      <c r="E209" s="269">
        <v>8.6999999999999993</v>
      </c>
      <c r="F209" s="269">
        <v>8.5500000000000007</v>
      </c>
      <c r="G209" s="269">
        <v>8.3000000000000007</v>
      </c>
      <c r="H209" s="269">
        <v>9.0999999999999979</v>
      </c>
      <c r="I209" s="269">
        <v>9.3499999999999979</v>
      </c>
      <c r="J209" s="269">
        <v>9.4999999999999964</v>
      </c>
      <c r="K209" s="268">
        <v>9.1999999999999993</v>
      </c>
      <c r="L209" s="268">
        <v>8.8000000000000007</v>
      </c>
      <c r="M209" s="268">
        <v>1901.81511</v>
      </c>
      <c r="N209" s="1"/>
      <c r="O209" s="1"/>
    </row>
    <row r="210" spans="1:15" ht="12.75" customHeight="1">
      <c r="A210" s="236">
        <v>201</v>
      </c>
      <c r="B210" s="278" t="s">
        <v>211</v>
      </c>
      <c r="C210" s="268">
        <v>893.15</v>
      </c>
      <c r="D210" s="269">
        <v>896.7166666666667</v>
      </c>
      <c r="E210" s="269">
        <v>883.43333333333339</v>
      </c>
      <c r="F210" s="269">
        <v>873.7166666666667</v>
      </c>
      <c r="G210" s="269">
        <v>860.43333333333339</v>
      </c>
      <c r="H210" s="269">
        <v>906.43333333333339</v>
      </c>
      <c r="I210" s="269">
        <v>919.7166666666667</v>
      </c>
      <c r="J210" s="269">
        <v>929.43333333333339</v>
      </c>
      <c r="K210" s="268">
        <v>910</v>
      </c>
      <c r="L210" s="268">
        <v>887</v>
      </c>
      <c r="M210" s="268">
        <v>11.362299999999999</v>
      </c>
      <c r="N210" s="1"/>
      <c r="O210" s="1"/>
    </row>
    <row r="211" spans="1:15" ht="12.75" customHeight="1">
      <c r="A211" s="236">
        <v>202</v>
      </c>
      <c r="B211" s="278" t="s">
        <v>280</v>
      </c>
      <c r="C211" s="268">
        <v>1620.7</v>
      </c>
      <c r="D211" s="269">
        <v>1621.7666666666664</v>
      </c>
      <c r="E211" s="269">
        <v>1605.5333333333328</v>
      </c>
      <c r="F211" s="269">
        <v>1590.3666666666663</v>
      </c>
      <c r="G211" s="269">
        <v>1574.1333333333328</v>
      </c>
      <c r="H211" s="269">
        <v>1636.9333333333329</v>
      </c>
      <c r="I211" s="269">
        <v>1653.1666666666665</v>
      </c>
      <c r="J211" s="269">
        <v>1668.333333333333</v>
      </c>
      <c r="K211" s="268">
        <v>1638</v>
      </c>
      <c r="L211" s="268">
        <v>1606.6</v>
      </c>
      <c r="M211" s="268">
        <v>1.1343700000000001</v>
      </c>
      <c r="N211" s="1"/>
      <c r="O211" s="1"/>
    </row>
    <row r="212" spans="1:15" ht="12.75" customHeight="1">
      <c r="A212" s="236">
        <v>203</v>
      </c>
      <c r="B212" s="278" t="s">
        <v>212</v>
      </c>
      <c r="C212" s="268">
        <v>394.5</v>
      </c>
      <c r="D212" s="269">
        <v>394.36666666666662</v>
      </c>
      <c r="E212" s="269">
        <v>390.73333333333323</v>
      </c>
      <c r="F212" s="269">
        <v>386.96666666666664</v>
      </c>
      <c r="G212" s="269">
        <v>383.33333333333326</v>
      </c>
      <c r="H212" s="269">
        <v>398.13333333333321</v>
      </c>
      <c r="I212" s="269">
        <v>401.76666666666654</v>
      </c>
      <c r="J212" s="269">
        <v>405.53333333333319</v>
      </c>
      <c r="K212" s="268">
        <v>398</v>
      </c>
      <c r="L212" s="268">
        <v>390.6</v>
      </c>
      <c r="M212" s="268">
        <v>40.704169999999998</v>
      </c>
      <c r="N212" s="1"/>
      <c r="O212" s="1"/>
    </row>
    <row r="213" spans="1:15" ht="12.75" customHeight="1">
      <c r="A213" s="236">
        <v>204</v>
      </c>
      <c r="B213" s="278" t="s">
        <v>281</v>
      </c>
      <c r="C213" s="268">
        <v>15.4</v>
      </c>
      <c r="D213" s="269">
        <v>15.483333333333334</v>
      </c>
      <c r="E213" s="269">
        <v>15.216666666666669</v>
      </c>
      <c r="F213" s="269">
        <v>15.033333333333335</v>
      </c>
      <c r="G213" s="269">
        <v>14.766666666666669</v>
      </c>
      <c r="H213" s="269">
        <v>15.666666666666668</v>
      </c>
      <c r="I213" s="269">
        <v>15.933333333333334</v>
      </c>
      <c r="J213" s="269">
        <v>16.116666666666667</v>
      </c>
      <c r="K213" s="268">
        <v>15.75</v>
      </c>
      <c r="L213" s="268">
        <v>15.3</v>
      </c>
      <c r="M213" s="268">
        <v>484.92331000000001</v>
      </c>
      <c r="N213" s="1"/>
      <c r="O213" s="1"/>
    </row>
    <row r="214" spans="1:15" ht="12.75" customHeight="1">
      <c r="A214" s="236">
        <v>205</v>
      </c>
      <c r="B214" s="278" t="s">
        <v>213</v>
      </c>
      <c r="C214" s="268">
        <v>252.2</v>
      </c>
      <c r="D214" s="269">
        <v>255.19999999999996</v>
      </c>
      <c r="E214" s="269">
        <v>246.74999999999994</v>
      </c>
      <c r="F214" s="269">
        <v>241.29999999999998</v>
      </c>
      <c r="G214" s="269">
        <v>232.84999999999997</v>
      </c>
      <c r="H214" s="269">
        <v>260.64999999999992</v>
      </c>
      <c r="I214" s="269">
        <v>269.09999999999991</v>
      </c>
      <c r="J214" s="269">
        <v>274.5499999999999</v>
      </c>
      <c r="K214" s="268">
        <v>263.64999999999998</v>
      </c>
      <c r="L214" s="268">
        <v>249.75</v>
      </c>
      <c r="M214" s="268">
        <v>86.454059999999998</v>
      </c>
      <c r="N214" s="1"/>
      <c r="O214" s="1"/>
    </row>
    <row r="215" spans="1:15" ht="12.75" customHeight="1">
      <c r="A215" s="236">
        <v>206</v>
      </c>
      <c r="B215" s="278" t="s">
        <v>833</v>
      </c>
      <c r="C215" s="268">
        <v>61.9</v>
      </c>
      <c r="D215" s="269">
        <v>62.066666666666663</v>
      </c>
      <c r="E215" s="269">
        <v>61.033333333333324</v>
      </c>
      <c r="F215" s="269">
        <v>60.166666666666664</v>
      </c>
      <c r="G215" s="269">
        <v>59.133333333333326</v>
      </c>
      <c r="H215" s="269">
        <v>62.933333333333323</v>
      </c>
      <c r="I215" s="269">
        <v>63.966666666666654</v>
      </c>
      <c r="J215" s="269">
        <v>64.833333333333314</v>
      </c>
      <c r="K215" s="268">
        <v>63.1</v>
      </c>
      <c r="L215" s="268">
        <v>61.2</v>
      </c>
      <c r="M215" s="268">
        <v>445.28870999999998</v>
      </c>
      <c r="N215" s="1"/>
      <c r="O215" s="1"/>
    </row>
    <row r="216" spans="1:15" ht="12.75" customHeight="1">
      <c r="A216" s="236">
        <v>207</v>
      </c>
      <c r="B216" s="278" t="s">
        <v>824</v>
      </c>
      <c r="C216" s="268">
        <v>409.35</v>
      </c>
      <c r="D216" s="269">
        <v>404.13333333333338</v>
      </c>
      <c r="E216" s="269">
        <v>393.21666666666675</v>
      </c>
      <c r="F216" s="269">
        <v>377.08333333333337</v>
      </c>
      <c r="G216" s="269">
        <v>366.16666666666674</v>
      </c>
      <c r="H216" s="269">
        <v>420.26666666666677</v>
      </c>
      <c r="I216" s="269">
        <v>431.18333333333339</v>
      </c>
      <c r="J216" s="269">
        <v>447.31666666666678</v>
      </c>
      <c r="K216" s="268">
        <v>415.05</v>
      </c>
      <c r="L216" s="268">
        <v>388</v>
      </c>
      <c r="M216" s="268">
        <v>80.176270000000002</v>
      </c>
      <c r="N216" s="1"/>
      <c r="O216" s="1"/>
    </row>
    <row r="217" spans="1:15" ht="12.75" customHeight="1">
      <c r="A217" s="361"/>
      <c r="B217" s="362"/>
      <c r="C217" s="363"/>
      <c r="D217" s="363"/>
      <c r="E217" s="363"/>
      <c r="F217" s="363"/>
      <c r="G217" s="363"/>
      <c r="H217" s="363"/>
      <c r="I217" s="363"/>
      <c r="J217" s="363"/>
      <c r="K217" s="363"/>
      <c r="L217" s="363"/>
      <c r="M217" s="3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L22" sqref="L2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7"/>
      <c r="B1" s="378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2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44838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0" t="s">
        <v>16</v>
      </c>
      <c r="B9" s="372" t="s">
        <v>18</v>
      </c>
      <c r="C9" s="376" t="s">
        <v>20</v>
      </c>
      <c r="D9" s="376" t="s">
        <v>21</v>
      </c>
      <c r="E9" s="367" t="s">
        <v>22</v>
      </c>
      <c r="F9" s="368"/>
      <c r="G9" s="369"/>
      <c r="H9" s="367" t="s">
        <v>23</v>
      </c>
      <c r="I9" s="368"/>
      <c r="J9" s="369"/>
      <c r="K9" s="23"/>
      <c r="L9" s="24"/>
      <c r="M9" s="50"/>
      <c r="N9" s="1"/>
      <c r="O9" s="1"/>
    </row>
    <row r="10" spans="1:15" ht="42.75" customHeight="1">
      <c r="A10" s="374"/>
      <c r="B10" s="375"/>
      <c r="C10" s="375"/>
      <c r="D10" s="37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77" t="s">
        <v>287</v>
      </c>
      <c r="C11" s="268">
        <v>24295.3</v>
      </c>
      <c r="D11" s="269">
        <v>24290.116666666669</v>
      </c>
      <c r="E11" s="269">
        <v>23680.233333333337</v>
      </c>
      <c r="F11" s="269">
        <v>23065.166666666668</v>
      </c>
      <c r="G11" s="269">
        <v>22455.283333333336</v>
      </c>
      <c r="H11" s="269">
        <v>24905.183333333338</v>
      </c>
      <c r="I11" s="269">
        <v>25515.066666666669</v>
      </c>
      <c r="J11" s="269">
        <v>26130.133333333339</v>
      </c>
      <c r="K11" s="268">
        <v>24900</v>
      </c>
      <c r="L11" s="268">
        <v>23675.05</v>
      </c>
      <c r="M11" s="268">
        <v>4.8239999999999998E-2</v>
      </c>
      <c r="N11" s="1"/>
      <c r="O11" s="1"/>
    </row>
    <row r="12" spans="1:15" ht="12" customHeight="1">
      <c r="A12" s="30">
        <v>2</v>
      </c>
      <c r="B12" s="278" t="s">
        <v>288</v>
      </c>
      <c r="C12" s="268">
        <v>2994.8</v>
      </c>
      <c r="D12" s="269">
        <v>3034.4499999999994</v>
      </c>
      <c r="E12" s="269">
        <v>2943.7999999999988</v>
      </c>
      <c r="F12" s="269">
        <v>2892.7999999999993</v>
      </c>
      <c r="G12" s="269">
        <v>2802.1499999999987</v>
      </c>
      <c r="H12" s="269">
        <v>3085.4499999999989</v>
      </c>
      <c r="I12" s="269">
        <v>3176.0999999999995</v>
      </c>
      <c r="J12" s="269">
        <v>3227.099999999999</v>
      </c>
      <c r="K12" s="268">
        <v>3125.1</v>
      </c>
      <c r="L12" s="268">
        <v>2983.45</v>
      </c>
      <c r="M12" s="268">
        <v>3.88862</v>
      </c>
      <c r="N12" s="1"/>
      <c r="O12" s="1"/>
    </row>
    <row r="13" spans="1:15" ht="12" customHeight="1">
      <c r="A13" s="30">
        <v>3</v>
      </c>
      <c r="B13" s="278" t="s">
        <v>43</v>
      </c>
      <c r="C13" s="268">
        <v>2301.3000000000002</v>
      </c>
      <c r="D13" s="269">
        <v>2341.4</v>
      </c>
      <c r="E13" s="269">
        <v>2247.9</v>
      </c>
      <c r="F13" s="269">
        <v>2194.5</v>
      </c>
      <c r="G13" s="269">
        <v>2101</v>
      </c>
      <c r="H13" s="269">
        <v>2394.8000000000002</v>
      </c>
      <c r="I13" s="269">
        <v>2488.3000000000002</v>
      </c>
      <c r="J13" s="269">
        <v>2541.7000000000003</v>
      </c>
      <c r="K13" s="268">
        <v>2434.9</v>
      </c>
      <c r="L13" s="268">
        <v>2288</v>
      </c>
      <c r="M13" s="268">
        <v>11.66442</v>
      </c>
      <c r="N13" s="1"/>
      <c r="O13" s="1"/>
    </row>
    <row r="14" spans="1:15" ht="12" customHeight="1">
      <c r="A14" s="30">
        <v>4</v>
      </c>
      <c r="B14" s="278" t="s">
        <v>290</v>
      </c>
      <c r="C14" s="268">
        <v>2466.4</v>
      </c>
      <c r="D14" s="269">
        <v>2466.7833333333333</v>
      </c>
      <c r="E14" s="269">
        <v>2424.6166666666668</v>
      </c>
      <c r="F14" s="269">
        <v>2382.8333333333335</v>
      </c>
      <c r="G14" s="269">
        <v>2340.666666666667</v>
      </c>
      <c r="H14" s="269">
        <v>2508.5666666666666</v>
      </c>
      <c r="I14" s="269">
        <v>2550.7333333333336</v>
      </c>
      <c r="J14" s="269">
        <v>2592.5166666666664</v>
      </c>
      <c r="K14" s="268">
        <v>2508.9499999999998</v>
      </c>
      <c r="L14" s="268">
        <v>2425</v>
      </c>
      <c r="M14" s="268">
        <v>0.58755000000000002</v>
      </c>
      <c r="N14" s="1"/>
      <c r="O14" s="1"/>
    </row>
    <row r="15" spans="1:15" ht="12" customHeight="1">
      <c r="A15" s="30">
        <v>5</v>
      </c>
      <c r="B15" s="278" t="s">
        <v>291</v>
      </c>
      <c r="C15" s="268">
        <v>1063.25</v>
      </c>
      <c r="D15" s="269">
        <v>1065.2833333333333</v>
      </c>
      <c r="E15" s="269">
        <v>1044.5666666666666</v>
      </c>
      <c r="F15" s="269">
        <v>1025.8833333333332</v>
      </c>
      <c r="G15" s="269">
        <v>1005.1666666666665</v>
      </c>
      <c r="H15" s="269">
        <v>1083.9666666666667</v>
      </c>
      <c r="I15" s="269">
        <v>1104.6833333333334</v>
      </c>
      <c r="J15" s="269">
        <v>1123.3666666666668</v>
      </c>
      <c r="K15" s="268">
        <v>1086</v>
      </c>
      <c r="L15" s="268">
        <v>1046.5999999999999</v>
      </c>
      <c r="M15" s="268">
        <v>4.9851299999999998</v>
      </c>
      <c r="N15" s="1"/>
      <c r="O15" s="1"/>
    </row>
    <row r="16" spans="1:15" ht="12" customHeight="1">
      <c r="A16" s="30">
        <v>6</v>
      </c>
      <c r="B16" s="278" t="s">
        <v>59</v>
      </c>
      <c r="C16" s="268">
        <v>594.4</v>
      </c>
      <c r="D16" s="269">
        <v>601.23333333333323</v>
      </c>
      <c r="E16" s="269">
        <v>583.26666666666642</v>
      </c>
      <c r="F16" s="269">
        <v>572.13333333333321</v>
      </c>
      <c r="G16" s="269">
        <v>554.1666666666664</v>
      </c>
      <c r="H16" s="269">
        <v>612.36666666666645</v>
      </c>
      <c r="I16" s="269">
        <v>630.33333333333337</v>
      </c>
      <c r="J16" s="269">
        <v>641.46666666666647</v>
      </c>
      <c r="K16" s="268">
        <v>619.20000000000005</v>
      </c>
      <c r="L16" s="268">
        <v>590.1</v>
      </c>
      <c r="M16" s="268">
        <v>20.32188</v>
      </c>
      <c r="N16" s="1"/>
      <c r="O16" s="1"/>
    </row>
    <row r="17" spans="1:15" ht="12" customHeight="1">
      <c r="A17" s="30">
        <v>7</v>
      </c>
      <c r="B17" s="278" t="s">
        <v>292</v>
      </c>
      <c r="C17" s="268">
        <v>469.8</v>
      </c>
      <c r="D17" s="269">
        <v>468.93333333333334</v>
      </c>
      <c r="E17" s="269">
        <v>462.86666666666667</v>
      </c>
      <c r="F17" s="269">
        <v>455.93333333333334</v>
      </c>
      <c r="G17" s="269">
        <v>449.86666666666667</v>
      </c>
      <c r="H17" s="269">
        <v>475.86666666666667</v>
      </c>
      <c r="I17" s="269">
        <v>481.93333333333339</v>
      </c>
      <c r="J17" s="269">
        <v>488.86666666666667</v>
      </c>
      <c r="K17" s="268">
        <v>475</v>
      </c>
      <c r="L17" s="268">
        <v>462</v>
      </c>
      <c r="M17" s="268">
        <v>1.6328</v>
      </c>
      <c r="N17" s="1"/>
      <c r="O17" s="1"/>
    </row>
    <row r="18" spans="1:15" ht="12" customHeight="1">
      <c r="A18" s="30">
        <v>8</v>
      </c>
      <c r="B18" s="278" t="s">
        <v>293</v>
      </c>
      <c r="C18" s="268">
        <v>2230.4</v>
      </c>
      <c r="D18" s="269">
        <v>2230.0666666666671</v>
      </c>
      <c r="E18" s="269">
        <v>2197.1833333333343</v>
      </c>
      <c r="F18" s="269">
        <v>2163.9666666666672</v>
      </c>
      <c r="G18" s="269">
        <v>2131.0833333333344</v>
      </c>
      <c r="H18" s="269">
        <v>2263.2833333333342</v>
      </c>
      <c r="I18" s="269">
        <v>2296.1666666666665</v>
      </c>
      <c r="J18" s="269">
        <v>2329.3833333333341</v>
      </c>
      <c r="K18" s="268">
        <v>2262.9499999999998</v>
      </c>
      <c r="L18" s="268">
        <v>2196.85</v>
      </c>
      <c r="M18" s="268">
        <v>0.34356999999999999</v>
      </c>
      <c r="N18" s="1"/>
      <c r="O18" s="1"/>
    </row>
    <row r="19" spans="1:15" ht="12" customHeight="1">
      <c r="A19" s="30">
        <v>9</v>
      </c>
      <c r="B19" s="278" t="s">
        <v>237</v>
      </c>
      <c r="C19" s="268">
        <v>18833.3</v>
      </c>
      <c r="D19" s="269">
        <v>18980.433333333334</v>
      </c>
      <c r="E19" s="269">
        <v>18577.916666666668</v>
      </c>
      <c r="F19" s="269">
        <v>18322.533333333333</v>
      </c>
      <c r="G19" s="269">
        <v>17920.016666666666</v>
      </c>
      <c r="H19" s="269">
        <v>19235.816666666669</v>
      </c>
      <c r="I19" s="269">
        <v>19638.333333333332</v>
      </c>
      <c r="J19" s="269">
        <v>19893.716666666671</v>
      </c>
      <c r="K19" s="268">
        <v>19382.95</v>
      </c>
      <c r="L19" s="268">
        <v>18725.05</v>
      </c>
      <c r="M19" s="268">
        <v>0.29006999999999999</v>
      </c>
      <c r="N19" s="1"/>
      <c r="O19" s="1"/>
    </row>
    <row r="20" spans="1:15" ht="12" customHeight="1">
      <c r="A20" s="30">
        <v>10</v>
      </c>
      <c r="B20" s="278" t="s">
        <v>45</v>
      </c>
      <c r="C20" s="268">
        <v>3157.3</v>
      </c>
      <c r="D20" s="269">
        <v>3242.5166666666664</v>
      </c>
      <c r="E20" s="269">
        <v>3024.9833333333327</v>
      </c>
      <c r="F20" s="269">
        <v>2892.6666666666661</v>
      </c>
      <c r="G20" s="269">
        <v>2675.1333333333323</v>
      </c>
      <c r="H20" s="269">
        <v>3374.833333333333</v>
      </c>
      <c r="I20" s="269">
        <v>3592.3666666666668</v>
      </c>
      <c r="J20" s="269">
        <v>3724.6833333333334</v>
      </c>
      <c r="K20" s="268">
        <v>3460.05</v>
      </c>
      <c r="L20" s="268">
        <v>3110.2</v>
      </c>
      <c r="M20" s="268">
        <v>75.788470000000004</v>
      </c>
      <c r="N20" s="1"/>
      <c r="O20" s="1"/>
    </row>
    <row r="21" spans="1:15" ht="12" customHeight="1">
      <c r="A21" s="30">
        <v>11</v>
      </c>
      <c r="B21" s="278" t="s">
        <v>238</v>
      </c>
      <c r="C21" s="268">
        <v>2074.0500000000002</v>
      </c>
      <c r="D21" s="269">
        <v>2122.9500000000003</v>
      </c>
      <c r="E21" s="269">
        <v>1957.1000000000004</v>
      </c>
      <c r="F21" s="269">
        <v>1840.15</v>
      </c>
      <c r="G21" s="269">
        <v>1674.3000000000002</v>
      </c>
      <c r="H21" s="269">
        <v>2239.9000000000005</v>
      </c>
      <c r="I21" s="269">
        <v>2405.75</v>
      </c>
      <c r="J21" s="269">
        <v>2522.7000000000007</v>
      </c>
      <c r="K21" s="268">
        <v>2288.8000000000002</v>
      </c>
      <c r="L21" s="268">
        <v>2006</v>
      </c>
      <c r="M21" s="268">
        <v>31.369769999999999</v>
      </c>
      <c r="N21" s="1"/>
      <c r="O21" s="1"/>
    </row>
    <row r="22" spans="1:15" ht="12" customHeight="1">
      <c r="A22" s="30">
        <v>12</v>
      </c>
      <c r="B22" s="278" t="s">
        <v>46</v>
      </c>
      <c r="C22" s="268">
        <v>784.4</v>
      </c>
      <c r="D22" s="269">
        <v>797.31666666666661</v>
      </c>
      <c r="E22" s="269">
        <v>760.23333333333323</v>
      </c>
      <c r="F22" s="269">
        <v>736.06666666666661</v>
      </c>
      <c r="G22" s="269">
        <v>698.98333333333323</v>
      </c>
      <c r="H22" s="269">
        <v>821.48333333333323</v>
      </c>
      <c r="I22" s="269">
        <v>858.56666666666672</v>
      </c>
      <c r="J22" s="269">
        <v>882.73333333333323</v>
      </c>
      <c r="K22" s="268">
        <v>834.4</v>
      </c>
      <c r="L22" s="268">
        <v>773.15</v>
      </c>
      <c r="M22" s="268">
        <v>129.03550999999999</v>
      </c>
      <c r="N22" s="1"/>
      <c r="O22" s="1"/>
    </row>
    <row r="23" spans="1:15" ht="12.75" customHeight="1">
      <c r="A23" s="30">
        <v>13</v>
      </c>
      <c r="B23" s="278" t="s">
        <v>239</v>
      </c>
      <c r="C23" s="268">
        <v>3100.8</v>
      </c>
      <c r="D23" s="269">
        <v>3163.7000000000003</v>
      </c>
      <c r="E23" s="269">
        <v>2902.7500000000005</v>
      </c>
      <c r="F23" s="269">
        <v>2704.7000000000003</v>
      </c>
      <c r="G23" s="269">
        <v>2443.7500000000005</v>
      </c>
      <c r="H23" s="269">
        <v>3361.7500000000005</v>
      </c>
      <c r="I23" s="269">
        <v>3622.7000000000003</v>
      </c>
      <c r="J23" s="269">
        <v>3820.7500000000005</v>
      </c>
      <c r="K23" s="268">
        <v>3424.65</v>
      </c>
      <c r="L23" s="268">
        <v>2965.65</v>
      </c>
      <c r="M23" s="268">
        <v>5.7817699999999999</v>
      </c>
      <c r="N23" s="1"/>
      <c r="O23" s="1"/>
    </row>
    <row r="24" spans="1:15" ht="12.75" customHeight="1">
      <c r="A24" s="30">
        <v>14</v>
      </c>
      <c r="B24" s="278" t="s">
        <v>240</v>
      </c>
      <c r="C24" s="268">
        <v>3123.65</v>
      </c>
      <c r="D24" s="269">
        <v>3181.2166666666667</v>
      </c>
      <c r="E24" s="269">
        <v>2942.4333333333334</v>
      </c>
      <c r="F24" s="269">
        <v>2761.2166666666667</v>
      </c>
      <c r="G24" s="269">
        <v>2522.4333333333334</v>
      </c>
      <c r="H24" s="269">
        <v>3362.4333333333334</v>
      </c>
      <c r="I24" s="269">
        <v>3601.2166666666672</v>
      </c>
      <c r="J24" s="269">
        <v>3782.4333333333334</v>
      </c>
      <c r="K24" s="268">
        <v>3420</v>
      </c>
      <c r="L24" s="268">
        <v>3000</v>
      </c>
      <c r="M24" s="268">
        <v>12.236359999999999</v>
      </c>
      <c r="N24" s="1"/>
      <c r="O24" s="1"/>
    </row>
    <row r="25" spans="1:15" ht="12.75" customHeight="1">
      <c r="A25" s="30">
        <v>15</v>
      </c>
      <c r="B25" s="278" t="s">
        <v>241</v>
      </c>
      <c r="C25" s="268">
        <v>109.75</v>
      </c>
      <c r="D25" s="269">
        <v>110.3</v>
      </c>
      <c r="E25" s="269">
        <v>108</v>
      </c>
      <c r="F25" s="269">
        <v>106.25</v>
      </c>
      <c r="G25" s="269">
        <v>103.95</v>
      </c>
      <c r="H25" s="269">
        <v>112.05</v>
      </c>
      <c r="I25" s="269">
        <v>114.34999999999998</v>
      </c>
      <c r="J25" s="269">
        <v>116.1</v>
      </c>
      <c r="K25" s="268">
        <v>112.6</v>
      </c>
      <c r="L25" s="268">
        <v>108.55</v>
      </c>
      <c r="M25" s="268">
        <v>22.99023</v>
      </c>
      <c r="N25" s="1"/>
      <c r="O25" s="1"/>
    </row>
    <row r="26" spans="1:15" ht="12.75" customHeight="1">
      <c r="A26" s="30">
        <v>16</v>
      </c>
      <c r="B26" s="278" t="s">
        <v>41</v>
      </c>
      <c r="C26" s="268">
        <v>332.35</v>
      </c>
      <c r="D26" s="269">
        <v>336.36666666666667</v>
      </c>
      <c r="E26" s="269">
        <v>324.48333333333335</v>
      </c>
      <c r="F26" s="269">
        <v>316.61666666666667</v>
      </c>
      <c r="G26" s="269">
        <v>304.73333333333335</v>
      </c>
      <c r="H26" s="269">
        <v>344.23333333333335</v>
      </c>
      <c r="I26" s="269">
        <v>356.11666666666667</v>
      </c>
      <c r="J26" s="269">
        <v>363.98333333333335</v>
      </c>
      <c r="K26" s="268">
        <v>348.25</v>
      </c>
      <c r="L26" s="268">
        <v>328.5</v>
      </c>
      <c r="M26" s="268">
        <v>41.482300000000002</v>
      </c>
      <c r="N26" s="1"/>
      <c r="O26" s="1"/>
    </row>
    <row r="27" spans="1:15" ht="12.75" customHeight="1">
      <c r="A27" s="30">
        <v>17</v>
      </c>
      <c r="B27" s="278" t="s">
        <v>834</v>
      </c>
      <c r="C27" s="268">
        <v>452.65</v>
      </c>
      <c r="D27" s="269">
        <v>453.25</v>
      </c>
      <c r="E27" s="269">
        <v>449.9</v>
      </c>
      <c r="F27" s="269">
        <v>447.15</v>
      </c>
      <c r="G27" s="269">
        <v>443.79999999999995</v>
      </c>
      <c r="H27" s="269">
        <v>456</v>
      </c>
      <c r="I27" s="269">
        <v>459.35</v>
      </c>
      <c r="J27" s="269">
        <v>462.1</v>
      </c>
      <c r="K27" s="268">
        <v>456.6</v>
      </c>
      <c r="L27" s="268">
        <v>450.5</v>
      </c>
      <c r="M27" s="268">
        <v>0.30124000000000001</v>
      </c>
      <c r="N27" s="1"/>
      <c r="O27" s="1"/>
    </row>
    <row r="28" spans="1:15" ht="12.75" customHeight="1">
      <c r="A28" s="30">
        <v>18</v>
      </c>
      <c r="B28" s="278" t="s">
        <v>294</v>
      </c>
      <c r="C28" s="268">
        <v>268</v>
      </c>
      <c r="D28" s="269">
        <v>269.53333333333336</v>
      </c>
      <c r="E28" s="269">
        <v>263.2166666666667</v>
      </c>
      <c r="F28" s="269">
        <v>258.43333333333334</v>
      </c>
      <c r="G28" s="269">
        <v>252.11666666666667</v>
      </c>
      <c r="H28" s="269">
        <v>274.31666666666672</v>
      </c>
      <c r="I28" s="269">
        <v>280.63333333333344</v>
      </c>
      <c r="J28" s="269">
        <v>285.41666666666674</v>
      </c>
      <c r="K28" s="268">
        <v>275.85000000000002</v>
      </c>
      <c r="L28" s="268">
        <v>264.75</v>
      </c>
      <c r="M28" s="268">
        <v>1.593</v>
      </c>
      <c r="N28" s="1"/>
      <c r="O28" s="1"/>
    </row>
    <row r="29" spans="1:15" ht="12.75" customHeight="1">
      <c r="A29" s="30">
        <v>19</v>
      </c>
      <c r="B29" s="278" t="s">
        <v>295</v>
      </c>
      <c r="C29" s="268">
        <v>264.35000000000002</v>
      </c>
      <c r="D29" s="269">
        <v>268.01666666666671</v>
      </c>
      <c r="E29" s="269">
        <v>257.18333333333339</v>
      </c>
      <c r="F29" s="269">
        <v>250.01666666666671</v>
      </c>
      <c r="G29" s="269">
        <v>239.18333333333339</v>
      </c>
      <c r="H29" s="269">
        <v>275.18333333333339</v>
      </c>
      <c r="I29" s="269">
        <v>286.01666666666677</v>
      </c>
      <c r="J29" s="269">
        <v>293.18333333333339</v>
      </c>
      <c r="K29" s="268">
        <v>278.85000000000002</v>
      </c>
      <c r="L29" s="268">
        <v>260.85000000000002</v>
      </c>
      <c r="M29" s="268">
        <v>5.6885700000000003</v>
      </c>
      <c r="N29" s="1"/>
      <c r="O29" s="1"/>
    </row>
    <row r="30" spans="1:15" ht="12.75" customHeight="1">
      <c r="A30" s="30">
        <v>20</v>
      </c>
      <c r="B30" s="278" t="s">
        <v>296</v>
      </c>
      <c r="C30" s="268">
        <v>1246.0999999999999</v>
      </c>
      <c r="D30" s="269">
        <v>1243.55</v>
      </c>
      <c r="E30" s="269">
        <v>1224.0999999999999</v>
      </c>
      <c r="F30" s="269">
        <v>1202.0999999999999</v>
      </c>
      <c r="G30" s="269">
        <v>1182.6499999999999</v>
      </c>
      <c r="H30" s="269">
        <v>1265.55</v>
      </c>
      <c r="I30" s="269">
        <v>1285.0000000000002</v>
      </c>
      <c r="J30" s="269">
        <v>1307</v>
      </c>
      <c r="K30" s="268">
        <v>1263</v>
      </c>
      <c r="L30" s="268">
        <v>1221.55</v>
      </c>
      <c r="M30" s="268">
        <v>2.37507</v>
      </c>
      <c r="N30" s="1"/>
      <c r="O30" s="1"/>
    </row>
    <row r="31" spans="1:15" ht="12.75" customHeight="1">
      <c r="A31" s="30">
        <v>21</v>
      </c>
      <c r="B31" s="278" t="s">
        <v>242</v>
      </c>
      <c r="C31" s="268">
        <v>1286.9000000000001</v>
      </c>
      <c r="D31" s="269">
        <v>1283.6000000000001</v>
      </c>
      <c r="E31" s="269">
        <v>1264.2000000000003</v>
      </c>
      <c r="F31" s="269">
        <v>1241.5000000000002</v>
      </c>
      <c r="G31" s="269">
        <v>1222.1000000000004</v>
      </c>
      <c r="H31" s="269">
        <v>1306.3000000000002</v>
      </c>
      <c r="I31" s="269">
        <v>1325.7000000000003</v>
      </c>
      <c r="J31" s="269">
        <v>1348.4</v>
      </c>
      <c r="K31" s="268">
        <v>1303</v>
      </c>
      <c r="L31" s="268">
        <v>1260.9000000000001</v>
      </c>
      <c r="M31" s="268">
        <v>3.5890900000000001</v>
      </c>
      <c r="N31" s="1"/>
      <c r="O31" s="1"/>
    </row>
    <row r="32" spans="1:15" ht="12.75" customHeight="1">
      <c r="A32" s="30">
        <v>22</v>
      </c>
      <c r="B32" s="278" t="s">
        <v>52</v>
      </c>
      <c r="C32" s="268">
        <v>615.20000000000005</v>
      </c>
      <c r="D32" s="269">
        <v>612.86666666666667</v>
      </c>
      <c r="E32" s="269">
        <v>607.33333333333337</v>
      </c>
      <c r="F32" s="269">
        <v>599.4666666666667</v>
      </c>
      <c r="G32" s="269">
        <v>593.93333333333339</v>
      </c>
      <c r="H32" s="269">
        <v>620.73333333333335</v>
      </c>
      <c r="I32" s="269">
        <v>626.26666666666665</v>
      </c>
      <c r="J32" s="269">
        <v>634.13333333333333</v>
      </c>
      <c r="K32" s="268">
        <v>618.4</v>
      </c>
      <c r="L32" s="268">
        <v>605</v>
      </c>
      <c r="M32" s="268">
        <v>1.06542</v>
      </c>
      <c r="N32" s="1"/>
      <c r="O32" s="1"/>
    </row>
    <row r="33" spans="1:15" ht="12.75" customHeight="1">
      <c r="A33" s="30">
        <v>23</v>
      </c>
      <c r="B33" s="278" t="s">
        <v>48</v>
      </c>
      <c r="C33" s="268">
        <v>3270.9</v>
      </c>
      <c r="D33" s="269">
        <v>3279.1</v>
      </c>
      <c r="E33" s="269">
        <v>3231.7999999999997</v>
      </c>
      <c r="F33" s="269">
        <v>3192.7</v>
      </c>
      <c r="G33" s="269">
        <v>3145.3999999999996</v>
      </c>
      <c r="H33" s="269">
        <v>3318.2</v>
      </c>
      <c r="I33" s="269">
        <v>3365.5</v>
      </c>
      <c r="J33" s="269">
        <v>3404.6</v>
      </c>
      <c r="K33" s="268">
        <v>3326.4</v>
      </c>
      <c r="L33" s="268">
        <v>3240</v>
      </c>
      <c r="M33" s="268">
        <v>0.95764000000000005</v>
      </c>
      <c r="N33" s="1"/>
      <c r="O33" s="1"/>
    </row>
    <row r="34" spans="1:15" ht="12.75" customHeight="1">
      <c r="A34" s="30">
        <v>24</v>
      </c>
      <c r="B34" s="278" t="s">
        <v>297</v>
      </c>
      <c r="C34" s="268">
        <v>2912.05</v>
      </c>
      <c r="D34" s="269">
        <v>2901.7666666666664</v>
      </c>
      <c r="E34" s="269">
        <v>2880.2833333333328</v>
      </c>
      <c r="F34" s="269">
        <v>2848.5166666666664</v>
      </c>
      <c r="G34" s="269">
        <v>2827.0333333333328</v>
      </c>
      <c r="H34" s="269">
        <v>2933.5333333333328</v>
      </c>
      <c r="I34" s="269">
        <v>2955.0166666666664</v>
      </c>
      <c r="J34" s="269">
        <v>2986.7833333333328</v>
      </c>
      <c r="K34" s="268">
        <v>2923.25</v>
      </c>
      <c r="L34" s="268">
        <v>2870</v>
      </c>
      <c r="M34" s="268">
        <v>0.24685000000000001</v>
      </c>
      <c r="N34" s="1"/>
      <c r="O34" s="1"/>
    </row>
    <row r="35" spans="1:15" ht="12.75" customHeight="1">
      <c r="A35" s="30">
        <v>25</v>
      </c>
      <c r="B35" s="278" t="s">
        <v>747</v>
      </c>
      <c r="C35" s="268">
        <v>402.15</v>
      </c>
      <c r="D35" s="269">
        <v>404.41666666666669</v>
      </c>
      <c r="E35" s="269">
        <v>389.13333333333338</v>
      </c>
      <c r="F35" s="269">
        <v>376.11666666666667</v>
      </c>
      <c r="G35" s="269">
        <v>360.83333333333337</v>
      </c>
      <c r="H35" s="269">
        <v>417.43333333333339</v>
      </c>
      <c r="I35" s="269">
        <v>432.7166666666667</v>
      </c>
      <c r="J35" s="269">
        <v>445.73333333333341</v>
      </c>
      <c r="K35" s="268">
        <v>419.7</v>
      </c>
      <c r="L35" s="268">
        <v>391.4</v>
      </c>
      <c r="M35" s="268">
        <v>8.4810199999999991</v>
      </c>
      <c r="N35" s="1"/>
      <c r="O35" s="1"/>
    </row>
    <row r="36" spans="1:15" ht="12.75" customHeight="1">
      <c r="A36" s="30">
        <v>26</v>
      </c>
      <c r="B36" s="278" t="s">
        <v>864</v>
      </c>
      <c r="C36" s="268">
        <v>17.95</v>
      </c>
      <c r="D36" s="269">
        <v>18.016666666666669</v>
      </c>
      <c r="E36" s="269">
        <v>17.783333333333339</v>
      </c>
      <c r="F36" s="269">
        <v>17.616666666666671</v>
      </c>
      <c r="G36" s="269">
        <v>17.38333333333334</v>
      </c>
      <c r="H36" s="269">
        <v>18.183333333333337</v>
      </c>
      <c r="I36" s="269">
        <v>18.416666666666664</v>
      </c>
      <c r="J36" s="269">
        <v>18.583333333333336</v>
      </c>
      <c r="K36" s="268">
        <v>18.25</v>
      </c>
      <c r="L36" s="268">
        <v>17.850000000000001</v>
      </c>
      <c r="M36" s="268">
        <v>15.460649999999999</v>
      </c>
      <c r="N36" s="1"/>
      <c r="O36" s="1"/>
    </row>
    <row r="37" spans="1:15" ht="12.75" customHeight="1">
      <c r="A37" s="30">
        <v>27</v>
      </c>
      <c r="B37" s="278" t="s">
        <v>50</v>
      </c>
      <c r="C37" s="268">
        <v>481.3</v>
      </c>
      <c r="D37" s="269">
        <v>484.48333333333329</v>
      </c>
      <c r="E37" s="269">
        <v>475.96666666666658</v>
      </c>
      <c r="F37" s="269">
        <v>470.63333333333327</v>
      </c>
      <c r="G37" s="269">
        <v>462.11666666666656</v>
      </c>
      <c r="H37" s="269">
        <v>489.81666666666661</v>
      </c>
      <c r="I37" s="269">
        <v>498.33333333333337</v>
      </c>
      <c r="J37" s="269">
        <v>503.66666666666663</v>
      </c>
      <c r="K37" s="268">
        <v>493</v>
      </c>
      <c r="L37" s="268">
        <v>479.15</v>
      </c>
      <c r="M37" s="268">
        <v>3.00684</v>
      </c>
      <c r="N37" s="1"/>
      <c r="O37" s="1"/>
    </row>
    <row r="38" spans="1:15" ht="12.75" customHeight="1">
      <c r="A38" s="30">
        <v>28</v>
      </c>
      <c r="B38" s="278" t="s">
        <v>298</v>
      </c>
      <c r="C38" s="268">
        <v>2372.9499999999998</v>
      </c>
      <c r="D38" s="269">
        <v>2365.2833333333333</v>
      </c>
      <c r="E38" s="269">
        <v>2330.6666666666665</v>
      </c>
      <c r="F38" s="269">
        <v>2288.3833333333332</v>
      </c>
      <c r="G38" s="269">
        <v>2253.7666666666664</v>
      </c>
      <c r="H38" s="269">
        <v>2407.5666666666666</v>
      </c>
      <c r="I38" s="269">
        <v>2442.1833333333334</v>
      </c>
      <c r="J38" s="269">
        <v>2484.4666666666667</v>
      </c>
      <c r="K38" s="268">
        <v>2399.9</v>
      </c>
      <c r="L38" s="268">
        <v>2323</v>
      </c>
      <c r="M38" s="268">
        <v>0.82716999999999996</v>
      </c>
      <c r="N38" s="1"/>
      <c r="O38" s="1"/>
    </row>
    <row r="39" spans="1:15" ht="12.75" customHeight="1">
      <c r="A39" s="30">
        <v>29</v>
      </c>
      <c r="B39" s="278" t="s">
        <v>51</v>
      </c>
      <c r="C39" s="268">
        <v>488.65</v>
      </c>
      <c r="D39" s="269">
        <v>493.2166666666667</v>
      </c>
      <c r="E39" s="269">
        <v>466.48333333333335</v>
      </c>
      <c r="F39" s="269">
        <v>444.31666666666666</v>
      </c>
      <c r="G39" s="269">
        <v>417.58333333333331</v>
      </c>
      <c r="H39" s="269">
        <v>515.38333333333344</v>
      </c>
      <c r="I39" s="269">
        <v>542.11666666666679</v>
      </c>
      <c r="J39" s="269">
        <v>564.28333333333342</v>
      </c>
      <c r="K39" s="268">
        <v>519.95000000000005</v>
      </c>
      <c r="L39" s="268">
        <v>471.05</v>
      </c>
      <c r="M39" s="268">
        <v>142.96197000000001</v>
      </c>
      <c r="N39" s="1"/>
      <c r="O39" s="1"/>
    </row>
    <row r="40" spans="1:15" ht="12.75" customHeight="1">
      <c r="A40" s="30">
        <v>30</v>
      </c>
      <c r="B40" s="278" t="s">
        <v>813</v>
      </c>
      <c r="C40" s="268">
        <v>1363.75</v>
      </c>
      <c r="D40" s="269">
        <v>1360.5</v>
      </c>
      <c r="E40" s="269">
        <v>1342.6</v>
      </c>
      <c r="F40" s="269">
        <v>1321.4499999999998</v>
      </c>
      <c r="G40" s="269">
        <v>1303.5499999999997</v>
      </c>
      <c r="H40" s="269">
        <v>1381.65</v>
      </c>
      <c r="I40" s="269">
        <v>1399.5500000000002</v>
      </c>
      <c r="J40" s="269">
        <v>1420.7000000000003</v>
      </c>
      <c r="K40" s="268">
        <v>1378.4</v>
      </c>
      <c r="L40" s="268">
        <v>1339.35</v>
      </c>
      <c r="M40" s="268">
        <v>2.3023400000000001</v>
      </c>
      <c r="N40" s="1"/>
      <c r="O40" s="1"/>
    </row>
    <row r="41" spans="1:15" ht="12.75" customHeight="1">
      <c r="A41" s="30">
        <v>31</v>
      </c>
      <c r="B41" s="278" t="s">
        <v>777</v>
      </c>
      <c r="C41" s="268">
        <v>726.9</v>
      </c>
      <c r="D41" s="269">
        <v>734</v>
      </c>
      <c r="E41" s="269">
        <v>715.05</v>
      </c>
      <c r="F41" s="269">
        <v>703.19999999999993</v>
      </c>
      <c r="G41" s="269">
        <v>684.24999999999989</v>
      </c>
      <c r="H41" s="269">
        <v>745.85</v>
      </c>
      <c r="I41" s="269">
        <v>764.80000000000007</v>
      </c>
      <c r="J41" s="269">
        <v>776.65000000000009</v>
      </c>
      <c r="K41" s="268">
        <v>752.95</v>
      </c>
      <c r="L41" s="268">
        <v>722.15</v>
      </c>
      <c r="M41" s="268">
        <v>1.6571800000000001</v>
      </c>
      <c r="N41" s="1"/>
      <c r="O41" s="1"/>
    </row>
    <row r="42" spans="1:15" ht="12.75" customHeight="1">
      <c r="A42" s="30">
        <v>32</v>
      </c>
      <c r="B42" s="278" t="s">
        <v>53</v>
      </c>
      <c r="C42" s="268">
        <v>4365.2</v>
      </c>
      <c r="D42" s="269">
        <v>4402.05</v>
      </c>
      <c r="E42" s="269">
        <v>4314.1000000000004</v>
      </c>
      <c r="F42" s="269">
        <v>4263</v>
      </c>
      <c r="G42" s="269">
        <v>4175.05</v>
      </c>
      <c r="H42" s="269">
        <v>4453.1500000000005</v>
      </c>
      <c r="I42" s="269">
        <v>4541.0999999999995</v>
      </c>
      <c r="J42" s="269">
        <v>4592.2000000000007</v>
      </c>
      <c r="K42" s="268">
        <v>4490</v>
      </c>
      <c r="L42" s="268">
        <v>4350.95</v>
      </c>
      <c r="M42" s="268">
        <v>4.54169</v>
      </c>
      <c r="N42" s="1"/>
      <c r="O42" s="1"/>
    </row>
    <row r="43" spans="1:15" ht="12.75" customHeight="1">
      <c r="A43" s="30">
        <v>33</v>
      </c>
      <c r="B43" s="278" t="s">
        <v>54</v>
      </c>
      <c r="C43" s="268">
        <v>263.95</v>
      </c>
      <c r="D43" s="269">
        <v>268.61666666666662</v>
      </c>
      <c r="E43" s="269">
        <v>257.33333333333326</v>
      </c>
      <c r="F43" s="269">
        <v>250.71666666666664</v>
      </c>
      <c r="G43" s="269">
        <v>239.43333333333328</v>
      </c>
      <c r="H43" s="269">
        <v>275.23333333333323</v>
      </c>
      <c r="I43" s="269">
        <v>286.51666666666665</v>
      </c>
      <c r="J43" s="269">
        <v>293.13333333333321</v>
      </c>
      <c r="K43" s="268">
        <v>279.89999999999998</v>
      </c>
      <c r="L43" s="268">
        <v>262</v>
      </c>
      <c r="M43" s="268">
        <v>52.609920000000002</v>
      </c>
      <c r="N43" s="1"/>
      <c r="O43" s="1"/>
    </row>
    <row r="44" spans="1:15" ht="12.75" customHeight="1">
      <c r="A44" s="30">
        <v>34</v>
      </c>
      <c r="B44" s="278" t="s">
        <v>835</v>
      </c>
      <c r="C44" s="268">
        <v>309.35000000000002</v>
      </c>
      <c r="D44" s="269">
        <v>309.18333333333334</v>
      </c>
      <c r="E44" s="269">
        <v>305.36666666666667</v>
      </c>
      <c r="F44" s="269">
        <v>301.38333333333333</v>
      </c>
      <c r="G44" s="269">
        <v>297.56666666666666</v>
      </c>
      <c r="H44" s="269">
        <v>313.16666666666669</v>
      </c>
      <c r="I44" s="269">
        <v>316.98333333333341</v>
      </c>
      <c r="J44" s="269">
        <v>320.9666666666667</v>
      </c>
      <c r="K44" s="268">
        <v>313</v>
      </c>
      <c r="L44" s="268">
        <v>305.2</v>
      </c>
      <c r="M44" s="268">
        <v>1.99857</v>
      </c>
      <c r="N44" s="1"/>
      <c r="O44" s="1"/>
    </row>
    <row r="45" spans="1:15" ht="12.75" customHeight="1">
      <c r="A45" s="30">
        <v>35</v>
      </c>
      <c r="B45" s="278" t="s">
        <v>299</v>
      </c>
      <c r="C45" s="268">
        <v>641.6</v>
      </c>
      <c r="D45" s="269">
        <v>637.46666666666658</v>
      </c>
      <c r="E45" s="269">
        <v>628.93333333333317</v>
      </c>
      <c r="F45" s="269">
        <v>616.26666666666654</v>
      </c>
      <c r="G45" s="269">
        <v>607.73333333333312</v>
      </c>
      <c r="H45" s="269">
        <v>650.13333333333321</v>
      </c>
      <c r="I45" s="269">
        <v>658.66666666666674</v>
      </c>
      <c r="J45" s="269">
        <v>671.33333333333326</v>
      </c>
      <c r="K45" s="268">
        <v>646</v>
      </c>
      <c r="L45" s="268">
        <v>624.79999999999995</v>
      </c>
      <c r="M45" s="268">
        <v>1.60025</v>
      </c>
      <c r="N45" s="1"/>
      <c r="O45" s="1"/>
    </row>
    <row r="46" spans="1:15" ht="12.75" customHeight="1">
      <c r="A46" s="30">
        <v>36</v>
      </c>
      <c r="B46" s="278" t="s">
        <v>55</v>
      </c>
      <c r="C46" s="268">
        <v>150.30000000000001</v>
      </c>
      <c r="D46" s="269">
        <v>152.25000000000003</v>
      </c>
      <c r="E46" s="269">
        <v>147.10000000000005</v>
      </c>
      <c r="F46" s="269">
        <v>143.90000000000003</v>
      </c>
      <c r="G46" s="269">
        <v>138.75000000000006</v>
      </c>
      <c r="H46" s="269">
        <v>155.45000000000005</v>
      </c>
      <c r="I46" s="269">
        <v>160.60000000000002</v>
      </c>
      <c r="J46" s="269">
        <v>163.80000000000004</v>
      </c>
      <c r="K46" s="268">
        <v>157.4</v>
      </c>
      <c r="L46" s="268">
        <v>149.05000000000001</v>
      </c>
      <c r="M46" s="268">
        <v>193.00796</v>
      </c>
      <c r="N46" s="1"/>
      <c r="O46" s="1"/>
    </row>
    <row r="47" spans="1:15" ht="12.75" customHeight="1">
      <c r="A47" s="30">
        <v>37</v>
      </c>
      <c r="B47" s="278" t="s">
        <v>57</v>
      </c>
      <c r="C47" s="268">
        <v>3302.9</v>
      </c>
      <c r="D47" s="269">
        <v>3313.7166666666667</v>
      </c>
      <c r="E47" s="269">
        <v>3274.9333333333334</v>
      </c>
      <c r="F47" s="269">
        <v>3246.9666666666667</v>
      </c>
      <c r="G47" s="269">
        <v>3208.1833333333334</v>
      </c>
      <c r="H47" s="269">
        <v>3341.6833333333334</v>
      </c>
      <c r="I47" s="269">
        <v>3380.4666666666672</v>
      </c>
      <c r="J47" s="269">
        <v>3408.4333333333334</v>
      </c>
      <c r="K47" s="268">
        <v>3352.5</v>
      </c>
      <c r="L47" s="268">
        <v>3285.75</v>
      </c>
      <c r="M47" s="268">
        <v>9.3454300000000003</v>
      </c>
      <c r="N47" s="1"/>
      <c r="O47" s="1"/>
    </row>
    <row r="48" spans="1:15" ht="12.75" customHeight="1">
      <c r="A48" s="30">
        <v>38</v>
      </c>
      <c r="B48" s="278" t="s">
        <v>300</v>
      </c>
      <c r="C48" s="268">
        <v>242.1</v>
      </c>
      <c r="D48" s="269">
        <v>245.7166666666667</v>
      </c>
      <c r="E48" s="269">
        <v>236.43333333333339</v>
      </c>
      <c r="F48" s="269">
        <v>230.76666666666671</v>
      </c>
      <c r="G48" s="269">
        <v>221.48333333333341</v>
      </c>
      <c r="H48" s="269">
        <v>251.38333333333338</v>
      </c>
      <c r="I48" s="269">
        <v>260.66666666666669</v>
      </c>
      <c r="J48" s="269">
        <v>266.33333333333337</v>
      </c>
      <c r="K48" s="268">
        <v>255</v>
      </c>
      <c r="L48" s="268">
        <v>240.05</v>
      </c>
      <c r="M48" s="268">
        <v>6.4552399999999999</v>
      </c>
      <c r="N48" s="1"/>
      <c r="O48" s="1"/>
    </row>
    <row r="49" spans="1:15" ht="12.75" customHeight="1">
      <c r="A49" s="30">
        <v>39</v>
      </c>
      <c r="B49" s="278" t="s">
        <v>301</v>
      </c>
      <c r="C49" s="268">
        <v>3118.15</v>
      </c>
      <c r="D49" s="269">
        <v>3106.0499999999997</v>
      </c>
      <c r="E49" s="269">
        <v>3062.0999999999995</v>
      </c>
      <c r="F49" s="269">
        <v>3006.0499999999997</v>
      </c>
      <c r="G49" s="269">
        <v>2962.0999999999995</v>
      </c>
      <c r="H49" s="269">
        <v>3162.0999999999995</v>
      </c>
      <c r="I49" s="269">
        <v>3206.0499999999993</v>
      </c>
      <c r="J49" s="269">
        <v>3262.0999999999995</v>
      </c>
      <c r="K49" s="268">
        <v>3150</v>
      </c>
      <c r="L49" s="268">
        <v>3050</v>
      </c>
      <c r="M49" s="268">
        <v>6.2E-2</v>
      </c>
      <c r="N49" s="1"/>
      <c r="O49" s="1"/>
    </row>
    <row r="50" spans="1:15" ht="12.75" customHeight="1">
      <c r="A50" s="30">
        <v>40</v>
      </c>
      <c r="B50" s="278" t="s">
        <v>302</v>
      </c>
      <c r="C50" s="268">
        <v>2200.5500000000002</v>
      </c>
      <c r="D50" s="269">
        <v>2213.8166666666666</v>
      </c>
      <c r="E50" s="269">
        <v>2170.7833333333333</v>
      </c>
      <c r="F50" s="269">
        <v>2141.0166666666669</v>
      </c>
      <c r="G50" s="269">
        <v>2097.9833333333336</v>
      </c>
      <c r="H50" s="269">
        <v>2243.583333333333</v>
      </c>
      <c r="I50" s="269">
        <v>2286.6166666666659</v>
      </c>
      <c r="J50" s="269">
        <v>2316.3833333333328</v>
      </c>
      <c r="K50" s="268">
        <v>2256.85</v>
      </c>
      <c r="L50" s="268">
        <v>2184.0500000000002</v>
      </c>
      <c r="M50" s="268">
        <v>4.0914900000000003</v>
      </c>
      <c r="N50" s="1"/>
      <c r="O50" s="1"/>
    </row>
    <row r="51" spans="1:15" ht="12.75" customHeight="1">
      <c r="A51" s="30">
        <v>41</v>
      </c>
      <c r="B51" s="278" t="s">
        <v>303</v>
      </c>
      <c r="C51" s="268">
        <v>8919.6</v>
      </c>
      <c r="D51" s="269">
        <v>8972.5666666666675</v>
      </c>
      <c r="E51" s="269">
        <v>8797.0333333333347</v>
      </c>
      <c r="F51" s="269">
        <v>8674.4666666666672</v>
      </c>
      <c r="G51" s="269">
        <v>8498.9333333333343</v>
      </c>
      <c r="H51" s="269">
        <v>9095.133333333335</v>
      </c>
      <c r="I51" s="269">
        <v>9270.6666666666679</v>
      </c>
      <c r="J51" s="269">
        <v>9393.2333333333354</v>
      </c>
      <c r="K51" s="268">
        <v>9148.1</v>
      </c>
      <c r="L51" s="268">
        <v>8850</v>
      </c>
      <c r="M51" s="268">
        <v>0.19783000000000001</v>
      </c>
      <c r="N51" s="1"/>
      <c r="O51" s="1"/>
    </row>
    <row r="52" spans="1:15" ht="12.75" customHeight="1">
      <c r="A52" s="30">
        <v>42</v>
      </c>
      <c r="B52" s="278" t="s">
        <v>60</v>
      </c>
      <c r="C52" s="268">
        <v>535.20000000000005</v>
      </c>
      <c r="D52" s="269">
        <v>527.23333333333335</v>
      </c>
      <c r="E52" s="269">
        <v>517.76666666666665</v>
      </c>
      <c r="F52" s="269">
        <v>500.33333333333331</v>
      </c>
      <c r="G52" s="269">
        <v>490.86666666666662</v>
      </c>
      <c r="H52" s="269">
        <v>544.66666666666674</v>
      </c>
      <c r="I52" s="269">
        <v>554.13333333333344</v>
      </c>
      <c r="J52" s="269">
        <v>571.56666666666672</v>
      </c>
      <c r="K52" s="268">
        <v>536.70000000000005</v>
      </c>
      <c r="L52" s="268">
        <v>509.8</v>
      </c>
      <c r="M52" s="268">
        <v>24.67108</v>
      </c>
      <c r="N52" s="1"/>
      <c r="O52" s="1"/>
    </row>
    <row r="53" spans="1:15" ht="12.75" customHeight="1">
      <c r="A53" s="30">
        <v>43</v>
      </c>
      <c r="B53" s="278" t="s">
        <v>304</v>
      </c>
      <c r="C53" s="268">
        <v>486.95</v>
      </c>
      <c r="D53" s="269">
        <v>491.3</v>
      </c>
      <c r="E53" s="269">
        <v>477.75</v>
      </c>
      <c r="F53" s="269">
        <v>468.55</v>
      </c>
      <c r="G53" s="269">
        <v>455</v>
      </c>
      <c r="H53" s="269">
        <v>500.5</v>
      </c>
      <c r="I53" s="269">
        <v>514.05000000000007</v>
      </c>
      <c r="J53" s="269">
        <v>523.25</v>
      </c>
      <c r="K53" s="268">
        <v>504.85</v>
      </c>
      <c r="L53" s="268">
        <v>482.1</v>
      </c>
      <c r="M53" s="268">
        <v>14.1839</v>
      </c>
      <c r="N53" s="1"/>
      <c r="O53" s="1"/>
    </row>
    <row r="54" spans="1:15" ht="12.75" customHeight="1">
      <c r="A54" s="30">
        <v>44</v>
      </c>
      <c r="B54" s="278" t="s">
        <v>243</v>
      </c>
      <c r="C54" s="268">
        <v>4443.75</v>
      </c>
      <c r="D54" s="269">
        <v>4433.1333333333341</v>
      </c>
      <c r="E54" s="269">
        <v>4400.4166666666679</v>
      </c>
      <c r="F54" s="269">
        <v>4357.0833333333339</v>
      </c>
      <c r="G54" s="269">
        <v>4324.3666666666677</v>
      </c>
      <c r="H54" s="269">
        <v>4476.4666666666681</v>
      </c>
      <c r="I54" s="269">
        <v>4509.1833333333334</v>
      </c>
      <c r="J54" s="269">
        <v>4552.5166666666682</v>
      </c>
      <c r="K54" s="268">
        <v>4465.8500000000004</v>
      </c>
      <c r="L54" s="268">
        <v>4389.8</v>
      </c>
      <c r="M54" s="268">
        <v>2.96102</v>
      </c>
      <c r="N54" s="1"/>
      <c r="O54" s="1"/>
    </row>
    <row r="55" spans="1:15" ht="12.75" customHeight="1">
      <c r="A55" s="30">
        <v>45</v>
      </c>
      <c r="B55" s="278" t="s">
        <v>61</v>
      </c>
      <c r="C55" s="268">
        <v>722.75</v>
      </c>
      <c r="D55" s="269">
        <v>728.6</v>
      </c>
      <c r="E55" s="269">
        <v>715.2</v>
      </c>
      <c r="F55" s="269">
        <v>707.65</v>
      </c>
      <c r="G55" s="269">
        <v>694.25</v>
      </c>
      <c r="H55" s="269">
        <v>736.15000000000009</v>
      </c>
      <c r="I55" s="269">
        <v>749.55</v>
      </c>
      <c r="J55" s="269">
        <v>757.10000000000014</v>
      </c>
      <c r="K55" s="268">
        <v>742</v>
      </c>
      <c r="L55" s="268">
        <v>721.05</v>
      </c>
      <c r="M55" s="268">
        <v>64.056449999999998</v>
      </c>
      <c r="N55" s="1"/>
      <c r="O55" s="1"/>
    </row>
    <row r="56" spans="1:15" ht="12.75" customHeight="1">
      <c r="A56" s="30">
        <v>46</v>
      </c>
      <c r="B56" s="278" t="s">
        <v>305</v>
      </c>
      <c r="C56" s="268">
        <v>2992.05</v>
      </c>
      <c r="D56" s="269">
        <v>2974.0333333333333</v>
      </c>
      <c r="E56" s="269">
        <v>2938.0666666666666</v>
      </c>
      <c r="F56" s="269">
        <v>2884.0833333333335</v>
      </c>
      <c r="G56" s="269">
        <v>2848.1166666666668</v>
      </c>
      <c r="H56" s="269">
        <v>3028.0166666666664</v>
      </c>
      <c r="I56" s="269">
        <v>3063.9833333333327</v>
      </c>
      <c r="J56" s="269">
        <v>3117.9666666666662</v>
      </c>
      <c r="K56" s="268">
        <v>3010</v>
      </c>
      <c r="L56" s="268">
        <v>2920.05</v>
      </c>
      <c r="M56" s="268">
        <v>0.12286999999999999</v>
      </c>
      <c r="N56" s="1"/>
      <c r="O56" s="1"/>
    </row>
    <row r="57" spans="1:15" ht="12" customHeight="1">
      <c r="A57" s="30">
        <v>47</v>
      </c>
      <c r="B57" s="278" t="s">
        <v>306</v>
      </c>
      <c r="C57" s="268">
        <v>602.04999999999995</v>
      </c>
      <c r="D57" s="269">
        <v>604.55000000000007</v>
      </c>
      <c r="E57" s="269">
        <v>594.10000000000014</v>
      </c>
      <c r="F57" s="269">
        <v>586.15000000000009</v>
      </c>
      <c r="G57" s="269">
        <v>575.70000000000016</v>
      </c>
      <c r="H57" s="269">
        <v>612.50000000000011</v>
      </c>
      <c r="I57" s="269">
        <v>622.95000000000016</v>
      </c>
      <c r="J57" s="269">
        <v>630.90000000000009</v>
      </c>
      <c r="K57" s="268">
        <v>615</v>
      </c>
      <c r="L57" s="268">
        <v>596.6</v>
      </c>
      <c r="M57" s="268">
        <v>4.5038299999999998</v>
      </c>
      <c r="N57" s="1"/>
      <c r="O57" s="1"/>
    </row>
    <row r="58" spans="1:15" ht="12.75" customHeight="1">
      <c r="A58" s="30">
        <v>48</v>
      </c>
      <c r="B58" s="278" t="s">
        <v>62</v>
      </c>
      <c r="C58" s="268">
        <v>3515.35</v>
      </c>
      <c r="D58" s="269">
        <v>3516.75</v>
      </c>
      <c r="E58" s="269">
        <v>3473.6</v>
      </c>
      <c r="F58" s="269">
        <v>3431.85</v>
      </c>
      <c r="G58" s="269">
        <v>3388.7</v>
      </c>
      <c r="H58" s="269">
        <v>3558.5</v>
      </c>
      <c r="I58" s="269">
        <v>3601.6499999999996</v>
      </c>
      <c r="J58" s="269">
        <v>3643.4</v>
      </c>
      <c r="K58" s="268">
        <v>3559.9</v>
      </c>
      <c r="L58" s="268">
        <v>3475</v>
      </c>
      <c r="M58" s="268">
        <v>4.4264000000000001</v>
      </c>
      <c r="N58" s="1"/>
      <c r="O58" s="1"/>
    </row>
    <row r="59" spans="1:15" ht="12.75" customHeight="1">
      <c r="A59" s="30">
        <v>49</v>
      </c>
      <c r="B59" s="278" t="s">
        <v>307</v>
      </c>
      <c r="C59" s="268">
        <v>1191</v>
      </c>
      <c r="D59" s="269">
        <v>1199.45</v>
      </c>
      <c r="E59" s="269">
        <v>1169</v>
      </c>
      <c r="F59" s="269">
        <v>1147</v>
      </c>
      <c r="G59" s="269">
        <v>1116.55</v>
      </c>
      <c r="H59" s="269">
        <v>1221.45</v>
      </c>
      <c r="I59" s="269">
        <v>1251.9000000000003</v>
      </c>
      <c r="J59" s="269">
        <v>1273.9000000000001</v>
      </c>
      <c r="K59" s="268">
        <v>1229.9000000000001</v>
      </c>
      <c r="L59" s="268">
        <v>1177.45</v>
      </c>
      <c r="M59" s="268">
        <v>2.0481099999999999</v>
      </c>
      <c r="N59" s="1"/>
      <c r="O59" s="1"/>
    </row>
    <row r="60" spans="1:15" ht="12.75" customHeight="1">
      <c r="A60" s="30">
        <v>50</v>
      </c>
      <c r="B60" s="278" t="s">
        <v>65</v>
      </c>
      <c r="C60" s="268">
        <v>7171.8</v>
      </c>
      <c r="D60" s="269">
        <v>7238.1333333333341</v>
      </c>
      <c r="E60" s="269">
        <v>7078.2666666666682</v>
      </c>
      <c r="F60" s="269">
        <v>6984.7333333333345</v>
      </c>
      <c r="G60" s="269">
        <v>6824.8666666666686</v>
      </c>
      <c r="H60" s="269">
        <v>7331.6666666666679</v>
      </c>
      <c r="I60" s="269">
        <v>7491.5333333333347</v>
      </c>
      <c r="J60" s="269">
        <v>7585.0666666666675</v>
      </c>
      <c r="K60" s="268">
        <v>7398</v>
      </c>
      <c r="L60" s="268">
        <v>7144.6</v>
      </c>
      <c r="M60" s="268">
        <v>8.2019800000000007</v>
      </c>
      <c r="N60" s="1"/>
      <c r="O60" s="1"/>
    </row>
    <row r="61" spans="1:15" ht="12.75" customHeight="1">
      <c r="A61" s="30">
        <v>51</v>
      </c>
      <c r="B61" s="278" t="s">
        <v>64</v>
      </c>
      <c r="C61" s="268">
        <v>1646.6</v>
      </c>
      <c r="D61" s="269">
        <v>1656.8666666666668</v>
      </c>
      <c r="E61" s="269">
        <v>1627.7333333333336</v>
      </c>
      <c r="F61" s="269">
        <v>1608.8666666666668</v>
      </c>
      <c r="G61" s="269">
        <v>1579.7333333333336</v>
      </c>
      <c r="H61" s="269">
        <v>1675.7333333333336</v>
      </c>
      <c r="I61" s="269">
        <v>1704.8666666666668</v>
      </c>
      <c r="J61" s="269">
        <v>1723.7333333333336</v>
      </c>
      <c r="K61" s="268">
        <v>1686</v>
      </c>
      <c r="L61" s="268">
        <v>1638</v>
      </c>
      <c r="M61" s="268">
        <v>14.64138</v>
      </c>
      <c r="N61" s="1"/>
      <c r="O61" s="1"/>
    </row>
    <row r="62" spans="1:15" ht="12.75" customHeight="1">
      <c r="A62" s="30">
        <v>52</v>
      </c>
      <c r="B62" s="278" t="s">
        <v>244</v>
      </c>
      <c r="C62" s="268">
        <v>6507.25</v>
      </c>
      <c r="D62" s="269">
        <v>6514.0166666666673</v>
      </c>
      <c r="E62" s="269">
        <v>6404.0833333333348</v>
      </c>
      <c r="F62" s="269">
        <v>6300.9166666666679</v>
      </c>
      <c r="G62" s="269">
        <v>6190.9833333333354</v>
      </c>
      <c r="H62" s="269">
        <v>6617.1833333333343</v>
      </c>
      <c r="I62" s="269">
        <v>6727.1166666666668</v>
      </c>
      <c r="J62" s="269">
        <v>6830.2833333333338</v>
      </c>
      <c r="K62" s="268">
        <v>6623.95</v>
      </c>
      <c r="L62" s="268">
        <v>6410.85</v>
      </c>
      <c r="M62" s="268">
        <v>1.11747</v>
      </c>
      <c r="N62" s="1"/>
      <c r="O62" s="1"/>
    </row>
    <row r="63" spans="1:15" ht="12.75" customHeight="1">
      <c r="A63" s="30">
        <v>53</v>
      </c>
      <c r="B63" s="278" t="s">
        <v>308</v>
      </c>
      <c r="C63" s="268">
        <v>3120</v>
      </c>
      <c r="D63" s="269">
        <v>3139.2666666666664</v>
      </c>
      <c r="E63" s="269">
        <v>3085.833333333333</v>
      </c>
      <c r="F63" s="269">
        <v>3051.6666666666665</v>
      </c>
      <c r="G63" s="269">
        <v>2998.2333333333331</v>
      </c>
      <c r="H63" s="269">
        <v>3173.4333333333329</v>
      </c>
      <c r="I63" s="269">
        <v>3226.8666666666663</v>
      </c>
      <c r="J63" s="269">
        <v>3261.0333333333328</v>
      </c>
      <c r="K63" s="268">
        <v>3192.7</v>
      </c>
      <c r="L63" s="268">
        <v>3105.1</v>
      </c>
      <c r="M63" s="268">
        <v>0.72248000000000001</v>
      </c>
      <c r="N63" s="1"/>
      <c r="O63" s="1"/>
    </row>
    <row r="64" spans="1:15" ht="12.75" customHeight="1">
      <c r="A64" s="30">
        <v>54</v>
      </c>
      <c r="B64" s="278" t="s">
        <v>66</v>
      </c>
      <c r="C64" s="268">
        <v>1870.3</v>
      </c>
      <c r="D64" s="269">
        <v>1873.1000000000001</v>
      </c>
      <c r="E64" s="269">
        <v>1859.2000000000003</v>
      </c>
      <c r="F64" s="269">
        <v>1848.1000000000001</v>
      </c>
      <c r="G64" s="269">
        <v>1834.2000000000003</v>
      </c>
      <c r="H64" s="269">
        <v>1884.2000000000003</v>
      </c>
      <c r="I64" s="269">
        <v>1898.1000000000004</v>
      </c>
      <c r="J64" s="269">
        <v>1909.2000000000003</v>
      </c>
      <c r="K64" s="268">
        <v>1887</v>
      </c>
      <c r="L64" s="268">
        <v>1862</v>
      </c>
      <c r="M64" s="268">
        <v>3.1552799999999999</v>
      </c>
      <c r="N64" s="1"/>
      <c r="O64" s="1"/>
    </row>
    <row r="65" spans="1:15" ht="12.75" customHeight="1">
      <c r="A65" s="30">
        <v>55</v>
      </c>
      <c r="B65" s="278" t="s">
        <v>309</v>
      </c>
      <c r="C65" s="268">
        <v>344.7</v>
      </c>
      <c r="D65" s="269">
        <v>345.93333333333334</v>
      </c>
      <c r="E65" s="269">
        <v>341.81666666666666</v>
      </c>
      <c r="F65" s="269">
        <v>338.93333333333334</v>
      </c>
      <c r="G65" s="269">
        <v>334.81666666666666</v>
      </c>
      <c r="H65" s="269">
        <v>348.81666666666666</v>
      </c>
      <c r="I65" s="269">
        <v>352.93333333333334</v>
      </c>
      <c r="J65" s="269">
        <v>355.81666666666666</v>
      </c>
      <c r="K65" s="268">
        <v>350.05</v>
      </c>
      <c r="L65" s="268">
        <v>343.05</v>
      </c>
      <c r="M65" s="268">
        <v>11.520289999999999</v>
      </c>
      <c r="N65" s="1"/>
      <c r="O65" s="1"/>
    </row>
    <row r="66" spans="1:15" ht="12.75" customHeight="1">
      <c r="A66" s="30">
        <v>56</v>
      </c>
      <c r="B66" s="278" t="s">
        <v>67</v>
      </c>
      <c r="C66" s="268">
        <v>261.05</v>
      </c>
      <c r="D66" s="269">
        <v>263.39999999999998</v>
      </c>
      <c r="E66" s="269">
        <v>257.54999999999995</v>
      </c>
      <c r="F66" s="269">
        <v>254.04999999999995</v>
      </c>
      <c r="G66" s="269">
        <v>248.19999999999993</v>
      </c>
      <c r="H66" s="269">
        <v>266.89999999999998</v>
      </c>
      <c r="I66" s="269">
        <v>272.75</v>
      </c>
      <c r="J66" s="269">
        <v>276.25</v>
      </c>
      <c r="K66" s="268">
        <v>269.25</v>
      </c>
      <c r="L66" s="268">
        <v>259.89999999999998</v>
      </c>
      <c r="M66" s="268">
        <v>41.956099999999999</v>
      </c>
      <c r="N66" s="1"/>
      <c r="O66" s="1"/>
    </row>
    <row r="67" spans="1:15" ht="12.75" customHeight="1">
      <c r="A67" s="30">
        <v>57</v>
      </c>
      <c r="B67" s="278" t="s">
        <v>68</v>
      </c>
      <c r="C67" s="268">
        <v>128.05000000000001</v>
      </c>
      <c r="D67" s="269">
        <v>129.56666666666669</v>
      </c>
      <c r="E67" s="269">
        <v>125.38333333333338</v>
      </c>
      <c r="F67" s="269">
        <v>122.7166666666667</v>
      </c>
      <c r="G67" s="269">
        <v>118.53333333333339</v>
      </c>
      <c r="H67" s="269">
        <v>132.23333333333338</v>
      </c>
      <c r="I67" s="269">
        <v>136.41666666666671</v>
      </c>
      <c r="J67" s="269">
        <v>139.08333333333337</v>
      </c>
      <c r="K67" s="268">
        <v>133.75</v>
      </c>
      <c r="L67" s="268">
        <v>126.9</v>
      </c>
      <c r="M67" s="268">
        <v>205.11123000000001</v>
      </c>
      <c r="N67" s="1"/>
      <c r="O67" s="1"/>
    </row>
    <row r="68" spans="1:15" ht="12.75" customHeight="1">
      <c r="A68" s="30">
        <v>58</v>
      </c>
      <c r="B68" s="278" t="s">
        <v>245</v>
      </c>
      <c r="C68" s="268">
        <v>47.3</v>
      </c>
      <c r="D68" s="269">
        <v>47.583333333333336</v>
      </c>
      <c r="E68" s="269">
        <v>46.766666666666673</v>
      </c>
      <c r="F68" s="269">
        <v>46.233333333333334</v>
      </c>
      <c r="G68" s="269">
        <v>45.416666666666671</v>
      </c>
      <c r="H68" s="269">
        <v>48.116666666666674</v>
      </c>
      <c r="I68" s="269">
        <v>48.933333333333337</v>
      </c>
      <c r="J68" s="269">
        <v>49.466666666666676</v>
      </c>
      <c r="K68" s="268">
        <v>48.4</v>
      </c>
      <c r="L68" s="268">
        <v>47.05</v>
      </c>
      <c r="M68" s="268">
        <v>19.498719999999999</v>
      </c>
      <c r="N68" s="1"/>
      <c r="O68" s="1"/>
    </row>
    <row r="69" spans="1:15" ht="12.75" customHeight="1">
      <c r="A69" s="30">
        <v>59</v>
      </c>
      <c r="B69" s="278" t="s">
        <v>310</v>
      </c>
      <c r="C69" s="268">
        <v>17.55</v>
      </c>
      <c r="D69" s="269">
        <v>17.583333333333332</v>
      </c>
      <c r="E69" s="269">
        <v>17.366666666666664</v>
      </c>
      <c r="F69" s="269">
        <v>17.18333333333333</v>
      </c>
      <c r="G69" s="269">
        <v>16.966666666666661</v>
      </c>
      <c r="H69" s="269">
        <v>17.766666666666666</v>
      </c>
      <c r="I69" s="269">
        <v>17.983333333333334</v>
      </c>
      <c r="J69" s="269">
        <v>18.166666666666668</v>
      </c>
      <c r="K69" s="268">
        <v>17.8</v>
      </c>
      <c r="L69" s="268">
        <v>17.399999999999999</v>
      </c>
      <c r="M69" s="268">
        <v>16.084669999999999</v>
      </c>
      <c r="N69" s="1"/>
      <c r="O69" s="1"/>
    </row>
    <row r="70" spans="1:15" ht="12.75" customHeight="1">
      <c r="A70" s="30">
        <v>60</v>
      </c>
      <c r="B70" s="278" t="s">
        <v>69</v>
      </c>
      <c r="C70" s="268">
        <v>1783.25</v>
      </c>
      <c r="D70" s="269">
        <v>1792.8833333333332</v>
      </c>
      <c r="E70" s="269">
        <v>1765.7166666666665</v>
      </c>
      <c r="F70" s="269">
        <v>1748.1833333333332</v>
      </c>
      <c r="G70" s="269">
        <v>1721.0166666666664</v>
      </c>
      <c r="H70" s="269">
        <v>1810.4166666666665</v>
      </c>
      <c r="I70" s="269">
        <v>1837.5833333333335</v>
      </c>
      <c r="J70" s="269">
        <v>1855.1166666666666</v>
      </c>
      <c r="K70" s="268">
        <v>1820.05</v>
      </c>
      <c r="L70" s="268">
        <v>1775.35</v>
      </c>
      <c r="M70" s="268">
        <v>1.22197</v>
      </c>
      <c r="N70" s="1"/>
      <c r="O70" s="1"/>
    </row>
    <row r="71" spans="1:15" ht="12.75" customHeight="1">
      <c r="A71" s="30">
        <v>61</v>
      </c>
      <c r="B71" s="278" t="s">
        <v>311</v>
      </c>
      <c r="C71" s="268">
        <v>4803</v>
      </c>
      <c r="D71" s="269">
        <v>4854</v>
      </c>
      <c r="E71" s="269">
        <v>4709</v>
      </c>
      <c r="F71" s="269">
        <v>4615</v>
      </c>
      <c r="G71" s="269">
        <v>4470</v>
      </c>
      <c r="H71" s="269">
        <v>4948</v>
      </c>
      <c r="I71" s="269">
        <v>5093</v>
      </c>
      <c r="J71" s="269">
        <v>5187</v>
      </c>
      <c r="K71" s="268">
        <v>4999</v>
      </c>
      <c r="L71" s="268">
        <v>4760</v>
      </c>
      <c r="M71" s="268">
        <v>0.13077</v>
      </c>
      <c r="N71" s="1"/>
      <c r="O71" s="1"/>
    </row>
    <row r="72" spans="1:15" ht="12.75" customHeight="1">
      <c r="A72" s="30">
        <v>62</v>
      </c>
      <c r="B72" s="278" t="s">
        <v>72</v>
      </c>
      <c r="C72" s="268">
        <v>605.45000000000005</v>
      </c>
      <c r="D72" s="269">
        <v>610.15</v>
      </c>
      <c r="E72" s="269">
        <v>599.29999999999995</v>
      </c>
      <c r="F72" s="269">
        <v>593.15</v>
      </c>
      <c r="G72" s="269">
        <v>582.29999999999995</v>
      </c>
      <c r="H72" s="269">
        <v>616.29999999999995</v>
      </c>
      <c r="I72" s="269">
        <v>627.15000000000009</v>
      </c>
      <c r="J72" s="269">
        <v>633.29999999999995</v>
      </c>
      <c r="K72" s="268">
        <v>621</v>
      </c>
      <c r="L72" s="268">
        <v>604</v>
      </c>
      <c r="M72" s="268">
        <v>9.8437900000000003</v>
      </c>
      <c r="N72" s="1"/>
      <c r="O72" s="1"/>
    </row>
    <row r="73" spans="1:15" ht="12.75" customHeight="1">
      <c r="A73" s="30">
        <v>63</v>
      </c>
      <c r="B73" s="278" t="s">
        <v>312</v>
      </c>
      <c r="C73" s="268">
        <v>875.9</v>
      </c>
      <c r="D73" s="269">
        <v>875.0333333333333</v>
      </c>
      <c r="E73" s="269">
        <v>862.91666666666663</v>
      </c>
      <c r="F73" s="269">
        <v>849.93333333333328</v>
      </c>
      <c r="G73" s="269">
        <v>837.81666666666661</v>
      </c>
      <c r="H73" s="269">
        <v>888.01666666666665</v>
      </c>
      <c r="I73" s="269">
        <v>900.13333333333344</v>
      </c>
      <c r="J73" s="269">
        <v>913.11666666666667</v>
      </c>
      <c r="K73" s="268">
        <v>887.15</v>
      </c>
      <c r="L73" s="268">
        <v>862.05</v>
      </c>
      <c r="M73" s="268">
        <v>8.2247699999999995</v>
      </c>
      <c r="N73" s="1"/>
      <c r="O73" s="1"/>
    </row>
    <row r="74" spans="1:15" ht="12.75" customHeight="1">
      <c r="A74" s="30">
        <v>64</v>
      </c>
      <c r="B74" s="278" t="s">
        <v>71</v>
      </c>
      <c r="C74" s="268">
        <v>98.45</v>
      </c>
      <c r="D74" s="269">
        <v>99.84999999999998</v>
      </c>
      <c r="E74" s="269">
        <v>96.69999999999996</v>
      </c>
      <c r="F74" s="269">
        <v>94.949999999999974</v>
      </c>
      <c r="G74" s="269">
        <v>91.799999999999955</v>
      </c>
      <c r="H74" s="269">
        <v>101.59999999999997</v>
      </c>
      <c r="I74" s="269">
        <v>104.74999999999997</v>
      </c>
      <c r="J74" s="269">
        <v>106.49999999999997</v>
      </c>
      <c r="K74" s="268">
        <v>103</v>
      </c>
      <c r="L74" s="268">
        <v>98.1</v>
      </c>
      <c r="M74" s="268">
        <v>214.07464999999999</v>
      </c>
      <c r="N74" s="1"/>
      <c r="O74" s="1"/>
    </row>
    <row r="75" spans="1:15" ht="12.75" customHeight="1">
      <c r="A75" s="30">
        <v>65</v>
      </c>
      <c r="B75" s="278" t="s">
        <v>73</v>
      </c>
      <c r="C75" s="268">
        <v>691.85</v>
      </c>
      <c r="D75" s="269">
        <v>692.31666666666661</v>
      </c>
      <c r="E75" s="269">
        <v>682.53333333333319</v>
      </c>
      <c r="F75" s="269">
        <v>673.21666666666658</v>
      </c>
      <c r="G75" s="269">
        <v>663.43333333333317</v>
      </c>
      <c r="H75" s="269">
        <v>701.63333333333321</v>
      </c>
      <c r="I75" s="269">
        <v>711.41666666666652</v>
      </c>
      <c r="J75" s="269">
        <v>720.73333333333323</v>
      </c>
      <c r="K75" s="268">
        <v>702.1</v>
      </c>
      <c r="L75" s="268">
        <v>683</v>
      </c>
      <c r="M75" s="268">
        <v>13.70936</v>
      </c>
      <c r="N75" s="1"/>
      <c r="O75" s="1"/>
    </row>
    <row r="76" spans="1:15" ht="12.75" customHeight="1">
      <c r="A76" s="30">
        <v>66</v>
      </c>
      <c r="B76" s="278" t="s">
        <v>76</v>
      </c>
      <c r="C76" s="268">
        <v>60.55</v>
      </c>
      <c r="D76" s="269">
        <v>60.75</v>
      </c>
      <c r="E76" s="269">
        <v>59.7</v>
      </c>
      <c r="F76" s="269">
        <v>58.85</v>
      </c>
      <c r="G76" s="269">
        <v>57.800000000000004</v>
      </c>
      <c r="H76" s="269">
        <v>61.6</v>
      </c>
      <c r="I76" s="269">
        <v>62.65</v>
      </c>
      <c r="J76" s="269">
        <v>63.5</v>
      </c>
      <c r="K76" s="268">
        <v>61.8</v>
      </c>
      <c r="L76" s="268">
        <v>59.9</v>
      </c>
      <c r="M76" s="268">
        <v>331.10061000000002</v>
      </c>
      <c r="N76" s="1"/>
      <c r="O76" s="1"/>
    </row>
    <row r="77" spans="1:15" ht="12.75" customHeight="1">
      <c r="A77" s="30">
        <v>67</v>
      </c>
      <c r="B77" s="278" t="s">
        <v>80</v>
      </c>
      <c r="C77" s="268">
        <v>308.8</v>
      </c>
      <c r="D77" s="269">
        <v>308.2833333333333</v>
      </c>
      <c r="E77" s="269">
        <v>305.31666666666661</v>
      </c>
      <c r="F77" s="269">
        <v>301.83333333333331</v>
      </c>
      <c r="G77" s="269">
        <v>298.86666666666662</v>
      </c>
      <c r="H77" s="269">
        <v>311.76666666666659</v>
      </c>
      <c r="I77" s="269">
        <v>314.73333333333329</v>
      </c>
      <c r="J77" s="269">
        <v>318.21666666666658</v>
      </c>
      <c r="K77" s="268">
        <v>311.25</v>
      </c>
      <c r="L77" s="268">
        <v>304.8</v>
      </c>
      <c r="M77" s="268">
        <v>35.42201</v>
      </c>
      <c r="N77" s="1"/>
      <c r="O77" s="1"/>
    </row>
    <row r="78" spans="1:15" ht="12.75" customHeight="1">
      <c r="A78" s="30">
        <v>68</v>
      </c>
      <c r="B78" s="278" t="s">
        <v>75</v>
      </c>
      <c r="C78" s="268">
        <v>803.35</v>
      </c>
      <c r="D78" s="269">
        <v>805.65</v>
      </c>
      <c r="E78" s="269">
        <v>795.75</v>
      </c>
      <c r="F78" s="269">
        <v>788.15</v>
      </c>
      <c r="G78" s="269">
        <v>778.25</v>
      </c>
      <c r="H78" s="269">
        <v>813.25</v>
      </c>
      <c r="I78" s="269">
        <v>823.14999999999986</v>
      </c>
      <c r="J78" s="269">
        <v>830.75</v>
      </c>
      <c r="K78" s="268">
        <v>815.55</v>
      </c>
      <c r="L78" s="268">
        <v>798.05</v>
      </c>
      <c r="M78" s="268">
        <v>126.19046</v>
      </c>
      <c r="N78" s="1"/>
      <c r="O78" s="1"/>
    </row>
    <row r="79" spans="1:15" ht="12.75" customHeight="1">
      <c r="A79" s="30">
        <v>69</v>
      </c>
      <c r="B79" s="278" t="s">
        <v>77</v>
      </c>
      <c r="C79" s="268">
        <v>291.75</v>
      </c>
      <c r="D79" s="269">
        <v>291.34999999999997</v>
      </c>
      <c r="E79" s="269">
        <v>286.39999999999992</v>
      </c>
      <c r="F79" s="269">
        <v>281.04999999999995</v>
      </c>
      <c r="G79" s="269">
        <v>276.09999999999991</v>
      </c>
      <c r="H79" s="269">
        <v>296.69999999999993</v>
      </c>
      <c r="I79" s="269">
        <v>301.64999999999998</v>
      </c>
      <c r="J79" s="269">
        <v>306.99999999999994</v>
      </c>
      <c r="K79" s="268">
        <v>296.3</v>
      </c>
      <c r="L79" s="268">
        <v>286</v>
      </c>
      <c r="M79" s="268">
        <v>16.55669</v>
      </c>
      <c r="N79" s="1"/>
      <c r="O79" s="1"/>
    </row>
    <row r="80" spans="1:15" ht="12.75" customHeight="1">
      <c r="A80" s="30">
        <v>70</v>
      </c>
      <c r="B80" s="278" t="s">
        <v>313</v>
      </c>
      <c r="C80" s="268">
        <v>934.9</v>
      </c>
      <c r="D80" s="269">
        <v>941.16666666666663</v>
      </c>
      <c r="E80" s="269">
        <v>921.73333333333323</v>
      </c>
      <c r="F80" s="269">
        <v>908.56666666666661</v>
      </c>
      <c r="G80" s="269">
        <v>889.13333333333321</v>
      </c>
      <c r="H80" s="269">
        <v>954.33333333333326</v>
      </c>
      <c r="I80" s="269">
        <v>973.76666666666665</v>
      </c>
      <c r="J80" s="269">
        <v>986.93333333333328</v>
      </c>
      <c r="K80" s="268">
        <v>960.6</v>
      </c>
      <c r="L80" s="268">
        <v>928</v>
      </c>
      <c r="M80" s="268">
        <v>1.5769599999999999</v>
      </c>
      <c r="N80" s="1"/>
      <c r="O80" s="1"/>
    </row>
    <row r="81" spans="1:15" ht="12.75" customHeight="1">
      <c r="A81" s="30">
        <v>71</v>
      </c>
      <c r="B81" s="278" t="s">
        <v>314</v>
      </c>
      <c r="C81" s="268">
        <v>278.89999999999998</v>
      </c>
      <c r="D81" s="269">
        <v>280.11666666666667</v>
      </c>
      <c r="E81" s="269">
        <v>275.93333333333334</v>
      </c>
      <c r="F81" s="269">
        <v>272.96666666666664</v>
      </c>
      <c r="G81" s="269">
        <v>268.7833333333333</v>
      </c>
      <c r="H81" s="269">
        <v>283.08333333333337</v>
      </c>
      <c r="I81" s="269">
        <v>287.26666666666677</v>
      </c>
      <c r="J81" s="269">
        <v>290.23333333333341</v>
      </c>
      <c r="K81" s="268">
        <v>284.3</v>
      </c>
      <c r="L81" s="268">
        <v>277.14999999999998</v>
      </c>
      <c r="M81" s="268">
        <v>9.9589400000000001</v>
      </c>
      <c r="N81" s="1"/>
      <c r="O81" s="1"/>
    </row>
    <row r="82" spans="1:15" ht="12.75" customHeight="1">
      <c r="A82" s="30">
        <v>72</v>
      </c>
      <c r="B82" s="278" t="s">
        <v>315</v>
      </c>
      <c r="C82" s="268">
        <v>9002.6</v>
      </c>
      <c r="D82" s="269">
        <v>8939.1999999999989</v>
      </c>
      <c r="E82" s="269">
        <v>8803.3999999999978</v>
      </c>
      <c r="F82" s="269">
        <v>8604.1999999999989</v>
      </c>
      <c r="G82" s="269">
        <v>8468.3999999999978</v>
      </c>
      <c r="H82" s="269">
        <v>9138.3999999999978</v>
      </c>
      <c r="I82" s="269">
        <v>9274.1999999999971</v>
      </c>
      <c r="J82" s="269">
        <v>9473.3999999999978</v>
      </c>
      <c r="K82" s="268">
        <v>9075</v>
      </c>
      <c r="L82" s="268">
        <v>8740</v>
      </c>
      <c r="M82" s="268">
        <v>0.28408</v>
      </c>
      <c r="N82" s="1"/>
      <c r="O82" s="1"/>
    </row>
    <row r="83" spans="1:15" ht="12.75" customHeight="1">
      <c r="A83" s="30">
        <v>73</v>
      </c>
      <c r="B83" s="278" t="s">
        <v>316</v>
      </c>
      <c r="C83" s="268">
        <v>1125.75</v>
      </c>
      <c r="D83" s="269">
        <v>1123.7166666666667</v>
      </c>
      <c r="E83" s="269">
        <v>1102.0333333333333</v>
      </c>
      <c r="F83" s="269">
        <v>1078.3166666666666</v>
      </c>
      <c r="G83" s="269">
        <v>1056.6333333333332</v>
      </c>
      <c r="H83" s="269">
        <v>1147.4333333333334</v>
      </c>
      <c r="I83" s="269">
        <v>1169.1166666666668</v>
      </c>
      <c r="J83" s="269">
        <v>1192.8333333333335</v>
      </c>
      <c r="K83" s="268">
        <v>1145.4000000000001</v>
      </c>
      <c r="L83" s="268">
        <v>1100</v>
      </c>
      <c r="M83" s="268">
        <v>1.2820100000000001</v>
      </c>
      <c r="N83" s="1"/>
      <c r="O83" s="1"/>
    </row>
    <row r="84" spans="1:15" ht="12.75" customHeight="1">
      <c r="A84" s="30">
        <v>74</v>
      </c>
      <c r="B84" s="278" t="s">
        <v>246</v>
      </c>
      <c r="C84" s="268">
        <v>910.7</v>
      </c>
      <c r="D84" s="269">
        <v>914.81666666666661</v>
      </c>
      <c r="E84" s="269">
        <v>903.58333333333326</v>
      </c>
      <c r="F84" s="269">
        <v>896.4666666666667</v>
      </c>
      <c r="G84" s="269">
        <v>885.23333333333335</v>
      </c>
      <c r="H84" s="269">
        <v>921.93333333333317</v>
      </c>
      <c r="I84" s="269">
        <v>933.16666666666652</v>
      </c>
      <c r="J84" s="269">
        <v>940.28333333333308</v>
      </c>
      <c r="K84" s="268">
        <v>926.05</v>
      </c>
      <c r="L84" s="268">
        <v>907.7</v>
      </c>
      <c r="M84" s="268">
        <v>0.32705000000000001</v>
      </c>
      <c r="N84" s="1"/>
      <c r="O84" s="1"/>
    </row>
    <row r="85" spans="1:15" ht="12.75" customHeight="1">
      <c r="A85" s="30">
        <v>75</v>
      </c>
      <c r="B85" s="278" t="s">
        <v>836</v>
      </c>
      <c r="C85" s="268">
        <v>580.79999999999995</v>
      </c>
      <c r="D85" s="269">
        <v>582.31666666666661</v>
      </c>
      <c r="E85" s="269">
        <v>572.23333333333323</v>
      </c>
      <c r="F85" s="269">
        <v>563.66666666666663</v>
      </c>
      <c r="G85" s="269">
        <v>553.58333333333326</v>
      </c>
      <c r="H85" s="269">
        <v>590.88333333333321</v>
      </c>
      <c r="I85" s="269">
        <v>600.9666666666667</v>
      </c>
      <c r="J85" s="269">
        <v>609.53333333333319</v>
      </c>
      <c r="K85" s="268">
        <v>592.4</v>
      </c>
      <c r="L85" s="268">
        <v>573.75</v>
      </c>
      <c r="M85" s="268">
        <v>2.1178599999999999</v>
      </c>
      <c r="N85" s="1"/>
      <c r="O85" s="1"/>
    </row>
    <row r="86" spans="1:15" ht="12.75" customHeight="1">
      <c r="A86" s="30">
        <v>76</v>
      </c>
      <c r="B86" s="278" t="s">
        <v>78</v>
      </c>
      <c r="C86" s="268">
        <v>15618.9</v>
      </c>
      <c r="D86" s="269">
        <v>15692.183333333332</v>
      </c>
      <c r="E86" s="269">
        <v>15426.816666666666</v>
      </c>
      <c r="F86" s="269">
        <v>15234.733333333334</v>
      </c>
      <c r="G86" s="269">
        <v>14969.366666666667</v>
      </c>
      <c r="H86" s="269">
        <v>15884.266666666665</v>
      </c>
      <c r="I86" s="269">
        <v>16149.63333333333</v>
      </c>
      <c r="J86" s="269">
        <v>16341.716666666664</v>
      </c>
      <c r="K86" s="268">
        <v>15957.55</v>
      </c>
      <c r="L86" s="268">
        <v>15500.1</v>
      </c>
      <c r="M86" s="268">
        <v>0.36325000000000002</v>
      </c>
      <c r="N86" s="1"/>
      <c r="O86" s="1"/>
    </row>
    <row r="87" spans="1:15" ht="12.75" customHeight="1">
      <c r="A87" s="30">
        <v>77</v>
      </c>
      <c r="B87" s="278" t="s">
        <v>317</v>
      </c>
      <c r="C87" s="268">
        <v>516.70000000000005</v>
      </c>
      <c r="D87" s="269">
        <v>512.91666666666674</v>
      </c>
      <c r="E87" s="269">
        <v>505.73333333333346</v>
      </c>
      <c r="F87" s="269">
        <v>494.76666666666671</v>
      </c>
      <c r="G87" s="269">
        <v>487.58333333333343</v>
      </c>
      <c r="H87" s="269">
        <v>523.88333333333344</v>
      </c>
      <c r="I87" s="269">
        <v>531.06666666666683</v>
      </c>
      <c r="J87" s="269">
        <v>542.03333333333353</v>
      </c>
      <c r="K87" s="268">
        <v>520.1</v>
      </c>
      <c r="L87" s="268">
        <v>501.95</v>
      </c>
      <c r="M87" s="268">
        <v>2.5745399999999998</v>
      </c>
      <c r="N87" s="1"/>
      <c r="O87" s="1"/>
    </row>
    <row r="88" spans="1:15" ht="12.75" customHeight="1">
      <c r="A88" s="30">
        <v>78</v>
      </c>
      <c r="B88" s="278" t="s">
        <v>837</v>
      </c>
      <c r="C88" s="268">
        <v>35.35</v>
      </c>
      <c r="D88" s="269">
        <v>34.699999999999996</v>
      </c>
      <c r="E88" s="269">
        <v>33.999999999999993</v>
      </c>
      <c r="F88" s="269">
        <v>32.65</v>
      </c>
      <c r="G88" s="269">
        <v>31.949999999999996</v>
      </c>
      <c r="H88" s="269">
        <v>36.04999999999999</v>
      </c>
      <c r="I88" s="269">
        <v>36.749999999999993</v>
      </c>
      <c r="J88" s="269">
        <v>38.099999999999987</v>
      </c>
      <c r="K88" s="268">
        <v>35.4</v>
      </c>
      <c r="L88" s="268">
        <v>33.35</v>
      </c>
      <c r="M88" s="268">
        <v>149.60323</v>
      </c>
      <c r="N88" s="1"/>
      <c r="O88" s="1"/>
    </row>
    <row r="89" spans="1:15" ht="12.75" customHeight="1">
      <c r="A89" s="30">
        <v>79</v>
      </c>
      <c r="B89" s="278" t="s">
        <v>81</v>
      </c>
      <c r="C89" s="268">
        <v>3768.95</v>
      </c>
      <c r="D89" s="269">
        <v>3800.3166666666671</v>
      </c>
      <c r="E89" s="269">
        <v>3722.4333333333343</v>
      </c>
      <c r="F89" s="269">
        <v>3675.9166666666674</v>
      </c>
      <c r="G89" s="269">
        <v>3598.0333333333347</v>
      </c>
      <c r="H89" s="269">
        <v>3846.8333333333339</v>
      </c>
      <c r="I89" s="269">
        <v>3924.7166666666662</v>
      </c>
      <c r="J89" s="269">
        <v>3971.2333333333336</v>
      </c>
      <c r="K89" s="268">
        <v>3878.2</v>
      </c>
      <c r="L89" s="268">
        <v>3753.8</v>
      </c>
      <c r="M89" s="268">
        <v>2.5183</v>
      </c>
      <c r="N89" s="1"/>
      <c r="O89" s="1"/>
    </row>
    <row r="90" spans="1:15" ht="12.75" customHeight="1">
      <c r="A90" s="30">
        <v>80</v>
      </c>
      <c r="B90" s="278" t="s">
        <v>838</v>
      </c>
      <c r="C90" s="268">
        <v>1390.2</v>
      </c>
      <c r="D90" s="269">
        <v>1398.8</v>
      </c>
      <c r="E90" s="269">
        <v>1376.3999999999999</v>
      </c>
      <c r="F90" s="269">
        <v>1362.6</v>
      </c>
      <c r="G90" s="269">
        <v>1340.1999999999998</v>
      </c>
      <c r="H90" s="269">
        <v>1412.6</v>
      </c>
      <c r="I90" s="269">
        <v>1435</v>
      </c>
      <c r="J90" s="269">
        <v>1448.8</v>
      </c>
      <c r="K90" s="268">
        <v>1421.2</v>
      </c>
      <c r="L90" s="268">
        <v>1385</v>
      </c>
      <c r="M90" s="268">
        <v>1.02945</v>
      </c>
      <c r="N90" s="1"/>
      <c r="O90" s="1"/>
    </row>
    <row r="91" spans="1:15" ht="12.75" customHeight="1">
      <c r="A91" s="30">
        <v>81</v>
      </c>
      <c r="B91" s="278" t="s">
        <v>318</v>
      </c>
      <c r="C91" s="268">
        <v>506.35</v>
      </c>
      <c r="D91" s="269">
        <v>505.84999999999997</v>
      </c>
      <c r="E91" s="269">
        <v>499.99999999999994</v>
      </c>
      <c r="F91" s="269">
        <v>493.65</v>
      </c>
      <c r="G91" s="269">
        <v>487.79999999999995</v>
      </c>
      <c r="H91" s="269">
        <v>512.19999999999993</v>
      </c>
      <c r="I91" s="269">
        <v>518.04999999999995</v>
      </c>
      <c r="J91" s="269">
        <v>524.39999999999986</v>
      </c>
      <c r="K91" s="268">
        <v>511.7</v>
      </c>
      <c r="L91" s="268">
        <v>499.5</v>
      </c>
      <c r="M91" s="268">
        <v>1.3164199999999999</v>
      </c>
      <c r="N91" s="1"/>
      <c r="O91" s="1"/>
    </row>
    <row r="92" spans="1:15" ht="12.75" customHeight="1">
      <c r="A92" s="30">
        <v>82</v>
      </c>
      <c r="B92" s="278" t="s">
        <v>247</v>
      </c>
      <c r="C92" s="268">
        <v>78</v>
      </c>
      <c r="D92" s="269">
        <v>78</v>
      </c>
      <c r="E92" s="269">
        <v>76.5</v>
      </c>
      <c r="F92" s="269">
        <v>75</v>
      </c>
      <c r="G92" s="269">
        <v>73.5</v>
      </c>
      <c r="H92" s="269">
        <v>79.5</v>
      </c>
      <c r="I92" s="269">
        <v>81</v>
      </c>
      <c r="J92" s="269">
        <v>82.5</v>
      </c>
      <c r="K92" s="268">
        <v>79.5</v>
      </c>
      <c r="L92" s="268">
        <v>76.5</v>
      </c>
      <c r="M92" s="268">
        <v>19.44783</v>
      </c>
      <c r="N92" s="1"/>
      <c r="O92" s="1"/>
    </row>
    <row r="93" spans="1:15" ht="12.75" customHeight="1">
      <c r="A93" s="30">
        <v>83</v>
      </c>
      <c r="B93" s="278" t="s">
        <v>792</v>
      </c>
      <c r="C93" s="268">
        <v>229.6</v>
      </c>
      <c r="D93" s="269">
        <v>231.16666666666666</v>
      </c>
      <c r="E93" s="269">
        <v>223.0333333333333</v>
      </c>
      <c r="F93" s="269">
        <v>216.46666666666664</v>
      </c>
      <c r="G93" s="269">
        <v>208.33333333333329</v>
      </c>
      <c r="H93" s="269">
        <v>237.73333333333332</v>
      </c>
      <c r="I93" s="269">
        <v>245.8666666666667</v>
      </c>
      <c r="J93" s="269">
        <v>252.43333333333334</v>
      </c>
      <c r="K93" s="268">
        <v>239.3</v>
      </c>
      <c r="L93" s="268">
        <v>224.6</v>
      </c>
      <c r="M93" s="268">
        <v>13.91436</v>
      </c>
      <c r="N93" s="1"/>
      <c r="O93" s="1"/>
    </row>
    <row r="94" spans="1:15" ht="12.75" customHeight="1">
      <c r="A94" s="30">
        <v>84</v>
      </c>
      <c r="B94" s="278" t="s">
        <v>319</v>
      </c>
      <c r="C94" s="268">
        <v>3213.25</v>
      </c>
      <c r="D94" s="269">
        <v>3214.3833333333332</v>
      </c>
      <c r="E94" s="269">
        <v>3173.4666666666662</v>
      </c>
      <c r="F94" s="269">
        <v>3133.6833333333329</v>
      </c>
      <c r="G94" s="269">
        <v>3092.766666666666</v>
      </c>
      <c r="H94" s="269">
        <v>3254.1666666666665</v>
      </c>
      <c r="I94" s="269">
        <v>3295.0833333333335</v>
      </c>
      <c r="J94" s="269">
        <v>3334.8666666666668</v>
      </c>
      <c r="K94" s="268">
        <v>3255.3</v>
      </c>
      <c r="L94" s="268">
        <v>3174.6</v>
      </c>
      <c r="M94" s="268">
        <v>0.12708</v>
      </c>
      <c r="N94" s="1"/>
      <c r="O94" s="1"/>
    </row>
    <row r="95" spans="1:15" ht="12.75" customHeight="1">
      <c r="A95" s="30">
        <v>85</v>
      </c>
      <c r="B95" s="278" t="s">
        <v>320</v>
      </c>
      <c r="C95" s="268">
        <v>238.05</v>
      </c>
      <c r="D95" s="269">
        <v>233.85</v>
      </c>
      <c r="E95" s="269">
        <v>227.75</v>
      </c>
      <c r="F95" s="269">
        <v>217.45000000000002</v>
      </c>
      <c r="G95" s="269">
        <v>211.35000000000002</v>
      </c>
      <c r="H95" s="269">
        <v>244.14999999999998</v>
      </c>
      <c r="I95" s="269">
        <v>250.24999999999994</v>
      </c>
      <c r="J95" s="269">
        <v>260.54999999999995</v>
      </c>
      <c r="K95" s="268">
        <v>239.95</v>
      </c>
      <c r="L95" s="268">
        <v>223.55</v>
      </c>
      <c r="M95" s="268">
        <v>10.5837</v>
      </c>
      <c r="N95" s="1"/>
      <c r="O95" s="1"/>
    </row>
    <row r="96" spans="1:15" ht="12.75" customHeight="1">
      <c r="A96" s="30">
        <v>86</v>
      </c>
      <c r="B96" s="278" t="s">
        <v>321</v>
      </c>
      <c r="C96" s="268">
        <v>480.9</v>
      </c>
      <c r="D96" s="269">
        <v>485.61666666666662</v>
      </c>
      <c r="E96" s="269">
        <v>470.28333333333325</v>
      </c>
      <c r="F96" s="269">
        <v>459.66666666666663</v>
      </c>
      <c r="G96" s="269">
        <v>444.33333333333326</v>
      </c>
      <c r="H96" s="269">
        <v>496.23333333333323</v>
      </c>
      <c r="I96" s="269">
        <v>511.56666666666661</v>
      </c>
      <c r="J96" s="269">
        <v>522.18333333333317</v>
      </c>
      <c r="K96" s="268">
        <v>500.95</v>
      </c>
      <c r="L96" s="268">
        <v>475</v>
      </c>
      <c r="M96" s="268">
        <v>27.663019999999999</v>
      </c>
      <c r="N96" s="1"/>
      <c r="O96" s="1"/>
    </row>
    <row r="97" spans="1:15" ht="12.75" customHeight="1">
      <c r="A97" s="30">
        <v>87</v>
      </c>
      <c r="B97" s="278" t="s">
        <v>82</v>
      </c>
      <c r="C97" s="268">
        <v>222.35</v>
      </c>
      <c r="D97" s="269">
        <v>224.68333333333331</v>
      </c>
      <c r="E97" s="269">
        <v>218.06666666666661</v>
      </c>
      <c r="F97" s="269">
        <v>213.7833333333333</v>
      </c>
      <c r="G97" s="269">
        <v>207.1666666666666</v>
      </c>
      <c r="H97" s="269">
        <v>228.96666666666661</v>
      </c>
      <c r="I97" s="269">
        <v>235.58333333333334</v>
      </c>
      <c r="J97" s="269">
        <v>239.86666666666662</v>
      </c>
      <c r="K97" s="268">
        <v>231.3</v>
      </c>
      <c r="L97" s="268">
        <v>220.4</v>
      </c>
      <c r="M97" s="268">
        <v>97.343320000000006</v>
      </c>
      <c r="N97" s="1"/>
      <c r="O97" s="1"/>
    </row>
    <row r="98" spans="1:15" ht="12.75" customHeight="1">
      <c r="A98" s="30">
        <v>88</v>
      </c>
      <c r="B98" s="278" t="s">
        <v>322</v>
      </c>
      <c r="C98" s="268">
        <v>746.95</v>
      </c>
      <c r="D98" s="269">
        <v>744.91666666666663</v>
      </c>
      <c r="E98" s="269">
        <v>737.0333333333333</v>
      </c>
      <c r="F98" s="269">
        <v>727.11666666666667</v>
      </c>
      <c r="G98" s="269">
        <v>719.23333333333335</v>
      </c>
      <c r="H98" s="269">
        <v>754.83333333333326</v>
      </c>
      <c r="I98" s="269">
        <v>762.7166666666667</v>
      </c>
      <c r="J98" s="269">
        <v>772.63333333333321</v>
      </c>
      <c r="K98" s="268">
        <v>752.8</v>
      </c>
      <c r="L98" s="268">
        <v>735</v>
      </c>
      <c r="M98" s="268">
        <v>0.45552999999999999</v>
      </c>
      <c r="N98" s="1"/>
      <c r="O98" s="1"/>
    </row>
    <row r="99" spans="1:15" ht="12.75" customHeight="1">
      <c r="A99" s="30">
        <v>89</v>
      </c>
      <c r="B99" s="278" t="s">
        <v>323</v>
      </c>
      <c r="C99" s="268">
        <v>731.75</v>
      </c>
      <c r="D99" s="269">
        <v>735.58333333333337</v>
      </c>
      <c r="E99" s="269">
        <v>725.16666666666674</v>
      </c>
      <c r="F99" s="269">
        <v>718.58333333333337</v>
      </c>
      <c r="G99" s="269">
        <v>708.16666666666674</v>
      </c>
      <c r="H99" s="269">
        <v>742.16666666666674</v>
      </c>
      <c r="I99" s="269">
        <v>752.58333333333348</v>
      </c>
      <c r="J99" s="269">
        <v>759.16666666666674</v>
      </c>
      <c r="K99" s="268">
        <v>746</v>
      </c>
      <c r="L99" s="268">
        <v>729</v>
      </c>
      <c r="M99" s="268">
        <v>1.41388</v>
      </c>
      <c r="N99" s="1"/>
      <c r="O99" s="1"/>
    </row>
    <row r="100" spans="1:15" ht="12.75" customHeight="1">
      <c r="A100" s="30">
        <v>90</v>
      </c>
      <c r="B100" s="278" t="s">
        <v>324</v>
      </c>
      <c r="C100" s="268">
        <v>889.05</v>
      </c>
      <c r="D100" s="269">
        <v>882.75</v>
      </c>
      <c r="E100" s="269">
        <v>866.3</v>
      </c>
      <c r="F100" s="269">
        <v>843.55</v>
      </c>
      <c r="G100" s="269">
        <v>827.09999999999991</v>
      </c>
      <c r="H100" s="269">
        <v>905.5</v>
      </c>
      <c r="I100" s="269">
        <v>921.95</v>
      </c>
      <c r="J100" s="269">
        <v>944.7</v>
      </c>
      <c r="K100" s="268">
        <v>899.2</v>
      </c>
      <c r="L100" s="268">
        <v>860</v>
      </c>
      <c r="M100" s="268">
        <v>1.5949199999999999</v>
      </c>
      <c r="N100" s="1"/>
      <c r="O100" s="1"/>
    </row>
    <row r="101" spans="1:15" ht="12.75" customHeight="1">
      <c r="A101" s="30">
        <v>91</v>
      </c>
      <c r="B101" s="278" t="s">
        <v>248</v>
      </c>
      <c r="C101" s="268">
        <v>112</v>
      </c>
      <c r="D101" s="269">
        <v>112.18333333333334</v>
      </c>
      <c r="E101" s="269">
        <v>111.26666666666668</v>
      </c>
      <c r="F101" s="269">
        <v>110.53333333333335</v>
      </c>
      <c r="G101" s="269">
        <v>109.61666666666669</v>
      </c>
      <c r="H101" s="269">
        <v>112.91666666666667</v>
      </c>
      <c r="I101" s="269">
        <v>113.83333333333333</v>
      </c>
      <c r="J101" s="269">
        <v>114.56666666666666</v>
      </c>
      <c r="K101" s="268">
        <v>113.1</v>
      </c>
      <c r="L101" s="268">
        <v>111.45</v>
      </c>
      <c r="M101" s="268">
        <v>5.64377</v>
      </c>
      <c r="N101" s="1"/>
      <c r="O101" s="1"/>
    </row>
    <row r="102" spans="1:15" ht="12.75" customHeight="1">
      <c r="A102" s="30">
        <v>92</v>
      </c>
      <c r="B102" s="278" t="s">
        <v>325</v>
      </c>
      <c r="C102" s="268">
        <v>1568.35</v>
      </c>
      <c r="D102" s="269">
        <v>1573.1666666666667</v>
      </c>
      <c r="E102" s="269">
        <v>1543.8833333333334</v>
      </c>
      <c r="F102" s="269">
        <v>1519.4166666666667</v>
      </c>
      <c r="G102" s="269">
        <v>1490.1333333333334</v>
      </c>
      <c r="H102" s="269">
        <v>1597.6333333333334</v>
      </c>
      <c r="I102" s="269">
        <v>1626.9166666666667</v>
      </c>
      <c r="J102" s="269">
        <v>1651.3833333333334</v>
      </c>
      <c r="K102" s="268">
        <v>1602.45</v>
      </c>
      <c r="L102" s="268">
        <v>1548.7</v>
      </c>
      <c r="M102" s="268">
        <v>0.93723999999999996</v>
      </c>
      <c r="N102" s="1"/>
      <c r="O102" s="1"/>
    </row>
    <row r="103" spans="1:15" ht="12.75" customHeight="1">
      <c r="A103" s="30">
        <v>93</v>
      </c>
      <c r="B103" s="278" t="s">
        <v>326</v>
      </c>
      <c r="C103" s="268">
        <v>19.649999999999999</v>
      </c>
      <c r="D103" s="269">
        <v>19.783333333333331</v>
      </c>
      <c r="E103" s="269">
        <v>19.366666666666664</v>
      </c>
      <c r="F103" s="269">
        <v>19.083333333333332</v>
      </c>
      <c r="G103" s="269">
        <v>18.666666666666664</v>
      </c>
      <c r="H103" s="269">
        <v>20.066666666666663</v>
      </c>
      <c r="I103" s="269">
        <v>20.483333333333334</v>
      </c>
      <c r="J103" s="269">
        <v>20.766666666666662</v>
      </c>
      <c r="K103" s="268">
        <v>20.2</v>
      </c>
      <c r="L103" s="268">
        <v>19.5</v>
      </c>
      <c r="M103" s="268">
        <v>28.615320000000001</v>
      </c>
      <c r="N103" s="1"/>
      <c r="O103" s="1"/>
    </row>
    <row r="104" spans="1:15" ht="12.75" customHeight="1">
      <c r="A104" s="30">
        <v>94</v>
      </c>
      <c r="B104" s="278" t="s">
        <v>327</v>
      </c>
      <c r="C104" s="268">
        <v>1229.55</v>
      </c>
      <c r="D104" s="269">
        <v>1237.2833333333333</v>
      </c>
      <c r="E104" s="269">
        <v>1219.2666666666667</v>
      </c>
      <c r="F104" s="269">
        <v>1208.9833333333333</v>
      </c>
      <c r="G104" s="269">
        <v>1190.9666666666667</v>
      </c>
      <c r="H104" s="269">
        <v>1247.5666666666666</v>
      </c>
      <c r="I104" s="269">
        <v>1265.583333333333</v>
      </c>
      <c r="J104" s="269">
        <v>1275.8666666666666</v>
      </c>
      <c r="K104" s="268">
        <v>1255.3</v>
      </c>
      <c r="L104" s="268">
        <v>1227</v>
      </c>
      <c r="M104" s="268">
        <v>2.9013100000000001</v>
      </c>
      <c r="N104" s="1"/>
      <c r="O104" s="1"/>
    </row>
    <row r="105" spans="1:15" ht="12.75" customHeight="1">
      <c r="A105" s="30">
        <v>95</v>
      </c>
      <c r="B105" s="278" t="s">
        <v>328</v>
      </c>
      <c r="C105" s="268">
        <v>629.25</v>
      </c>
      <c r="D105" s="269">
        <v>631.25</v>
      </c>
      <c r="E105" s="269">
        <v>623</v>
      </c>
      <c r="F105" s="269">
        <v>616.75</v>
      </c>
      <c r="G105" s="269">
        <v>608.5</v>
      </c>
      <c r="H105" s="269">
        <v>637.5</v>
      </c>
      <c r="I105" s="269">
        <v>645.75</v>
      </c>
      <c r="J105" s="269">
        <v>652</v>
      </c>
      <c r="K105" s="268">
        <v>639.5</v>
      </c>
      <c r="L105" s="268">
        <v>625</v>
      </c>
      <c r="M105" s="268">
        <v>0.77839999999999998</v>
      </c>
      <c r="N105" s="1"/>
      <c r="O105" s="1"/>
    </row>
    <row r="106" spans="1:15" ht="12.75" customHeight="1">
      <c r="A106" s="30">
        <v>96</v>
      </c>
      <c r="B106" s="278" t="s">
        <v>329</v>
      </c>
      <c r="C106" s="268">
        <v>800.1</v>
      </c>
      <c r="D106" s="269">
        <v>803.76666666666677</v>
      </c>
      <c r="E106" s="269">
        <v>790.73333333333358</v>
      </c>
      <c r="F106" s="269">
        <v>781.36666666666679</v>
      </c>
      <c r="G106" s="269">
        <v>768.3333333333336</v>
      </c>
      <c r="H106" s="269">
        <v>813.13333333333355</v>
      </c>
      <c r="I106" s="269">
        <v>826.16666666666663</v>
      </c>
      <c r="J106" s="269">
        <v>835.53333333333353</v>
      </c>
      <c r="K106" s="268">
        <v>816.8</v>
      </c>
      <c r="L106" s="268">
        <v>794.4</v>
      </c>
      <c r="M106" s="268">
        <v>1.2385600000000001</v>
      </c>
      <c r="N106" s="1"/>
      <c r="O106" s="1"/>
    </row>
    <row r="107" spans="1:15" ht="12.75" customHeight="1">
      <c r="A107" s="30">
        <v>97</v>
      </c>
      <c r="B107" s="278" t="s">
        <v>330</v>
      </c>
      <c r="C107" s="268">
        <v>5428.5</v>
      </c>
      <c r="D107" s="269">
        <v>5440.5333333333328</v>
      </c>
      <c r="E107" s="269">
        <v>5378.0166666666655</v>
      </c>
      <c r="F107" s="269">
        <v>5327.5333333333328</v>
      </c>
      <c r="G107" s="269">
        <v>5265.0166666666655</v>
      </c>
      <c r="H107" s="269">
        <v>5491.0166666666655</v>
      </c>
      <c r="I107" s="269">
        <v>5553.5333333333319</v>
      </c>
      <c r="J107" s="269">
        <v>5604.0166666666655</v>
      </c>
      <c r="K107" s="268">
        <v>5503.05</v>
      </c>
      <c r="L107" s="268">
        <v>5390.05</v>
      </c>
      <c r="M107" s="268">
        <v>0.10662000000000001</v>
      </c>
      <c r="N107" s="1"/>
      <c r="O107" s="1"/>
    </row>
    <row r="108" spans="1:15" ht="12.75" customHeight="1">
      <c r="A108" s="30">
        <v>98</v>
      </c>
      <c r="B108" s="278" t="s">
        <v>331</v>
      </c>
      <c r="C108" s="268">
        <v>367</v>
      </c>
      <c r="D108" s="269">
        <v>364.7</v>
      </c>
      <c r="E108" s="269">
        <v>352.4</v>
      </c>
      <c r="F108" s="269">
        <v>337.8</v>
      </c>
      <c r="G108" s="269">
        <v>325.5</v>
      </c>
      <c r="H108" s="269">
        <v>379.29999999999995</v>
      </c>
      <c r="I108" s="269">
        <v>391.6</v>
      </c>
      <c r="J108" s="269">
        <v>406.19999999999993</v>
      </c>
      <c r="K108" s="268">
        <v>377</v>
      </c>
      <c r="L108" s="268">
        <v>350.1</v>
      </c>
      <c r="M108" s="268">
        <v>11.75287</v>
      </c>
      <c r="N108" s="1"/>
      <c r="O108" s="1"/>
    </row>
    <row r="109" spans="1:15" ht="12.75" customHeight="1">
      <c r="A109" s="30">
        <v>99</v>
      </c>
      <c r="B109" s="278" t="s">
        <v>332</v>
      </c>
      <c r="C109" s="268">
        <v>312.60000000000002</v>
      </c>
      <c r="D109" s="269">
        <v>314.93333333333334</v>
      </c>
      <c r="E109" s="269">
        <v>308.31666666666666</v>
      </c>
      <c r="F109" s="269">
        <v>304.0333333333333</v>
      </c>
      <c r="G109" s="269">
        <v>297.41666666666663</v>
      </c>
      <c r="H109" s="269">
        <v>319.2166666666667</v>
      </c>
      <c r="I109" s="269">
        <v>325.83333333333337</v>
      </c>
      <c r="J109" s="269">
        <v>330.11666666666673</v>
      </c>
      <c r="K109" s="268">
        <v>321.55</v>
      </c>
      <c r="L109" s="268">
        <v>310.64999999999998</v>
      </c>
      <c r="M109" s="268">
        <v>10.29388</v>
      </c>
      <c r="N109" s="1"/>
      <c r="O109" s="1"/>
    </row>
    <row r="110" spans="1:15" ht="12.75" customHeight="1">
      <c r="A110" s="30">
        <v>100</v>
      </c>
      <c r="B110" s="278" t="s">
        <v>839</v>
      </c>
      <c r="C110" s="268">
        <v>414.25</v>
      </c>
      <c r="D110" s="269">
        <v>414.7833333333333</v>
      </c>
      <c r="E110" s="269">
        <v>410.61666666666662</v>
      </c>
      <c r="F110" s="269">
        <v>406.98333333333329</v>
      </c>
      <c r="G110" s="269">
        <v>402.81666666666661</v>
      </c>
      <c r="H110" s="269">
        <v>418.41666666666663</v>
      </c>
      <c r="I110" s="269">
        <v>422.58333333333337</v>
      </c>
      <c r="J110" s="269">
        <v>426.21666666666664</v>
      </c>
      <c r="K110" s="268">
        <v>418.95</v>
      </c>
      <c r="L110" s="268">
        <v>411.15</v>
      </c>
      <c r="M110" s="268">
        <v>0.53629000000000004</v>
      </c>
      <c r="N110" s="1"/>
      <c r="O110" s="1"/>
    </row>
    <row r="111" spans="1:15" ht="12.75" customHeight="1">
      <c r="A111" s="30">
        <v>101</v>
      </c>
      <c r="B111" s="278" t="s">
        <v>333</v>
      </c>
      <c r="C111" s="268">
        <v>645</v>
      </c>
      <c r="D111" s="269">
        <v>645.31666666666672</v>
      </c>
      <c r="E111" s="269">
        <v>633.73333333333346</v>
      </c>
      <c r="F111" s="269">
        <v>622.4666666666667</v>
      </c>
      <c r="G111" s="269">
        <v>610.88333333333344</v>
      </c>
      <c r="H111" s="269">
        <v>656.58333333333348</v>
      </c>
      <c r="I111" s="269">
        <v>668.16666666666674</v>
      </c>
      <c r="J111" s="269">
        <v>679.43333333333351</v>
      </c>
      <c r="K111" s="268">
        <v>656.9</v>
      </c>
      <c r="L111" s="268">
        <v>634.04999999999995</v>
      </c>
      <c r="M111" s="268">
        <v>1.31386</v>
      </c>
      <c r="N111" s="1"/>
      <c r="O111" s="1"/>
    </row>
    <row r="112" spans="1:15" ht="12.75" customHeight="1">
      <c r="A112" s="30">
        <v>102</v>
      </c>
      <c r="B112" s="278" t="s">
        <v>83</v>
      </c>
      <c r="C112" s="268">
        <v>699.55</v>
      </c>
      <c r="D112" s="269">
        <v>709.96666666666658</v>
      </c>
      <c r="E112" s="269">
        <v>686.28333333333319</v>
      </c>
      <c r="F112" s="269">
        <v>673.01666666666665</v>
      </c>
      <c r="G112" s="269">
        <v>649.33333333333326</v>
      </c>
      <c r="H112" s="269">
        <v>723.23333333333312</v>
      </c>
      <c r="I112" s="269">
        <v>746.91666666666652</v>
      </c>
      <c r="J112" s="269">
        <v>760.18333333333305</v>
      </c>
      <c r="K112" s="268">
        <v>733.65</v>
      </c>
      <c r="L112" s="268">
        <v>696.7</v>
      </c>
      <c r="M112" s="268">
        <v>11.407360000000001</v>
      </c>
      <c r="N112" s="1"/>
      <c r="O112" s="1"/>
    </row>
    <row r="113" spans="1:15" ht="12.75" customHeight="1">
      <c r="A113" s="30">
        <v>103</v>
      </c>
      <c r="B113" s="278" t="s">
        <v>84</v>
      </c>
      <c r="C113" s="268">
        <v>1130.75</v>
      </c>
      <c r="D113" s="269">
        <v>1130.2166666666667</v>
      </c>
      <c r="E113" s="269">
        <v>1115.5333333333333</v>
      </c>
      <c r="F113" s="269">
        <v>1100.3166666666666</v>
      </c>
      <c r="G113" s="269">
        <v>1085.6333333333332</v>
      </c>
      <c r="H113" s="269">
        <v>1145.4333333333334</v>
      </c>
      <c r="I113" s="269">
        <v>1160.1166666666668</v>
      </c>
      <c r="J113" s="269">
        <v>1175.3333333333335</v>
      </c>
      <c r="K113" s="268">
        <v>1144.9000000000001</v>
      </c>
      <c r="L113" s="268">
        <v>1115</v>
      </c>
      <c r="M113" s="268">
        <v>26.017099999999999</v>
      </c>
      <c r="N113" s="1"/>
      <c r="O113" s="1"/>
    </row>
    <row r="114" spans="1:15" ht="12.75" customHeight="1">
      <c r="A114" s="30">
        <v>104</v>
      </c>
      <c r="B114" s="278" t="s">
        <v>91</v>
      </c>
      <c r="C114" s="268">
        <v>169</v>
      </c>
      <c r="D114" s="269">
        <v>169.75</v>
      </c>
      <c r="E114" s="269">
        <v>164.7</v>
      </c>
      <c r="F114" s="269">
        <v>160.39999999999998</v>
      </c>
      <c r="G114" s="269">
        <v>155.34999999999997</v>
      </c>
      <c r="H114" s="269">
        <v>174.05</v>
      </c>
      <c r="I114" s="269">
        <v>179.10000000000002</v>
      </c>
      <c r="J114" s="269">
        <v>183.40000000000003</v>
      </c>
      <c r="K114" s="268">
        <v>174.8</v>
      </c>
      <c r="L114" s="268">
        <v>165.45</v>
      </c>
      <c r="M114" s="268">
        <v>11.58193</v>
      </c>
      <c r="N114" s="1"/>
      <c r="O114" s="1"/>
    </row>
    <row r="115" spans="1:15" ht="12.75" customHeight="1">
      <c r="A115" s="30">
        <v>105</v>
      </c>
      <c r="B115" s="278" t="s">
        <v>829</v>
      </c>
      <c r="C115" s="268">
        <v>1704.25</v>
      </c>
      <c r="D115" s="269">
        <v>1724.3500000000001</v>
      </c>
      <c r="E115" s="269">
        <v>1669.9000000000003</v>
      </c>
      <c r="F115" s="269">
        <v>1635.5500000000002</v>
      </c>
      <c r="G115" s="269">
        <v>1581.1000000000004</v>
      </c>
      <c r="H115" s="269">
        <v>1758.7000000000003</v>
      </c>
      <c r="I115" s="269">
        <v>1813.15</v>
      </c>
      <c r="J115" s="269">
        <v>1847.5000000000002</v>
      </c>
      <c r="K115" s="268">
        <v>1778.8</v>
      </c>
      <c r="L115" s="268">
        <v>1690</v>
      </c>
      <c r="M115" s="268">
        <v>0.76112000000000002</v>
      </c>
      <c r="N115" s="1"/>
      <c r="O115" s="1"/>
    </row>
    <row r="116" spans="1:15" ht="12.75" customHeight="1">
      <c r="A116" s="30">
        <v>106</v>
      </c>
      <c r="B116" s="278" t="s">
        <v>85</v>
      </c>
      <c r="C116" s="268">
        <v>214.95</v>
      </c>
      <c r="D116" s="269">
        <v>215.08333333333334</v>
      </c>
      <c r="E116" s="269">
        <v>212.16666666666669</v>
      </c>
      <c r="F116" s="269">
        <v>209.38333333333335</v>
      </c>
      <c r="G116" s="269">
        <v>206.4666666666667</v>
      </c>
      <c r="H116" s="269">
        <v>217.86666666666667</v>
      </c>
      <c r="I116" s="269">
        <v>220.78333333333336</v>
      </c>
      <c r="J116" s="269">
        <v>223.56666666666666</v>
      </c>
      <c r="K116" s="268">
        <v>218</v>
      </c>
      <c r="L116" s="268">
        <v>212.3</v>
      </c>
      <c r="M116" s="268">
        <v>113.97506</v>
      </c>
      <c r="N116" s="1"/>
      <c r="O116" s="1"/>
    </row>
    <row r="117" spans="1:15" ht="12.75" customHeight="1">
      <c r="A117" s="30">
        <v>107</v>
      </c>
      <c r="B117" s="278" t="s">
        <v>334</v>
      </c>
      <c r="C117" s="268">
        <v>485.4</v>
      </c>
      <c r="D117" s="269">
        <v>470.68333333333339</v>
      </c>
      <c r="E117" s="269">
        <v>449.81666666666678</v>
      </c>
      <c r="F117" s="269">
        <v>414.23333333333341</v>
      </c>
      <c r="G117" s="269">
        <v>393.36666666666679</v>
      </c>
      <c r="H117" s="269">
        <v>506.26666666666677</v>
      </c>
      <c r="I117" s="269">
        <v>527.13333333333333</v>
      </c>
      <c r="J117" s="269">
        <v>562.7166666666667</v>
      </c>
      <c r="K117" s="268">
        <v>491.55</v>
      </c>
      <c r="L117" s="268">
        <v>435.1</v>
      </c>
      <c r="M117" s="268">
        <v>85.473079999999996</v>
      </c>
      <c r="N117" s="1"/>
      <c r="O117" s="1"/>
    </row>
    <row r="118" spans="1:15" ht="12.75" customHeight="1">
      <c r="A118" s="30">
        <v>108</v>
      </c>
      <c r="B118" s="278" t="s">
        <v>87</v>
      </c>
      <c r="C118" s="268">
        <v>3328.85</v>
      </c>
      <c r="D118" s="269">
        <v>3336.7999999999997</v>
      </c>
      <c r="E118" s="269">
        <v>3287.0499999999993</v>
      </c>
      <c r="F118" s="269">
        <v>3245.2499999999995</v>
      </c>
      <c r="G118" s="269">
        <v>3195.4999999999991</v>
      </c>
      <c r="H118" s="269">
        <v>3378.5999999999995</v>
      </c>
      <c r="I118" s="269">
        <v>3428.3500000000004</v>
      </c>
      <c r="J118" s="269">
        <v>3470.1499999999996</v>
      </c>
      <c r="K118" s="268">
        <v>3386.55</v>
      </c>
      <c r="L118" s="268">
        <v>3295</v>
      </c>
      <c r="M118" s="268">
        <v>3.14899</v>
      </c>
      <c r="N118" s="1"/>
      <c r="O118" s="1"/>
    </row>
    <row r="119" spans="1:15" ht="12.75" customHeight="1">
      <c r="A119" s="30">
        <v>109</v>
      </c>
      <c r="B119" s="278" t="s">
        <v>88</v>
      </c>
      <c r="C119" s="268">
        <v>1579.45</v>
      </c>
      <c r="D119" s="269">
        <v>1598.25</v>
      </c>
      <c r="E119" s="269">
        <v>1557.5</v>
      </c>
      <c r="F119" s="269">
        <v>1535.55</v>
      </c>
      <c r="G119" s="269">
        <v>1494.8</v>
      </c>
      <c r="H119" s="269">
        <v>1620.2</v>
      </c>
      <c r="I119" s="269">
        <v>1660.95</v>
      </c>
      <c r="J119" s="269">
        <v>1682.9</v>
      </c>
      <c r="K119" s="268">
        <v>1639</v>
      </c>
      <c r="L119" s="268">
        <v>1576.3</v>
      </c>
      <c r="M119" s="268">
        <v>1.4876799999999999</v>
      </c>
      <c r="N119" s="1"/>
      <c r="O119" s="1"/>
    </row>
    <row r="120" spans="1:15" ht="12.75" customHeight="1">
      <c r="A120" s="30">
        <v>110</v>
      </c>
      <c r="B120" s="278" t="s">
        <v>335</v>
      </c>
      <c r="C120" s="268">
        <v>2473.25</v>
      </c>
      <c r="D120" s="269">
        <v>2487.4333333333334</v>
      </c>
      <c r="E120" s="269">
        <v>2447.8666666666668</v>
      </c>
      <c r="F120" s="269">
        <v>2422.4833333333336</v>
      </c>
      <c r="G120" s="269">
        <v>2382.916666666667</v>
      </c>
      <c r="H120" s="269">
        <v>2512.8166666666666</v>
      </c>
      <c r="I120" s="269">
        <v>2552.3833333333332</v>
      </c>
      <c r="J120" s="269">
        <v>2577.7666666666664</v>
      </c>
      <c r="K120" s="268">
        <v>2527</v>
      </c>
      <c r="L120" s="268">
        <v>2462.0500000000002</v>
      </c>
      <c r="M120" s="268">
        <v>0.64559999999999995</v>
      </c>
      <c r="N120" s="1"/>
      <c r="O120" s="1"/>
    </row>
    <row r="121" spans="1:15" ht="12.75" customHeight="1">
      <c r="A121" s="30">
        <v>111</v>
      </c>
      <c r="B121" s="278" t="s">
        <v>89</v>
      </c>
      <c r="C121" s="268">
        <v>693.05</v>
      </c>
      <c r="D121" s="269">
        <v>698.08333333333337</v>
      </c>
      <c r="E121" s="269">
        <v>684.9666666666667</v>
      </c>
      <c r="F121" s="269">
        <v>676.88333333333333</v>
      </c>
      <c r="G121" s="269">
        <v>663.76666666666665</v>
      </c>
      <c r="H121" s="269">
        <v>706.16666666666674</v>
      </c>
      <c r="I121" s="269">
        <v>719.2833333333333</v>
      </c>
      <c r="J121" s="269">
        <v>727.36666666666679</v>
      </c>
      <c r="K121" s="268">
        <v>711.2</v>
      </c>
      <c r="L121" s="268">
        <v>690</v>
      </c>
      <c r="M121" s="268">
        <v>6.6843000000000004</v>
      </c>
      <c r="N121" s="1"/>
      <c r="O121" s="1"/>
    </row>
    <row r="122" spans="1:15" ht="12.75" customHeight="1">
      <c r="A122" s="30">
        <v>112</v>
      </c>
      <c r="B122" s="278" t="s">
        <v>90</v>
      </c>
      <c r="C122" s="268">
        <v>987.95</v>
      </c>
      <c r="D122" s="269">
        <v>994.30000000000007</v>
      </c>
      <c r="E122" s="269">
        <v>974.65000000000009</v>
      </c>
      <c r="F122" s="269">
        <v>961.35</v>
      </c>
      <c r="G122" s="269">
        <v>941.7</v>
      </c>
      <c r="H122" s="269">
        <v>1007.6000000000001</v>
      </c>
      <c r="I122" s="269">
        <v>1027.25</v>
      </c>
      <c r="J122" s="269">
        <v>1040.5500000000002</v>
      </c>
      <c r="K122" s="268">
        <v>1013.95</v>
      </c>
      <c r="L122" s="268">
        <v>981</v>
      </c>
      <c r="M122" s="268">
        <v>3.4928300000000001</v>
      </c>
      <c r="N122" s="1"/>
      <c r="O122" s="1"/>
    </row>
    <row r="123" spans="1:15" ht="12.75" customHeight="1">
      <c r="A123" s="30">
        <v>113</v>
      </c>
      <c r="B123" s="278" t="s">
        <v>336</v>
      </c>
      <c r="C123" s="268">
        <v>994.5</v>
      </c>
      <c r="D123" s="269">
        <v>995.76666666666677</v>
      </c>
      <c r="E123" s="269">
        <v>976.73333333333358</v>
      </c>
      <c r="F123" s="269">
        <v>958.96666666666681</v>
      </c>
      <c r="G123" s="269">
        <v>939.93333333333362</v>
      </c>
      <c r="H123" s="269">
        <v>1013.5333333333335</v>
      </c>
      <c r="I123" s="269">
        <v>1032.5666666666666</v>
      </c>
      <c r="J123" s="269">
        <v>1050.3333333333335</v>
      </c>
      <c r="K123" s="268">
        <v>1014.8</v>
      </c>
      <c r="L123" s="268">
        <v>978</v>
      </c>
      <c r="M123" s="268">
        <v>0.78244999999999998</v>
      </c>
      <c r="N123" s="1"/>
      <c r="O123" s="1"/>
    </row>
    <row r="124" spans="1:15" ht="12.75" customHeight="1">
      <c r="A124" s="30">
        <v>114</v>
      </c>
      <c r="B124" s="278" t="s">
        <v>249</v>
      </c>
      <c r="C124" s="268">
        <v>401.5</v>
      </c>
      <c r="D124" s="269">
        <v>403.40000000000003</v>
      </c>
      <c r="E124" s="269">
        <v>393.80000000000007</v>
      </c>
      <c r="F124" s="269">
        <v>386.1</v>
      </c>
      <c r="G124" s="269">
        <v>376.50000000000006</v>
      </c>
      <c r="H124" s="269">
        <v>411.10000000000008</v>
      </c>
      <c r="I124" s="269">
        <v>420.7000000000001</v>
      </c>
      <c r="J124" s="269">
        <v>428.40000000000009</v>
      </c>
      <c r="K124" s="268">
        <v>413</v>
      </c>
      <c r="L124" s="268">
        <v>395.7</v>
      </c>
      <c r="M124" s="268">
        <v>25.605080000000001</v>
      </c>
      <c r="N124" s="1"/>
      <c r="O124" s="1"/>
    </row>
    <row r="125" spans="1:15" ht="12.75" customHeight="1">
      <c r="A125" s="30">
        <v>115</v>
      </c>
      <c r="B125" s="278" t="s">
        <v>92</v>
      </c>
      <c r="C125" s="268">
        <v>1183.1500000000001</v>
      </c>
      <c r="D125" s="269">
        <v>1184.3666666666668</v>
      </c>
      <c r="E125" s="269">
        <v>1168.7833333333335</v>
      </c>
      <c r="F125" s="269">
        <v>1154.4166666666667</v>
      </c>
      <c r="G125" s="269">
        <v>1138.8333333333335</v>
      </c>
      <c r="H125" s="269">
        <v>1198.7333333333336</v>
      </c>
      <c r="I125" s="269">
        <v>1214.3166666666666</v>
      </c>
      <c r="J125" s="269">
        <v>1228.6833333333336</v>
      </c>
      <c r="K125" s="268">
        <v>1199.95</v>
      </c>
      <c r="L125" s="268">
        <v>1170</v>
      </c>
      <c r="M125" s="268">
        <v>4.6183399999999999</v>
      </c>
      <c r="N125" s="1"/>
      <c r="O125" s="1"/>
    </row>
    <row r="126" spans="1:15" ht="12.75" customHeight="1">
      <c r="A126" s="30">
        <v>116</v>
      </c>
      <c r="B126" s="278" t="s">
        <v>337</v>
      </c>
      <c r="C126" s="268">
        <v>779.95</v>
      </c>
      <c r="D126" s="269">
        <v>784.01666666666677</v>
      </c>
      <c r="E126" s="269">
        <v>772.03333333333353</v>
      </c>
      <c r="F126" s="269">
        <v>764.11666666666679</v>
      </c>
      <c r="G126" s="269">
        <v>752.13333333333355</v>
      </c>
      <c r="H126" s="269">
        <v>791.93333333333351</v>
      </c>
      <c r="I126" s="269">
        <v>803.91666666666686</v>
      </c>
      <c r="J126" s="269">
        <v>811.83333333333348</v>
      </c>
      <c r="K126" s="268">
        <v>796</v>
      </c>
      <c r="L126" s="268">
        <v>776.1</v>
      </c>
      <c r="M126" s="268">
        <v>0.47004000000000001</v>
      </c>
      <c r="N126" s="1"/>
      <c r="O126" s="1"/>
    </row>
    <row r="127" spans="1:15" ht="12.75" customHeight="1">
      <c r="A127" s="30">
        <v>117</v>
      </c>
      <c r="B127" s="278" t="s">
        <v>339</v>
      </c>
      <c r="C127" s="268">
        <v>1007.1</v>
      </c>
      <c r="D127" s="269">
        <v>1009.5666666666666</v>
      </c>
      <c r="E127" s="269">
        <v>994.5333333333333</v>
      </c>
      <c r="F127" s="269">
        <v>981.9666666666667</v>
      </c>
      <c r="G127" s="269">
        <v>966.93333333333339</v>
      </c>
      <c r="H127" s="269">
        <v>1022.1333333333332</v>
      </c>
      <c r="I127" s="269">
        <v>1037.1666666666665</v>
      </c>
      <c r="J127" s="269">
        <v>1049.7333333333331</v>
      </c>
      <c r="K127" s="268">
        <v>1024.5999999999999</v>
      </c>
      <c r="L127" s="268">
        <v>997</v>
      </c>
      <c r="M127" s="268">
        <v>0.60465000000000002</v>
      </c>
      <c r="N127" s="1"/>
      <c r="O127" s="1"/>
    </row>
    <row r="128" spans="1:15" ht="12.75" customHeight="1">
      <c r="A128" s="30">
        <v>118</v>
      </c>
      <c r="B128" s="278" t="s">
        <v>97</v>
      </c>
      <c r="C128" s="268">
        <v>347.85</v>
      </c>
      <c r="D128" s="269">
        <v>350.58333333333331</v>
      </c>
      <c r="E128" s="269">
        <v>343.26666666666665</v>
      </c>
      <c r="F128" s="269">
        <v>338.68333333333334</v>
      </c>
      <c r="G128" s="269">
        <v>331.36666666666667</v>
      </c>
      <c r="H128" s="269">
        <v>355.16666666666663</v>
      </c>
      <c r="I128" s="269">
        <v>362.48333333333335</v>
      </c>
      <c r="J128" s="269">
        <v>367.06666666666661</v>
      </c>
      <c r="K128" s="268">
        <v>357.9</v>
      </c>
      <c r="L128" s="268">
        <v>346</v>
      </c>
      <c r="M128" s="268">
        <v>43.150230000000001</v>
      </c>
      <c r="N128" s="1"/>
      <c r="O128" s="1"/>
    </row>
    <row r="129" spans="1:15" ht="12.75" customHeight="1">
      <c r="A129" s="30">
        <v>119</v>
      </c>
      <c r="B129" s="278" t="s">
        <v>93</v>
      </c>
      <c r="C129" s="268">
        <v>557.15</v>
      </c>
      <c r="D129" s="269">
        <v>563.33333333333337</v>
      </c>
      <c r="E129" s="269">
        <v>548.81666666666672</v>
      </c>
      <c r="F129" s="269">
        <v>540.48333333333335</v>
      </c>
      <c r="G129" s="269">
        <v>525.9666666666667</v>
      </c>
      <c r="H129" s="269">
        <v>571.66666666666674</v>
      </c>
      <c r="I129" s="269">
        <v>586.18333333333339</v>
      </c>
      <c r="J129" s="269">
        <v>594.51666666666677</v>
      </c>
      <c r="K129" s="268">
        <v>577.85</v>
      </c>
      <c r="L129" s="268">
        <v>555</v>
      </c>
      <c r="M129" s="268">
        <v>16.06325</v>
      </c>
      <c r="N129" s="1"/>
      <c r="O129" s="1"/>
    </row>
    <row r="130" spans="1:15" ht="12.75" customHeight="1">
      <c r="A130" s="30">
        <v>120</v>
      </c>
      <c r="B130" s="278" t="s">
        <v>250</v>
      </c>
      <c r="C130" s="268">
        <v>1553.75</v>
      </c>
      <c r="D130" s="269">
        <v>1564.8</v>
      </c>
      <c r="E130" s="269">
        <v>1524.1999999999998</v>
      </c>
      <c r="F130" s="269">
        <v>1494.6499999999999</v>
      </c>
      <c r="G130" s="269">
        <v>1454.0499999999997</v>
      </c>
      <c r="H130" s="269">
        <v>1594.35</v>
      </c>
      <c r="I130" s="269">
        <v>1634.9499999999998</v>
      </c>
      <c r="J130" s="269">
        <v>1664.5</v>
      </c>
      <c r="K130" s="268">
        <v>1605.4</v>
      </c>
      <c r="L130" s="268">
        <v>1535.25</v>
      </c>
      <c r="M130" s="268">
        <v>1.44302</v>
      </c>
      <c r="N130" s="1"/>
      <c r="O130" s="1"/>
    </row>
    <row r="131" spans="1:15" ht="12.75" customHeight="1">
      <c r="A131" s="30">
        <v>121</v>
      </c>
      <c r="B131" s="278" t="s">
        <v>94</v>
      </c>
      <c r="C131" s="268">
        <v>2050.85</v>
      </c>
      <c r="D131" s="269">
        <v>2054.6666666666665</v>
      </c>
      <c r="E131" s="269">
        <v>2027.333333333333</v>
      </c>
      <c r="F131" s="269">
        <v>2003.8166666666666</v>
      </c>
      <c r="G131" s="269">
        <v>1976.4833333333331</v>
      </c>
      <c r="H131" s="269">
        <v>2078.1833333333329</v>
      </c>
      <c r="I131" s="269">
        <v>2105.516666666666</v>
      </c>
      <c r="J131" s="269">
        <v>2129.0333333333328</v>
      </c>
      <c r="K131" s="268">
        <v>2082</v>
      </c>
      <c r="L131" s="268">
        <v>2031.15</v>
      </c>
      <c r="M131" s="268">
        <v>6.3231599999999997</v>
      </c>
      <c r="N131" s="1"/>
      <c r="O131" s="1"/>
    </row>
    <row r="132" spans="1:15" ht="12.75" customHeight="1">
      <c r="A132" s="30">
        <v>122</v>
      </c>
      <c r="B132" s="278" t="s">
        <v>340</v>
      </c>
      <c r="C132" s="268">
        <v>201.2</v>
      </c>
      <c r="D132" s="269">
        <v>201.68333333333331</v>
      </c>
      <c r="E132" s="269">
        <v>197.41666666666663</v>
      </c>
      <c r="F132" s="269">
        <v>193.63333333333333</v>
      </c>
      <c r="G132" s="269">
        <v>189.36666666666665</v>
      </c>
      <c r="H132" s="269">
        <v>205.46666666666661</v>
      </c>
      <c r="I132" s="269">
        <v>209.73333333333332</v>
      </c>
      <c r="J132" s="269">
        <v>213.51666666666659</v>
      </c>
      <c r="K132" s="268">
        <v>205.95</v>
      </c>
      <c r="L132" s="268">
        <v>197.9</v>
      </c>
      <c r="M132" s="268">
        <v>39.398899999999998</v>
      </c>
      <c r="N132" s="1"/>
      <c r="O132" s="1"/>
    </row>
    <row r="133" spans="1:15" ht="12.75" customHeight="1">
      <c r="A133" s="30">
        <v>123</v>
      </c>
      <c r="B133" s="278" t="s">
        <v>840</v>
      </c>
      <c r="C133" s="268">
        <v>192.45</v>
      </c>
      <c r="D133" s="269">
        <v>195.04999999999998</v>
      </c>
      <c r="E133" s="269">
        <v>188.54999999999995</v>
      </c>
      <c r="F133" s="269">
        <v>184.64999999999998</v>
      </c>
      <c r="G133" s="269">
        <v>178.14999999999995</v>
      </c>
      <c r="H133" s="269">
        <v>198.94999999999996</v>
      </c>
      <c r="I133" s="269">
        <v>205.45000000000002</v>
      </c>
      <c r="J133" s="269">
        <v>209.34999999999997</v>
      </c>
      <c r="K133" s="268">
        <v>201.55</v>
      </c>
      <c r="L133" s="268">
        <v>191.15</v>
      </c>
      <c r="M133" s="268">
        <v>29.3673</v>
      </c>
      <c r="N133" s="1"/>
      <c r="O133" s="1"/>
    </row>
    <row r="134" spans="1:15" ht="12.75" customHeight="1">
      <c r="A134" s="30">
        <v>124</v>
      </c>
      <c r="B134" s="278" t="s">
        <v>251</v>
      </c>
      <c r="C134" s="268">
        <v>46.85</v>
      </c>
      <c r="D134" s="269">
        <v>47.300000000000004</v>
      </c>
      <c r="E134" s="269">
        <v>46.150000000000006</v>
      </c>
      <c r="F134" s="269">
        <v>45.45</v>
      </c>
      <c r="G134" s="269">
        <v>44.300000000000004</v>
      </c>
      <c r="H134" s="269">
        <v>48.000000000000007</v>
      </c>
      <c r="I134" s="269">
        <v>49.15</v>
      </c>
      <c r="J134" s="269">
        <v>49.850000000000009</v>
      </c>
      <c r="K134" s="268">
        <v>48.45</v>
      </c>
      <c r="L134" s="268">
        <v>46.6</v>
      </c>
      <c r="M134" s="268">
        <v>5.19421</v>
      </c>
      <c r="N134" s="1"/>
      <c r="O134" s="1"/>
    </row>
    <row r="135" spans="1:15" ht="12.75" customHeight="1">
      <c r="A135" s="30">
        <v>125</v>
      </c>
      <c r="B135" s="278" t="s">
        <v>341</v>
      </c>
      <c r="C135" s="268">
        <v>215.1</v>
      </c>
      <c r="D135" s="269">
        <v>216.46666666666667</v>
      </c>
      <c r="E135" s="269">
        <v>212.13333333333333</v>
      </c>
      <c r="F135" s="269">
        <v>209.16666666666666</v>
      </c>
      <c r="G135" s="269">
        <v>204.83333333333331</v>
      </c>
      <c r="H135" s="269">
        <v>219.43333333333334</v>
      </c>
      <c r="I135" s="269">
        <v>223.76666666666665</v>
      </c>
      <c r="J135" s="269">
        <v>226.73333333333335</v>
      </c>
      <c r="K135" s="268">
        <v>220.8</v>
      </c>
      <c r="L135" s="268">
        <v>213.5</v>
      </c>
      <c r="M135" s="268">
        <v>2.64961</v>
      </c>
      <c r="N135" s="1"/>
      <c r="O135" s="1"/>
    </row>
    <row r="136" spans="1:15" ht="12.75" customHeight="1">
      <c r="A136" s="30">
        <v>126</v>
      </c>
      <c r="B136" s="278" t="s">
        <v>95</v>
      </c>
      <c r="C136" s="268">
        <v>3726.85</v>
      </c>
      <c r="D136" s="269">
        <v>3741.2833333333333</v>
      </c>
      <c r="E136" s="269">
        <v>3685.5666666666666</v>
      </c>
      <c r="F136" s="269">
        <v>3644.2833333333333</v>
      </c>
      <c r="G136" s="269">
        <v>3588.5666666666666</v>
      </c>
      <c r="H136" s="269">
        <v>3782.5666666666666</v>
      </c>
      <c r="I136" s="269">
        <v>3838.2833333333328</v>
      </c>
      <c r="J136" s="269">
        <v>3879.5666666666666</v>
      </c>
      <c r="K136" s="268">
        <v>3797</v>
      </c>
      <c r="L136" s="268">
        <v>3700</v>
      </c>
      <c r="M136" s="268">
        <v>5.4956300000000002</v>
      </c>
      <c r="N136" s="1"/>
      <c r="O136" s="1"/>
    </row>
    <row r="137" spans="1:15" ht="12.75" customHeight="1">
      <c r="A137" s="30">
        <v>127</v>
      </c>
      <c r="B137" s="278" t="s">
        <v>252</v>
      </c>
      <c r="C137" s="268">
        <v>4299.1000000000004</v>
      </c>
      <c r="D137" s="269">
        <v>4330</v>
      </c>
      <c r="E137" s="269">
        <v>4231.55</v>
      </c>
      <c r="F137" s="269">
        <v>4164</v>
      </c>
      <c r="G137" s="269">
        <v>4065.55</v>
      </c>
      <c r="H137" s="269">
        <v>4397.55</v>
      </c>
      <c r="I137" s="269">
        <v>4496.0000000000009</v>
      </c>
      <c r="J137" s="269">
        <v>4563.55</v>
      </c>
      <c r="K137" s="268">
        <v>4428.45</v>
      </c>
      <c r="L137" s="268">
        <v>4262.45</v>
      </c>
      <c r="M137" s="268">
        <v>2.0266299999999999</v>
      </c>
      <c r="N137" s="1"/>
      <c r="O137" s="1"/>
    </row>
    <row r="138" spans="1:15" ht="12.75" customHeight="1">
      <c r="A138" s="30">
        <v>128</v>
      </c>
      <c r="B138" s="278" t="s">
        <v>143</v>
      </c>
      <c r="C138" s="268">
        <v>2391.9</v>
      </c>
      <c r="D138" s="269">
        <v>2432.6333333333337</v>
      </c>
      <c r="E138" s="269">
        <v>2336.3166666666675</v>
      </c>
      <c r="F138" s="269">
        <v>2280.733333333334</v>
      </c>
      <c r="G138" s="269">
        <v>2184.4166666666679</v>
      </c>
      <c r="H138" s="269">
        <v>2488.2166666666672</v>
      </c>
      <c r="I138" s="269">
        <v>2584.5333333333338</v>
      </c>
      <c r="J138" s="269">
        <v>2640.1166666666668</v>
      </c>
      <c r="K138" s="268">
        <v>2528.9499999999998</v>
      </c>
      <c r="L138" s="268">
        <v>2377.0500000000002</v>
      </c>
      <c r="M138" s="268">
        <v>2.6890700000000001</v>
      </c>
      <c r="N138" s="1"/>
      <c r="O138" s="1"/>
    </row>
    <row r="139" spans="1:15" ht="12.75" customHeight="1">
      <c r="A139" s="30">
        <v>129</v>
      </c>
      <c r="B139" s="278" t="s">
        <v>98</v>
      </c>
      <c r="C139" s="268">
        <v>4419.6499999999996</v>
      </c>
      <c r="D139" s="269">
        <v>4390.3499999999995</v>
      </c>
      <c r="E139" s="269">
        <v>4341.6999999999989</v>
      </c>
      <c r="F139" s="269">
        <v>4263.7499999999991</v>
      </c>
      <c r="G139" s="269">
        <v>4215.0999999999985</v>
      </c>
      <c r="H139" s="269">
        <v>4468.2999999999993</v>
      </c>
      <c r="I139" s="269">
        <v>4516.9499999999989</v>
      </c>
      <c r="J139" s="269">
        <v>4594.8999999999996</v>
      </c>
      <c r="K139" s="268">
        <v>4439</v>
      </c>
      <c r="L139" s="268">
        <v>4312.3999999999996</v>
      </c>
      <c r="M139" s="268">
        <v>6.9525800000000002</v>
      </c>
      <c r="N139" s="1"/>
      <c r="O139" s="1"/>
    </row>
    <row r="140" spans="1:15" ht="12.75" customHeight="1">
      <c r="A140" s="30">
        <v>130</v>
      </c>
      <c r="B140" s="278" t="s">
        <v>342</v>
      </c>
      <c r="C140" s="268">
        <v>586.6</v>
      </c>
      <c r="D140" s="269">
        <v>586.78333333333342</v>
      </c>
      <c r="E140" s="269">
        <v>577.36666666666679</v>
      </c>
      <c r="F140" s="269">
        <v>568.13333333333333</v>
      </c>
      <c r="G140" s="269">
        <v>558.7166666666667</v>
      </c>
      <c r="H140" s="269">
        <v>596.01666666666688</v>
      </c>
      <c r="I140" s="269">
        <v>605.43333333333362</v>
      </c>
      <c r="J140" s="269">
        <v>614.66666666666697</v>
      </c>
      <c r="K140" s="268">
        <v>596.20000000000005</v>
      </c>
      <c r="L140" s="268">
        <v>577.54999999999995</v>
      </c>
      <c r="M140" s="268">
        <v>2.6222400000000001</v>
      </c>
      <c r="N140" s="1"/>
      <c r="O140" s="1"/>
    </row>
    <row r="141" spans="1:15" ht="12.75" customHeight="1">
      <c r="A141" s="30">
        <v>131</v>
      </c>
      <c r="B141" s="278" t="s">
        <v>343</v>
      </c>
      <c r="C141" s="268">
        <v>195.95</v>
      </c>
      <c r="D141" s="269">
        <v>192.79999999999998</v>
      </c>
      <c r="E141" s="269">
        <v>188.24999999999997</v>
      </c>
      <c r="F141" s="269">
        <v>180.54999999999998</v>
      </c>
      <c r="G141" s="269">
        <v>175.99999999999997</v>
      </c>
      <c r="H141" s="269">
        <v>200.49999999999997</v>
      </c>
      <c r="I141" s="269">
        <v>205.04999999999998</v>
      </c>
      <c r="J141" s="269">
        <v>212.74999999999997</v>
      </c>
      <c r="K141" s="268">
        <v>197.35</v>
      </c>
      <c r="L141" s="268">
        <v>185.1</v>
      </c>
      <c r="M141" s="268">
        <v>20.550740000000001</v>
      </c>
      <c r="N141" s="1"/>
      <c r="O141" s="1"/>
    </row>
    <row r="142" spans="1:15" ht="12.75" customHeight="1">
      <c r="A142" s="30">
        <v>132</v>
      </c>
      <c r="B142" s="278" t="s">
        <v>344</v>
      </c>
      <c r="C142" s="268">
        <v>172.6</v>
      </c>
      <c r="D142" s="269">
        <v>172.9</v>
      </c>
      <c r="E142" s="269">
        <v>169.8</v>
      </c>
      <c r="F142" s="269">
        <v>167</v>
      </c>
      <c r="G142" s="269">
        <v>163.9</v>
      </c>
      <c r="H142" s="269">
        <v>175.70000000000002</v>
      </c>
      <c r="I142" s="269">
        <v>178.79999999999998</v>
      </c>
      <c r="J142" s="269">
        <v>181.60000000000002</v>
      </c>
      <c r="K142" s="268">
        <v>176</v>
      </c>
      <c r="L142" s="268">
        <v>170.1</v>
      </c>
      <c r="M142" s="268">
        <v>0.89571999999999996</v>
      </c>
      <c r="N142" s="1"/>
      <c r="O142" s="1"/>
    </row>
    <row r="143" spans="1:15" ht="12.75" customHeight="1">
      <c r="A143" s="30">
        <v>133</v>
      </c>
      <c r="B143" s="278" t="s">
        <v>841</v>
      </c>
      <c r="C143" s="268">
        <v>382.9</v>
      </c>
      <c r="D143" s="269">
        <v>382.63333333333327</v>
      </c>
      <c r="E143" s="269">
        <v>377.56666666666655</v>
      </c>
      <c r="F143" s="269">
        <v>372.23333333333329</v>
      </c>
      <c r="G143" s="269">
        <v>367.16666666666657</v>
      </c>
      <c r="H143" s="269">
        <v>387.96666666666653</v>
      </c>
      <c r="I143" s="269">
        <v>393.03333333333325</v>
      </c>
      <c r="J143" s="269">
        <v>398.3666666666665</v>
      </c>
      <c r="K143" s="268">
        <v>387.7</v>
      </c>
      <c r="L143" s="268">
        <v>377.3</v>
      </c>
      <c r="M143" s="268">
        <v>16.366630000000001</v>
      </c>
      <c r="N143" s="1"/>
      <c r="O143" s="1"/>
    </row>
    <row r="144" spans="1:15" ht="12.75" customHeight="1">
      <c r="A144" s="30">
        <v>134</v>
      </c>
      <c r="B144" s="278" t="s">
        <v>345</v>
      </c>
      <c r="C144" s="268">
        <v>59.95</v>
      </c>
      <c r="D144" s="269">
        <v>60.233333333333327</v>
      </c>
      <c r="E144" s="269">
        <v>58.816666666666656</v>
      </c>
      <c r="F144" s="269">
        <v>57.68333333333333</v>
      </c>
      <c r="G144" s="269">
        <v>56.266666666666659</v>
      </c>
      <c r="H144" s="269">
        <v>61.366666666666653</v>
      </c>
      <c r="I144" s="269">
        <v>62.783333333333324</v>
      </c>
      <c r="J144" s="269">
        <v>63.91666666666665</v>
      </c>
      <c r="K144" s="268">
        <v>61.65</v>
      </c>
      <c r="L144" s="268">
        <v>59.1</v>
      </c>
      <c r="M144" s="268">
        <v>8.2518399999999996</v>
      </c>
      <c r="N144" s="1"/>
      <c r="O144" s="1"/>
    </row>
    <row r="145" spans="1:15" ht="12.75" customHeight="1">
      <c r="A145" s="30">
        <v>135</v>
      </c>
      <c r="B145" s="278" t="s">
        <v>99</v>
      </c>
      <c r="C145" s="268">
        <v>3463.35</v>
      </c>
      <c r="D145" s="269">
        <v>3563.4</v>
      </c>
      <c r="E145" s="269">
        <v>3344.9</v>
      </c>
      <c r="F145" s="269">
        <v>3226.45</v>
      </c>
      <c r="G145" s="269">
        <v>3007.95</v>
      </c>
      <c r="H145" s="269">
        <v>3681.8500000000004</v>
      </c>
      <c r="I145" s="269">
        <v>3900.3500000000004</v>
      </c>
      <c r="J145" s="269">
        <v>4018.8000000000006</v>
      </c>
      <c r="K145" s="268">
        <v>3781.9</v>
      </c>
      <c r="L145" s="268">
        <v>3444.95</v>
      </c>
      <c r="M145" s="268">
        <v>21.805040000000002</v>
      </c>
      <c r="N145" s="1"/>
      <c r="O145" s="1"/>
    </row>
    <row r="146" spans="1:15" ht="12.75" customHeight="1">
      <c r="A146" s="30">
        <v>136</v>
      </c>
      <c r="B146" s="278" t="s">
        <v>346</v>
      </c>
      <c r="C146" s="268">
        <v>422.8</v>
      </c>
      <c r="D146" s="269">
        <v>419.95</v>
      </c>
      <c r="E146" s="269">
        <v>414.15</v>
      </c>
      <c r="F146" s="269">
        <v>405.5</v>
      </c>
      <c r="G146" s="269">
        <v>399.7</v>
      </c>
      <c r="H146" s="269">
        <v>428.59999999999997</v>
      </c>
      <c r="I146" s="269">
        <v>434.40000000000003</v>
      </c>
      <c r="J146" s="269">
        <v>443.04999999999995</v>
      </c>
      <c r="K146" s="268">
        <v>425.75</v>
      </c>
      <c r="L146" s="268">
        <v>411.3</v>
      </c>
      <c r="M146" s="268">
        <v>4.0195299999999996</v>
      </c>
      <c r="N146" s="1"/>
      <c r="O146" s="1"/>
    </row>
    <row r="147" spans="1:15" ht="12.75" customHeight="1">
      <c r="A147" s="30">
        <v>137</v>
      </c>
      <c r="B147" s="278" t="s">
        <v>253</v>
      </c>
      <c r="C147" s="268">
        <v>498.5</v>
      </c>
      <c r="D147" s="269">
        <v>500.16666666666669</v>
      </c>
      <c r="E147" s="269">
        <v>492.83333333333337</v>
      </c>
      <c r="F147" s="269">
        <v>487.16666666666669</v>
      </c>
      <c r="G147" s="269">
        <v>479.83333333333337</v>
      </c>
      <c r="H147" s="269">
        <v>505.83333333333337</v>
      </c>
      <c r="I147" s="269">
        <v>513.16666666666674</v>
      </c>
      <c r="J147" s="269">
        <v>518.83333333333337</v>
      </c>
      <c r="K147" s="268">
        <v>507.5</v>
      </c>
      <c r="L147" s="268">
        <v>494.5</v>
      </c>
      <c r="M147" s="268">
        <v>1.2228600000000001</v>
      </c>
      <c r="N147" s="1"/>
      <c r="O147" s="1"/>
    </row>
    <row r="148" spans="1:15" ht="12.75" customHeight="1">
      <c r="A148" s="30">
        <v>138</v>
      </c>
      <c r="B148" s="278" t="s">
        <v>254</v>
      </c>
      <c r="C148" s="268">
        <v>1402.2</v>
      </c>
      <c r="D148" s="269">
        <v>1411.25</v>
      </c>
      <c r="E148" s="269">
        <v>1382.95</v>
      </c>
      <c r="F148" s="269">
        <v>1363.7</v>
      </c>
      <c r="G148" s="269">
        <v>1335.4</v>
      </c>
      <c r="H148" s="269">
        <v>1430.5</v>
      </c>
      <c r="I148" s="269">
        <v>1458.8000000000002</v>
      </c>
      <c r="J148" s="269">
        <v>1478.05</v>
      </c>
      <c r="K148" s="268">
        <v>1439.55</v>
      </c>
      <c r="L148" s="268">
        <v>1392</v>
      </c>
      <c r="M148" s="268">
        <v>0.71952000000000005</v>
      </c>
      <c r="N148" s="1"/>
      <c r="O148" s="1"/>
    </row>
    <row r="149" spans="1:15" ht="12.75" customHeight="1">
      <c r="A149" s="30">
        <v>139</v>
      </c>
      <c r="B149" s="278" t="s">
        <v>347</v>
      </c>
      <c r="C149" s="268">
        <v>64</v>
      </c>
      <c r="D149" s="269">
        <v>64.183333333333337</v>
      </c>
      <c r="E149" s="269">
        <v>63.616666666666674</v>
      </c>
      <c r="F149" s="269">
        <v>63.233333333333334</v>
      </c>
      <c r="G149" s="269">
        <v>62.666666666666671</v>
      </c>
      <c r="H149" s="269">
        <v>64.566666666666677</v>
      </c>
      <c r="I149" s="269">
        <v>65.13333333333334</v>
      </c>
      <c r="J149" s="269">
        <v>65.51666666666668</v>
      </c>
      <c r="K149" s="268">
        <v>64.75</v>
      </c>
      <c r="L149" s="268">
        <v>63.8</v>
      </c>
      <c r="M149" s="268">
        <v>5.8711000000000002</v>
      </c>
      <c r="N149" s="1"/>
      <c r="O149" s="1"/>
    </row>
    <row r="150" spans="1:15" ht="12.75" customHeight="1">
      <c r="A150" s="30">
        <v>140</v>
      </c>
      <c r="B150" s="278" t="s">
        <v>348</v>
      </c>
      <c r="C150" s="268">
        <v>99.45</v>
      </c>
      <c r="D150" s="269">
        <v>99.516666666666666</v>
      </c>
      <c r="E150" s="269">
        <v>98.383333333333326</v>
      </c>
      <c r="F150" s="269">
        <v>97.316666666666663</v>
      </c>
      <c r="G150" s="269">
        <v>96.183333333333323</v>
      </c>
      <c r="H150" s="269">
        <v>100.58333333333333</v>
      </c>
      <c r="I150" s="269">
        <v>101.71666666666668</v>
      </c>
      <c r="J150" s="269">
        <v>102.78333333333333</v>
      </c>
      <c r="K150" s="268">
        <v>100.65</v>
      </c>
      <c r="L150" s="268">
        <v>98.45</v>
      </c>
      <c r="M150" s="268">
        <v>3.1147100000000001</v>
      </c>
      <c r="N150" s="1"/>
      <c r="O150" s="1"/>
    </row>
    <row r="151" spans="1:15" ht="12.75" customHeight="1">
      <c r="A151" s="30">
        <v>141</v>
      </c>
      <c r="B151" s="278" t="s">
        <v>793</v>
      </c>
      <c r="C151" s="268">
        <v>49</v>
      </c>
      <c r="D151" s="269">
        <v>49.216666666666661</v>
      </c>
      <c r="E151" s="269">
        <v>48.333333333333321</v>
      </c>
      <c r="F151" s="269">
        <v>47.666666666666657</v>
      </c>
      <c r="G151" s="269">
        <v>46.783333333333317</v>
      </c>
      <c r="H151" s="269">
        <v>49.883333333333326</v>
      </c>
      <c r="I151" s="269">
        <v>50.766666666666666</v>
      </c>
      <c r="J151" s="269">
        <v>51.43333333333333</v>
      </c>
      <c r="K151" s="268">
        <v>50.1</v>
      </c>
      <c r="L151" s="268">
        <v>48.55</v>
      </c>
      <c r="M151" s="268">
        <v>23.656610000000001</v>
      </c>
      <c r="N151" s="1"/>
      <c r="O151" s="1"/>
    </row>
    <row r="152" spans="1:15" ht="12.75" customHeight="1">
      <c r="A152" s="30">
        <v>142</v>
      </c>
      <c r="B152" s="278" t="s">
        <v>349</v>
      </c>
      <c r="C152" s="268">
        <v>731.5</v>
      </c>
      <c r="D152" s="269">
        <v>724.33333333333337</v>
      </c>
      <c r="E152" s="269">
        <v>709.2166666666667</v>
      </c>
      <c r="F152" s="269">
        <v>686.93333333333328</v>
      </c>
      <c r="G152" s="269">
        <v>671.81666666666661</v>
      </c>
      <c r="H152" s="269">
        <v>746.61666666666679</v>
      </c>
      <c r="I152" s="269">
        <v>761.73333333333335</v>
      </c>
      <c r="J152" s="269">
        <v>784.01666666666688</v>
      </c>
      <c r="K152" s="268">
        <v>739.45</v>
      </c>
      <c r="L152" s="268">
        <v>702.05</v>
      </c>
      <c r="M152" s="268">
        <v>1.5327299999999999</v>
      </c>
      <c r="N152" s="1"/>
      <c r="O152" s="1"/>
    </row>
    <row r="153" spans="1:15" ht="12.75" customHeight="1">
      <c r="A153" s="30">
        <v>143</v>
      </c>
      <c r="B153" s="278" t="s">
        <v>100</v>
      </c>
      <c r="C153" s="268">
        <v>2059.1999999999998</v>
      </c>
      <c r="D153" s="269">
        <v>2088.65</v>
      </c>
      <c r="E153" s="269">
        <v>2021.0500000000002</v>
      </c>
      <c r="F153" s="269">
        <v>1982.9</v>
      </c>
      <c r="G153" s="269">
        <v>1915.3000000000002</v>
      </c>
      <c r="H153" s="269">
        <v>2126.8000000000002</v>
      </c>
      <c r="I153" s="269">
        <v>2194.3999999999996</v>
      </c>
      <c r="J153" s="269">
        <v>2232.5500000000002</v>
      </c>
      <c r="K153" s="268">
        <v>2156.25</v>
      </c>
      <c r="L153" s="268">
        <v>2050.5</v>
      </c>
      <c r="M153" s="268">
        <v>6.5763600000000002</v>
      </c>
      <c r="N153" s="1"/>
      <c r="O153" s="1"/>
    </row>
    <row r="154" spans="1:15" ht="12.75" customHeight="1">
      <c r="A154" s="30">
        <v>144</v>
      </c>
      <c r="B154" s="278" t="s">
        <v>101</v>
      </c>
      <c r="C154" s="268">
        <v>153.69999999999999</v>
      </c>
      <c r="D154" s="269">
        <v>154.86666666666665</v>
      </c>
      <c r="E154" s="269">
        <v>152.0333333333333</v>
      </c>
      <c r="F154" s="269">
        <v>150.36666666666665</v>
      </c>
      <c r="G154" s="269">
        <v>147.5333333333333</v>
      </c>
      <c r="H154" s="269">
        <v>156.5333333333333</v>
      </c>
      <c r="I154" s="269">
        <v>159.36666666666662</v>
      </c>
      <c r="J154" s="269">
        <v>161.0333333333333</v>
      </c>
      <c r="K154" s="268">
        <v>157.69999999999999</v>
      </c>
      <c r="L154" s="268">
        <v>153.19999999999999</v>
      </c>
      <c r="M154" s="268">
        <v>17.727440000000001</v>
      </c>
      <c r="N154" s="1"/>
      <c r="O154" s="1"/>
    </row>
    <row r="155" spans="1:15" ht="12.75" customHeight="1">
      <c r="A155" s="30">
        <v>145</v>
      </c>
      <c r="B155" s="278" t="s">
        <v>350</v>
      </c>
      <c r="C155" s="268">
        <v>275.8</v>
      </c>
      <c r="D155" s="269">
        <v>273.43333333333334</v>
      </c>
      <c r="E155" s="269">
        <v>264.9666666666667</v>
      </c>
      <c r="F155" s="269">
        <v>254.13333333333338</v>
      </c>
      <c r="G155" s="269">
        <v>245.66666666666674</v>
      </c>
      <c r="H155" s="269">
        <v>284.26666666666665</v>
      </c>
      <c r="I155" s="269">
        <v>292.73333333333323</v>
      </c>
      <c r="J155" s="269">
        <v>303.56666666666661</v>
      </c>
      <c r="K155" s="268">
        <v>281.89999999999998</v>
      </c>
      <c r="L155" s="268">
        <v>262.60000000000002</v>
      </c>
      <c r="M155" s="268">
        <v>5.1299200000000003</v>
      </c>
      <c r="N155" s="1"/>
      <c r="O155" s="1"/>
    </row>
    <row r="156" spans="1:15" ht="12.75" customHeight="1">
      <c r="A156" s="30">
        <v>146</v>
      </c>
      <c r="B156" s="278" t="s">
        <v>830</v>
      </c>
      <c r="C156" s="268">
        <v>1304.2</v>
      </c>
      <c r="D156" s="269">
        <v>1331.0666666666666</v>
      </c>
      <c r="E156" s="269">
        <v>1248.1333333333332</v>
      </c>
      <c r="F156" s="269">
        <v>1192.0666666666666</v>
      </c>
      <c r="G156" s="269">
        <v>1109.1333333333332</v>
      </c>
      <c r="H156" s="269">
        <v>1387.1333333333332</v>
      </c>
      <c r="I156" s="269">
        <v>1470.0666666666666</v>
      </c>
      <c r="J156" s="269">
        <v>1526.1333333333332</v>
      </c>
      <c r="K156" s="268">
        <v>1414</v>
      </c>
      <c r="L156" s="268">
        <v>1275</v>
      </c>
      <c r="M156" s="268">
        <v>31.502549999999999</v>
      </c>
      <c r="N156" s="1"/>
      <c r="O156" s="1"/>
    </row>
    <row r="157" spans="1:15" ht="12.75" customHeight="1">
      <c r="A157" s="30">
        <v>147</v>
      </c>
      <c r="B157" s="278" t="s">
        <v>102</v>
      </c>
      <c r="C157" s="268">
        <v>116.3</v>
      </c>
      <c r="D157" s="269">
        <v>117.90000000000002</v>
      </c>
      <c r="E157" s="269">
        <v>114.30000000000004</v>
      </c>
      <c r="F157" s="269">
        <v>112.30000000000003</v>
      </c>
      <c r="G157" s="269">
        <v>108.70000000000005</v>
      </c>
      <c r="H157" s="269">
        <v>119.90000000000003</v>
      </c>
      <c r="I157" s="269">
        <v>123.50000000000003</v>
      </c>
      <c r="J157" s="269">
        <v>125.50000000000003</v>
      </c>
      <c r="K157" s="268">
        <v>121.5</v>
      </c>
      <c r="L157" s="268">
        <v>115.9</v>
      </c>
      <c r="M157" s="268">
        <v>204.72857999999999</v>
      </c>
      <c r="N157" s="1"/>
      <c r="O157" s="1"/>
    </row>
    <row r="158" spans="1:15" ht="12.75" customHeight="1">
      <c r="A158" s="30">
        <v>148</v>
      </c>
      <c r="B158" s="278" t="s">
        <v>794</v>
      </c>
      <c r="C158" s="268">
        <v>108.85</v>
      </c>
      <c r="D158" s="269">
        <v>109.23333333333333</v>
      </c>
      <c r="E158" s="269">
        <v>106.96666666666667</v>
      </c>
      <c r="F158" s="269">
        <v>105.08333333333333</v>
      </c>
      <c r="G158" s="269">
        <v>102.81666666666666</v>
      </c>
      <c r="H158" s="269">
        <v>111.11666666666667</v>
      </c>
      <c r="I158" s="269">
        <v>113.38333333333335</v>
      </c>
      <c r="J158" s="269">
        <v>115.26666666666668</v>
      </c>
      <c r="K158" s="268">
        <v>111.5</v>
      </c>
      <c r="L158" s="268">
        <v>107.35</v>
      </c>
      <c r="M158" s="268">
        <v>2.3786</v>
      </c>
      <c r="N158" s="1"/>
      <c r="O158" s="1"/>
    </row>
    <row r="159" spans="1:15" ht="12.75" customHeight="1">
      <c r="A159" s="30">
        <v>149</v>
      </c>
      <c r="B159" s="278" t="s">
        <v>351</v>
      </c>
      <c r="C159" s="268">
        <v>6632.15</v>
      </c>
      <c r="D159" s="269">
        <v>6724.7166666666672</v>
      </c>
      <c r="E159" s="269">
        <v>6472.4333333333343</v>
      </c>
      <c r="F159" s="269">
        <v>6312.7166666666672</v>
      </c>
      <c r="G159" s="269">
        <v>6060.4333333333343</v>
      </c>
      <c r="H159" s="269">
        <v>6884.4333333333343</v>
      </c>
      <c r="I159" s="269">
        <v>7136.7166666666672</v>
      </c>
      <c r="J159" s="269">
        <v>7296.4333333333343</v>
      </c>
      <c r="K159" s="268">
        <v>6977</v>
      </c>
      <c r="L159" s="268">
        <v>6565</v>
      </c>
      <c r="M159" s="268">
        <v>1.1189199999999999</v>
      </c>
      <c r="N159" s="1"/>
      <c r="O159" s="1"/>
    </row>
    <row r="160" spans="1:15" ht="12.75" customHeight="1">
      <c r="A160" s="30">
        <v>150</v>
      </c>
      <c r="B160" s="278" t="s">
        <v>352</v>
      </c>
      <c r="C160" s="268">
        <v>462.6</v>
      </c>
      <c r="D160" s="269">
        <v>462.08333333333331</v>
      </c>
      <c r="E160" s="269">
        <v>453.11666666666662</v>
      </c>
      <c r="F160" s="269">
        <v>443.63333333333333</v>
      </c>
      <c r="G160" s="269">
        <v>434.66666666666663</v>
      </c>
      <c r="H160" s="269">
        <v>471.56666666666661</v>
      </c>
      <c r="I160" s="269">
        <v>480.5333333333333</v>
      </c>
      <c r="J160" s="269">
        <v>490.01666666666659</v>
      </c>
      <c r="K160" s="268">
        <v>471.05</v>
      </c>
      <c r="L160" s="268">
        <v>452.6</v>
      </c>
      <c r="M160" s="268">
        <v>1.43557</v>
      </c>
      <c r="N160" s="1"/>
      <c r="O160" s="1"/>
    </row>
    <row r="161" spans="1:15" ht="12.75" customHeight="1">
      <c r="A161" s="30">
        <v>151</v>
      </c>
      <c r="B161" s="278" t="s">
        <v>353</v>
      </c>
      <c r="C161" s="268">
        <v>137.80000000000001</v>
      </c>
      <c r="D161" s="269">
        <v>139.08333333333334</v>
      </c>
      <c r="E161" s="269">
        <v>135.7166666666667</v>
      </c>
      <c r="F161" s="269">
        <v>133.63333333333335</v>
      </c>
      <c r="G161" s="269">
        <v>130.26666666666671</v>
      </c>
      <c r="H161" s="269">
        <v>141.16666666666669</v>
      </c>
      <c r="I161" s="269">
        <v>144.5333333333333</v>
      </c>
      <c r="J161" s="269">
        <v>146.61666666666667</v>
      </c>
      <c r="K161" s="268">
        <v>142.44999999999999</v>
      </c>
      <c r="L161" s="268">
        <v>137</v>
      </c>
      <c r="M161" s="268">
        <v>25.63353</v>
      </c>
      <c r="N161" s="1"/>
      <c r="O161" s="1"/>
    </row>
    <row r="162" spans="1:15" ht="12.75" customHeight="1">
      <c r="A162" s="30">
        <v>152</v>
      </c>
      <c r="B162" s="278" t="s">
        <v>354</v>
      </c>
      <c r="C162" s="268">
        <v>103.25</v>
      </c>
      <c r="D162" s="269">
        <v>103.45</v>
      </c>
      <c r="E162" s="269">
        <v>102.05000000000001</v>
      </c>
      <c r="F162" s="269">
        <v>100.85000000000001</v>
      </c>
      <c r="G162" s="269">
        <v>99.450000000000017</v>
      </c>
      <c r="H162" s="269">
        <v>104.65</v>
      </c>
      <c r="I162" s="269">
        <v>106.05000000000001</v>
      </c>
      <c r="J162" s="269">
        <v>107.25</v>
      </c>
      <c r="K162" s="268">
        <v>104.85</v>
      </c>
      <c r="L162" s="268">
        <v>102.25</v>
      </c>
      <c r="M162" s="268">
        <v>17.964790000000001</v>
      </c>
      <c r="N162" s="1"/>
      <c r="O162" s="1"/>
    </row>
    <row r="163" spans="1:15" ht="12.75" customHeight="1">
      <c r="A163" s="30">
        <v>153</v>
      </c>
      <c r="B163" s="278" t="s">
        <v>255</v>
      </c>
      <c r="C163" s="268">
        <v>261.10000000000002</v>
      </c>
      <c r="D163" s="269">
        <v>261.40000000000003</v>
      </c>
      <c r="E163" s="269">
        <v>258.80000000000007</v>
      </c>
      <c r="F163" s="269">
        <v>256.50000000000006</v>
      </c>
      <c r="G163" s="269">
        <v>253.90000000000009</v>
      </c>
      <c r="H163" s="269">
        <v>263.70000000000005</v>
      </c>
      <c r="I163" s="269">
        <v>266.30000000000007</v>
      </c>
      <c r="J163" s="269">
        <v>268.60000000000002</v>
      </c>
      <c r="K163" s="268">
        <v>264</v>
      </c>
      <c r="L163" s="268">
        <v>259.10000000000002</v>
      </c>
      <c r="M163" s="268">
        <v>8.3858800000000002</v>
      </c>
      <c r="N163" s="1"/>
      <c r="O163" s="1"/>
    </row>
    <row r="164" spans="1:15" ht="12.75" customHeight="1">
      <c r="A164" s="30">
        <v>154</v>
      </c>
      <c r="B164" s="278" t="s">
        <v>842</v>
      </c>
      <c r="C164" s="268">
        <v>1233.95</v>
      </c>
      <c r="D164" s="269">
        <v>1227.9833333333333</v>
      </c>
      <c r="E164" s="269">
        <v>1205.9666666666667</v>
      </c>
      <c r="F164" s="269">
        <v>1177.9833333333333</v>
      </c>
      <c r="G164" s="269">
        <v>1155.9666666666667</v>
      </c>
      <c r="H164" s="269">
        <v>1255.9666666666667</v>
      </c>
      <c r="I164" s="269">
        <v>1277.9833333333336</v>
      </c>
      <c r="J164" s="269">
        <v>1305.9666666666667</v>
      </c>
      <c r="K164" s="268">
        <v>1250</v>
      </c>
      <c r="L164" s="268">
        <v>1200</v>
      </c>
      <c r="M164" s="268">
        <v>0.35763</v>
      </c>
      <c r="N164" s="1"/>
      <c r="O164" s="1"/>
    </row>
    <row r="165" spans="1:15" ht="12.75" customHeight="1">
      <c r="A165" s="30">
        <v>155</v>
      </c>
      <c r="B165" s="278" t="s">
        <v>103</v>
      </c>
      <c r="C165" s="268">
        <v>85.15</v>
      </c>
      <c r="D165" s="269">
        <v>85.866666666666674</v>
      </c>
      <c r="E165" s="269">
        <v>83.783333333333346</v>
      </c>
      <c r="F165" s="269">
        <v>82.416666666666671</v>
      </c>
      <c r="G165" s="269">
        <v>80.333333333333343</v>
      </c>
      <c r="H165" s="269">
        <v>87.233333333333348</v>
      </c>
      <c r="I165" s="269">
        <v>89.316666666666663</v>
      </c>
      <c r="J165" s="269">
        <v>90.683333333333351</v>
      </c>
      <c r="K165" s="268">
        <v>87.95</v>
      </c>
      <c r="L165" s="268">
        <v>84.5</v>
      </c>
      <c r="M165" s="268">
        <v>145.08849000000001</v>
      </c>
      <c r="N165" s="1"/>
      <c r="O165" s="1"/>
    </row>
    <row r="166" spans="1:15" ht="12.75" customHeight="1">
      <c r="A166" s="30">
        <v>156</v>
      </c>
      <c r="B166" s="278" t="s">
        <v>356</v>
      </c>
      <c r="C166" s="268">
        <v>1900.55</v>
      </c>
      <c r="D166" s="269">
        <v>1915.3833333333332</v>
      </c>
      <c r="E166" s="269">
        <v>1868.1666666666665</v>
      </c>
      <c r="F166" s="269">
        <v>1835.7833333333333</v>
      </c>
      <c r="G166" s="269">
        <v>1788.5666666666666</v>
      </c>
      <c r="H166" s="269">
        <v>1947.7666666666664</v>
      </c>
      <c r="I166" s="269">
        <v>1994.9833333333331</v>
      </c>
      <c r="J166" s="269">
        <v>2027.3666666666663</v>
      </c>
      <c r="K166" s="268">
        <v>1962.6</v>
      </c>
      <c r="L166" s="268">
        <v>1883</v>
      </c>
      <c r="M166" s="268">
        <v>0.93796999999999997</v>
      </c>
      <c r="N166" s="1"/>
      <c r="O166" s="1"/>
    </row>
    <row r="167" spans="1:15" ht="12.75" customHeight="1">
      <c r="A167" s="30">
        <v>157</v>
      </c>
      <c r="B167" s="278" t="s">
        <v>106</v>
      </c>
      <c r="C167" s="268">
        <v>34.700000000000003</v>
      </c>
      <c r="D167" s="269">
        <v>35.049999999999997</v>
      </c>
      <c r="E167" s="269">
        <v>34.199999999999996</v>
      </c>
      <c r="F167" s="269">
        <v>33.699999999999996</v>
      </c>
      <c r="G167" s="269">
        <v>32.849999999999994</v>
      </c>
      <c r="H167" s="269">
        <v>35.549999999999997</v>
      </c>
      <c r="I167" s="269">
        <v>36.399999999999991</v>
      </c>
      <c r="J167" s="269">
        <v>36.9</v>
      </c>
      <c r="K167" s="268">
        <v>35.9</v>
      </c>
      <c r="L167" s="268">
        <v>34.549999999999997</v>
      </c>
      <c r="M167" s="268">
        <v>98.847309999999993</v>
      </c>
      <c r="N167" s="1"/>
      <c r="O167" s="1"/>
    </row>
    <row r="168" spans="1:15" ht="12.75" customHeight="1">
      <c r="A168" s="30">
        <v>158</v>
      </c>
      <c r="B168" s="278" t="s">
        <v>357</v>
      </c>
      <c r="C168" s="268">
        <v>3000.7</v>
      </c>
      <c r="D168" s="269">
        <v>3001.0666666666671</v>
      </c>
      <c r="E168" s="269">
        <v>2954.1333333333341</v>
      </c>
      <c r="F168" s="269">
        <v>2907.5666666666671</v>
      </c>
      <c r="G168" s="269">
        <v>2860.6333333333341</v>
      </c>
      <c r="H168" s="269">
        <v>3047.6333333333341</v>
      </c>
      <c r="I168" s="269">
        <v>3094.5666666666675</v>
      </c>
      <c r="J168" s="269">
        <v>3141.1333333333341</v>
      </c>
      <c r="K168" s="268">
        <v>3048</v>
      </c>
      <c r="L168" s="268">
        <v>2954.5</v>
      </c>
      <c r="M168" s="268">
        <v>9.9680000000000005E-2</v>
      </c>
      <c r="N168" s="1"/>
      <c r="O168" s="1"/>
    </row>
    <row r="169" spans="1:15" ht="12.75" customHeight="1">
      <c r="A169" s="30">
        <v>159</v>
      </c>
      <c r="B169" s="278" t="s">
        <v>358</v>
      </c>
      <c r="C169" s="268">
        <v>3461.9</v>
      </c>
      <c r="D169" s="269">
        <v>3452.25</v>
      </c>
      <c r="E169" s="269">
        <v>3414.5</v>
      </c>
      <c r="F169" s="269">
        <v>3367.1</v>
      </c>
      <c r="G169" s="269">
        <v>3329.35</v>
      </c>
      <c r="H169" s="269">
        <v>3499.65</v>
      </c>
      <c r="I169" s="269">
        <v>3537.4</v>
      </c>
      <c r="J169" s="269">
        <v>3584.8</v>
      </c>
      <c r="K169" s="268">
        <v>3490</v>
      </c>
      <c r="L169" s="268">
        <v>3404.85</v>
      </c>
      <c r="M169" s="268">
        <v>6.3159999999999994E-2</v>
      </c>
      <c r="N169" s="1"/>
      <c r="O169" s="1"/>
    </row>
    <row r="170" spans="1:15" ht="12.75" customHeight="1">
      <c r="A170" s="30">
        <v>160</v>
      </c>
      <c r="B170" s="278" t="s">
        <v>359</v>
      </c>
      <c r="C170" s="268">
        <v>124.15</v>
      </c>
      <c r="D170" s="269">
        <v>123.40000000000002</v>
      </c>
      <c r="E170" s="269">
        <v>121.85000000000004</v>
      </c>
      <c r="F170" s="269">
        <v>119.55000000000001</v>
      </c>
      <c r="G170" s="269">
        <v>118.00000000000003</v>
      </c>
      <c r="H170" s="269">
        <v>125.70000000000005</v>
      </c>
      <c r="I170" s="269">
        <v>127.25000000000003</v>
      </c>
      <c r="J170" s="269">
        <v>129.55000000000007</v>
      </c>
      <c r="K170" s="268">
        <v>124.95</v>
      </c>
      <c r="L170" s="268">
        <v>121.1</v>
      </c>
      <c r="M170" s="268">
        <v>1.56609</v>
      </c>
      <c r="N170" s="1"/>
      <c r="O170" s="1"/>
    </row>
    <row r="171" spans="1:15" ht="12.75" customHeight="1">
      <c r="A171" s="30">
        <v>161</v>
      </c>
      <c r="B171" s="278" t="s">
        <v>256</v>
      </c>
      <c r="C171" s="268">
        <v>2132.65</v>
      </c>
      <c r="D171" s="269">
        <v>2123.7000000000003</v>
      </c>
      <c r="E171" s="269">
        <v>2088.9500000000007</v>
      </c>
      <c r="F171" s="269">
        <v>2045.2500000000005</v>
      </c>
      <c r="G171" s="269">
        <v>2010.5000000000009</v>
      </c>
      <c r="H171" s="269">
        <v>2167.4000000000005</v>
      </c>
      <c r="I171" s="269">
        <v>2202.1499999999996</v>
      </c>
      <c r="J171" s="269">
        <v>2245.8500000000004</v>
      </c>
      <c r="K171" s="268">
        <v>2158.4499999999998</v>
      </c>
      <c r="L171" s="268">
        <v>2080</v>
      </c>
      <c r="M171" s="268">
        <v>2.6756099999999998</v>
      </c>
      <c r="N171" s="1"/>
      <c r="O171" s="1"/>
    </row>
    <row r="172" spans="1:15" ht="12.75" customHeight="1">
      <c r="A172" s="30">
        <v>162</v>
      </c>
      <c r="B172" s="278" t="s">
        <v>360</v>
      </c>
      <c r="C172" s="268">
        <v>1415.5</v>
      </c>
      <c r="D172" s="269">
        <v>1423.5333333333335</v>
      </c>
      <c r="E172" s="269">
        <v>1402.2166666666672</v>
      </c>
      <c r="F172" s="269">
        <v>1388.9333333333336</v>
      </c>
      <c r="G172" s="269">
        <v>1367.6166666666672</v>
      </c>
      <c r="H172" s="269">
        <v>1436.8166666666671</v>
      </c>
      <c r="I172" s="269">
        <v>1458.1333333333332</v>
      </c>
      <c r="J172" s="269">
        <v>1471.416666666667</v>
      </c>
      <c r="K172" s="268">
        <v>1444.85</v>
      </c>
      <c r="L172" s="268">
        <v>1410.25</v>
      </c>
      <c r="M172" s="268">
        <v>0.46800000000000003</v>
      </c>
      <c r="N172" s="1"/>
      <c r="O172" s="1"/>
    </row>
    <row r="173" spans="1:15" ht="12.75" customHeight="1">
      <c r="A173" s="30">
        <v>163</v>
      </c>
      <c r="B173" s="278" t="s">
        <v>843</v>
      </c>
      <c r="C173" s="268">
        <v>380.55</v>
      </c>
      <c r="D173" s="269">
        <v>382.83333333333331</v>
      </c>
      <c r="E173" s="269">
        <v>377.71666666666664</v>
      </c>
      <c r="F173" s="269">
        <v>374.88333333333333</v>
      </c>
      <c r="G173" s="269">
        <v>369.76666666666665</v>
      </c>
      <c r="H173" s="269">
        <v>385.66666666666663</v>
      </c>
      <c r="I173" s="269">
        <v>390.7833333333333</v>
      </c>
      <c r="J173" s="269">
        <v>393.61666666666662</v>
      </c>
      <c r="K173" s="268">
        <v>387.95</v>
      </c>
      <c r="L173" s="268">
        <v>380</v>
      </c>
      <c r="M173" s="268">
        <v>1.6342699999999999</v>
      </c>
      <c r="N173" s="1"/>
      <c r="O173" s="1"/>
    </row>
    <row r="174" spans="1:15" ht="12.75" customHeight="1">
      <c r="A174" s="30">
        <v>164</v>
      </c>
      <c r="B174" s="278" t="s">
        <v>104</v>
      </c>
      <c r="C174" s="268">
        <v>400.9</v>
      </c>
      <c r="D174" s="269">
        <v>398.98333333333335</v>
      </c>
      <c r="E174" s="269">
        <v>391.16666666666669</v>
      </c>
      <c r="F174" s="269">
        <v>381.43333333333334</v>
      </c>
      <c r="G174" s="269">
        <v>373.61666666666667</v>
      </c>
      <c r="H174" s="269">
        <v>408.7166666666667</v>
      </c>
      <c r="I174" s="269">
        <v>416.5333333333333</v>
      </c>
      <c r="J174" s="269">
        <v>426.26666666666671</v>
      </c>
      <c r="K174" s="268">
        <v>406.8</v>
      </c>
      <c r="L174" s="268">
        <v>389.25</v>
      </c>
      <c r="M174" s="268">
        <v>28.89029</v>
      </c>
      <c r="N174" s="1"/>
      <c r="O174" s="1"/>
    </row>
    <row r="175" spans="1:15" ht="12.75" customHeight="1">
      <c r="A175" s="30">
        <v>165</v>
      </c>
      <c r="B175" s="278" t="s">
        <v>844</v>
      </c>
      <c r="C175" s="268">
        <v>1328.9</v>
      </c>
      <c r="D175" s="269">
        <v>1321.8999999999999</v>
      </c>
      <c r="E175" s="269">
        <v>1293.9999999999998</v>
      </c>
      <c r="F175" s="269">
        <v>1259.0999999999999</v>
      </c>
      <c r="G175" s="269">
        <v>1231.1999999999998</v>
      </c>
      <c r="H175" s="269">
        <v>1356.7999999999997</v>
      </c>
      <c r="I175" s="269">
        <v>1384.6999999999998</v>
      </c>
      <c r="J175" s="269">
        <v>1419.5999999999997</v>
      </c>
      <c r="K175" s="268">
        <v>1349.8</v>
      </c>
      <c r="L175" s="268">
        <v>1287</v>
      </c>
      <c r="M175" s="268">
        <v>0.63841999999999999</v>
      </c>
      <c r="N175" s="1"/>
      <c r="O175" s="1"/>
    </row>
    <row r="176" spans="1:15" ht="12.75" customHeight="1">
      <c r="A176" s="30">
        <v>166</v>
      </c>
      <c r="B176" s="278" t="s">
        <v>361</v>
      </c>
      <c r="C176" s="268">
        <v>1135.3</v>
      </c>
      <c r="D176" s="269">
        <v>1144.1333333333334</v>
      </c>
      <c r="E176" s="269">
        <v>1113.2666666666669</v>
      </c>
      <c r="F176" s="269">
        <v>1091.2333333333333</v>
      </c>
      <c r="G176" s="269">
        <v>1060.3666666666668</v>
      </c>
      <c r="H176" s="269">
        <v>1166.166666666667</v>
      </c>
      <c r="I176" s="269">
        <v>1197.0333333333333</v>
      </c>
      <c r="J176" s="269">
        <v>1219.0666666666671</v>
      </c>
      <c r="K176" s="268">
        <v>1175</v>
      </c>
      <c r="L176" s="268">
        <v>1122.0999999999999</v>
      </c>
      <c r="M176" s="268">
        <v>0.69076000000000004</v>
      </c>
      <c r="N176" s="1"/>
      <c r="O176" s="1"/>
    </row>
    <row r="177" spans="1:15" ht="12.75" customHeight="1">
      <c r="A177" s="30">
        <v>167</v>
      </c>
      <c r="B177" s="278" t="s">
        <v>257</v>
      </c>
      <c r="C177" s="268">
        <v>519.75</v>
      </c>
      <c r="D177" s="269">
        <v>517.76666666666677</v>
      </c>
      <c r="E177" s="269">
        <v>512.63333333333355</v>
      </c>
      <c r="F177" s="269">
        <v>505.51666666666677</v>
      </c>
      <c r="G177" s="269">
        <v>500.38333333333355</v>
      </c>
      <c r="H177" s="269">
        <v>524.88333333333355</v>
      </c>
      <c r="I177" s="269">
        <v>530.01666666666677</v>
      </c>
      <c r="J177" s="269">
        <v>537.13333333333355</v>
      </c>
      <c r="K177" s="268">
        <v>522.9</v>
      </c>
      <c r="L177" s="268">
        <v>510.65</v>
      </c>
      <c r="M177" s="268">
        <v>0.60207999999999995</v>
      </c>
      <c r="N177" s="1"/>
      <c r="O177" s="1"/>
    </row>
    <row r="178" spans="1:15" ht="12.75" customHeight="1">
      <c r="A178" s="30">
        <v>168</v>
      </c>
      <c r="B178" s="278" t="s">
        <v>107</v>
      </c>
      <c r="C178" s="268">
        <v>885.05</v>
      </c>
      <c r="D178" s="269">
        <v>895.68333333333339</v>
      </c>
      <c r="E178" s="269">
        <v>870.36666666666679</v>
      </c>
      <c r="F178" s="269">
        <v>855.68333333333339</v>
      </c>
      <c r="G178" s="269">
        <v>830.36666666666679</v>
      </c>
      <c r="H178" s="269">
        <v>910.36666666666679</v>
      </c>
      <c r="I178" s="269">
        <v>935.68333333333339</v>
      </c>
      <c r="J178" s="269">
        <v>950.36666666666679</v>
      </c>
      <c r="K178" s="268">
        <v>921</v>
      </c>
      <c r="L178" s="268">
        <v>881</v>
      </c>
      <c r="M178" s="268">
        <v>4.6020500000000002</v>
      </c>
      <c r="N178" s="1"/>
      <c r="O178" s="1"/>
    </row>
    <row r="179" spans="1:15" ht="12.75" customHeight="1">
      <c r="A179" s="30">
        <v>169</v>
      </c>
      <c r="B179" s="278" t="s">
        <v>258</v>
      </c>
      <c r="C179" s="268">
        <v>431.25</v>
      </c>
      <c r="D179" s="269">
        <v>433.43333333333334</v>
      </c>
      <c r="E179" s="269">
        <v>426.2166666666667</v>
      </c>
      <c r="F179" s="269">
        <v>421.18333333333334</v>
      </c>
      <c r="G179" s="269">
        <v>413.9666666666667</v>
      </c>
      <c r="H179" s="269">
        <v>438.4666666666667</v>
      </c>
      <c r="I179" s="269">
        <v>445.68333333333328</v>
      </c>
      <c r="J179" s="269">
        <v>450.7166666666667</v>
      </c>
      <c r="K179" s="268">
        <v>440.65</v>
      </c>
      <c r="L179" s="268">
        <v>428.4</v>
      </c>
      <c r="M179" s="268">
        <v>1.8353600000000001</v>
      </c>
      <c r="N179" s="1"/>
      <c r="O179" s="1"/>
    </row>
    <row r="180" spans="1:15" ht="12.75" customHeight="1">
      <c r="A180" s="30">
        <v>170</v>
      </c>
      <c r="B180" s="278" t="s">
        <v>108</v>
      </c>
      <c r="C180" s="268">
        <v>1164.3499999999999</v>
      </c>
      <c r="D180" s="269">
        <v>1178.8833333333332</v>
      </c>
      <c r="E180" s="269">
        <v>1140.4666666666665</v>
      </c>
      <c r="F180" s="269">
        <v>1116.5833333333333</v>
      </c>
      <c r="G180" s="269">
        <v>1078.1666666666665</v>
      </c>
      <c r="H180" s="269">
        <v>1202.7666666666664</v>
      </c>
      <c r="I180" s="269">
        <v>1241.1833333333334</v>
      </c>
      <c r="J180" s="269">
        <v>1265.0666666666664</v>
      </c>
      <c r="K180" s="268">
        <v>1217.3</v>
      </c>
      <c r="L180" s="268">
        <v>1155</v>
      </c>
      <c r="M180" s="268">
        <v>6.5277200000000004</v>
      </c>
      <c r="N180" s="1"/>
      <c r="O180" s="1"/>
    </row>
    <row r="181" spans="1:15" ht="12.75" customHeight="1">
      <c r="A181" s="30">
        <v>171</v>
      </c>
      <c r="B181" s="278" t="s">
        <v>109</v>
      </c>
      <c r="C181" s="268">
        <v>347.75</v>
      </c>
      <c r="D181" s="269">
        <v>350.33333333333331</v>
      </c>
      <c r="E181" s="269">
        <v>342.66666666666663</v>
      </c>
      <c r="F181" s="269">
        <v>337.58333333333331</v>
      </c>
      <c r="G181" s="269">
        <v>329.91666666666663</v>
      </c>
      <c r="H181" s="269">
        <v>355.41666666666663</v>
      </c>
      <c r="I181" s="269">
        <v>363.08333333333326</v>
      </c>
      <c r="J181" s="269">
        <v>368.16666666666663</v>
      </c>
      <c r="K181" s="268">
        <v>358</v>
      </c>
      <c r="L181" s="268">
        <v>345.25</v>
      </c>
      <c r="M181" s="268">
        <v>57.163449999999997</v>
      </c>
      <c r="N181" s="1"/>
      <c r="O181" s="1"/>
    </row>
    <row r="182" spans="1:15" ht="12.75" customHeight="1">
      <c r="A182" s="30">
        <v>172</v>
      </c>
      <c r="B182" s="278" t="s">
        <v>362</v>
      </c>
      <c r="C182" s="268">
        <v>359.25</v>
      </c>
      <c r="D182" s="269">
        <v>358.83333333333331</v>
      </c>
      <c r="E182" s="269">
        <v>354.66666666666663</v>
      </c>
      <c r="F182" s="269">
        <v>350.08333333333331</v>
      </c>
      <c r="G182" s="269">
        <v>345.91666666666663</v>
      </c>
      <c r="H182" s="269">
        <v>363.41666666666663</v>
      </c>
      <c r="I182" s="269">
        <v>367.58333333333326</v>
      </c>
      <c r="J182" s="269">
        <v>372.16666666666663</v>
      </c>
      <c r="K182" s="268">
        <v>363</v>
      </c>
      <c r="L182" s="268">
        <v>354.25</v>
      </c>
      <c r="M182" s="268">
        <v>3.2104499999999998</v>
      </c>
      <c r="N182" s="1"/>
      <c r="O182" s="1"/>
    </row>
    <row r="183" spans="1:15" ht="12.75" customHeight="1">
      <c r="A183" s="30">
        <v>173</v>
      </c>
      <c r="B183" s="278" t="s">
        <v>110</v>
      </c>
      <c r="C183" s="268">
        <v>1636.45</v>
      </c>
      <c r="D183" s="269">
        <v>1648.6499999999999</v>
      </c>
      <c r="E183" s="269">
        <v>1615.8499999999997</v>
      </c>
      <c r="F183" s="269">
        <v>1595.2499999999998</v>
      </c>
      <c r="G183" s="269">
        <v>1562.4499999999996</v>
      </c>
      <c r="H183" s="269">
        <v>1669.2499999999998</v>
      </c>
      <c r="I183" s="269">
        <v>1702.05</v>
      </c>
      <c r="J183" s="269">
        <v>1722.6499999999999</v>
      </c>
      <c r="K183" s="268">
        <v>1681.45</v>
      </c>
      <c r="L183" s="268">
        <v>1628.05</v>
      </c>
      <c r="M183" s="268">
        <v>4.7299800000000003</v>
      </c>
      <c r="N183" s="1"/>
      <c r="O183" s="1"/>
    </row>
    <row r="184" spans="1:15" ht="12.75" customHeight="1">
      <c r="A184" s="30">
        <v>174</v>
      </c>
      <c r="B184" s="278" t="s">
        <v>363</v>
      </c>
      <c r="C184" s="268">
        <v>534.5</v>
      </c>
      <c r="D184" s="269">
        <v>534.06666666666672</v>
      </c>
      <c r="E184" s="269">
        <v>528.48333333333346</v>
      </c>
      <c r="F184" s="269">
        <v>522.4666666666667</v>
      </c>
      <c r="G184" s="269">
        <v>516.88333333333344</v>
      </c>
      <c r="H184" s="269">
        <v>540.08333333333348</v>
      </c>
      <c r="I184" s="269">
        <v>545.66666666666674</v>
      </c>
      <c r="J184" s="269">
        <v>551.68333333333351</v>
      </c>
      <c r="K184" s="268">
        <v>539.65</v>
      </c>
      <c r="L184" s="268">
        <v>528.04999999999995</v>
      </c>
      <c r="M184" s="268">
        <v>1.5351699999999999</v>
      </c>
      <c r="N184" s="1"/>
      <c r="O184" s="1"/>
    </row>
    <row r="185" spans="1:15" ht="12.75" customHeight="1">
      <c r="A185" s="30">
        <v>175</v>
      </c>
      <c r="B185" s="278" t="s">
        <v>365</v>
      </c>
      <c r="C185" s="268">
        <v>2088.4</v>
      </c>
      <c r="D185" s="269">
        <v>2082.4666666666667</v>
      </c>
      <c r="E185" s="269">
        <v>2045.9333333333334</v>
      </c>
      <c r="F185" s="269">
        <v>2003.4666666666667</v>
      </c>
      <c r="G185" s="269">
        <v>1966.9333333333334</v>
      </c>
      <c r="H185" s="269">
        <v>2124.9333333333334</v>
      </c>
      <c r="I185" s="269">
        <v>2161.4666666666672</v>
      </c>
      <c r="J185" s="269">
        <v>2203.9333333333334</v>
      </c>
      <c r="K185" s="268">
        <v>2119</v>
      </c>
      <c r="L185" s="268">
        <v>2040</v>
      </c>
      <c r="M185" s="268">
        <v>0.38285999999999998</v>
      </c>
      <c r="N185" s="1"/>
      <c r="O185" s="1"/>
    </row>
    <row r="186" spans="1:15" ht="12.75" customHeight="1">
      <c r="A186" s="30">
        <v>176</v>
      </c>
      <c r="B186" s="278" t="s">
        <v>366</v>
      </c>
      <c r="C186" s="268">
        <v>831.15</v>
      </c>
      <c r="D186" s="269">
        <v>835.18333333333339</v>
      </c>
      <c r="E186" s="269">
        <v>821.96666666666681</v>
      </c>
      <c r="F186" s="269">
        <v>812.78333333333342</v>
      </c>
      <c r="G186" s="269">
        <v>799.56666666666683</v>
      </c>
      <c r="H186" s="269">
        <v>844.36666666666679</v>
      </c>
      <c r="I186" s="269">
        <v>857.58333333333348</v>
      </c>
      <c r="J186" s="269">
        <v>866.76666666666677</v>
      </c>
      <c r="K186" s="268">
        <v>848.4</v>
      </c>
      <c r="L186" s="268">
        <v>826</v>
      </c>
      <c r="M186" s="268">
        <v>1.60548</v>
      </c>
      <c r="N186" s="1"/>
      <c r="O186" s="1"/>
    </row>
    <row r="187" spans="1:15" ht="12.75" customHeight="1">
      <c r="A187" s="30">
        <v>177</v>
      </c>
      <c r="B187" s="278" t="s">
        <v>367</v>
      </c>
      <c r="C187" s="268">
        <v>268.45</v>
      </c>
      <c r="D187" s="269">
        <v>271.81666666666666</v>
      </c>
      <c r="E187" s="269">
        <v>261.63333333333333</v>
      </c>
      <c r="F187" s="269">
        <v>254.81666666666666</v>
      </c>
      <c r="G187" s="269">
        <v>244.63333333333333</v>
      </c>
      <c r="H187" s="269">
        <v>278.63333333333333</v>
      </c>
      <c r="I187" s="269">
        <v>288.81666666666661</v>
      </c>
      <c r="J187" s="269">
        <v>295.63333333333333</v>
      </c>
      <c r="K187" s="268">
        <v>282</v>
      </c>
      <c r="L187" s="268">
        <v>265</v>
      </c>
      <c r="M187" s="268">
        <v>4.1344399999999997</v>
      </c>
      <c r="N187" s="1"/>
      <c r="O187" s="1"/>
    </row>
    <row r="188" spans="1:15" ht="12.75" customHeight="1">
      <c r="A188" s="30">
        <v>178</v>
      </c>
      <c r="B188" s="278" t="s">
        <v>368</v>
      </c>
      <c r="C188" s="268">
        <v>3979.2</v>
      </c>
      <c r="D188" s="269">
        <v>3954.0666666666671</v>
      </c>
      <c r="E188" s="269">
        <v>3905.1333333333341</v>
      </c>
      <c r="F188" s="269">
        <v>3831.0666666666671</v>
      </c>
      <c r="G188" s="269">
        <v>3782.1333333333341</v>
      </c>
      <c r="H188" s="269">
        <v>4028.1333333333341</v>
      </c>
      <c r="I188" s="269">
        <v>4077.0666666666675</v>
      </c>
      <c r="J188" s="269">
        <v>4151.1333333333341</v>
      </c>
      <c r="K188" s="268">
        <v>4003</v>
      </c>
      <c r="L188" s="268">
        <v>3880</v>
      </c>
      <c r="M188" s="268">
        <v>1.1790799999999999</v>
      </c>
      <c r="N188" s="1"/>
      <c r="O188" s="1"/>
    </row>
    <row r="189" spans="1:15" ht="12.75" customHeight="1">
      <c r="A189" s="30">
        <v>179</v>
      </c>
      <c r="B189" s="278" t="s">
        <v>111</v>
      </c>
      <c r="C189" s="268">
        <v>493.8</v>
      </c>
      <c r="D189" s="269">
        <v>495.95</v>
      </c>
      <c r="E189" s="269">
        <v>486.4</v>
      </c>
      <c r="F189" s="269">
        <v>479</v>
      </c>
      <c r="G189" s="269">
        <v>469.45</v>
      </c>
      <c r="H189" s="269">
        <v>503.34999999999997</v>
      </c>
      <c r="I189" s="269">
        <v>512.90000000000009</v>
      </c>
      <c r="J189" s="269">
        <v>520.29999999999995</v>
      </c>
      <c r="K189" s="268">
        <v>505.5</v>
      </c>
      <c r="L189" s="268">
        <v>488.55</v>
      </c>
      <c r="M189" s="268">
        <v>10.272959999999999</v>
      </c>
      <c r="N189" s="1"/>
      <c r="O189" s="1"/>
    </row>
    <row r="190" spans="1:15" ht="12.75" customHeight="1">
      <c r="A190" s="30">
        <v>180</v>
      </c>
      <c r="B190" s="278" t="s">
        <v>369</v>
      </c>
      <c r="C190" s="268">
        <v>635.6</v>
      </c>
      <c r="D190" s="269">
        <v>640.76666666666677</v>
      </c>
      <c r="E190" s="269">
        <v>625.83333333333348</v>
      </c>
      <c r="F190" s="269">
        <v>616.06666666666672</v>
      </c>
      <c r="G190" s="269">
        <v>601.13333333333344</v>
      </c>
      <c r="H190" s="269">
        <v>650.53333333333353</v>
      </c>
      <c r="I190" s="269">
        <v>665.4666666666667</v>
      </c>
      <c r="J190" s="269">
        <v>675.23333333333358</v>
      </c>
      <c r="K190" s="268">
        <v>655.7</v>
      </c>
      <c r="L190" s="268">
        <v>631</v>
      </c>
      <c r="M190" s="268">
        <v>18.137699999999999</v>
      </c>
      <c r="N190" s="1"/>
      <c r="O190" s="1"/>
    </row>
    <row r="191" spans="1:15" ht="12.75" customHeight="1">
      <c r="A191" s="30">
        <v>181</v>
      </c>
      <c r="B191" s="278" t="s">
        <v>370</v>
      </c>
      <c r="C191" s="268">
        <v>86.75</v>
      </c>
      <c r="D191" s="269">
        <v>86.833333333333329</v>
      </c>
      <c r="E191" s="269">
        <v>85.916666666666657</v>
      </c>
      <c r="F191" s="269">
        <v>85.083333333333329</v>
      </c>
      <c r="G191" s="269">
        <v>84.166666666666657</v>
      </c>
      <c r="H191" s="269">
        <v>87.666666666666657</v>
      </c>
      <c r="I191" s="269">
        <v>88.583333333333314</v>
      </c>
      <c r="J191" s="269">
        <v>89.416666666666657</v>
      </c>
      <c r="K191" s="268">
        <v>87.75</v>
      </c>
      <c r="L191" s="268">
        <v>86</v>
      </c>
      <c r="M191" s="268">
        <v>7.0187999999999997</v>
      </c>
      <c r="N191" s="1"/>
      <c r="O191" s="1"/>
    </row>
    <row r="192" spans="1:15" ht="12.75" customHeight="1">
      <c r="A192" s="30">
        <v>182</v>
      </c>
      <c r="B192" s="278" t="s">
        <v>371</v>
      </c>
      <c r="C192" s="268">
        <v>128.25</v>
      </c>
      <c r="D192" s="269">
        <v>129.41666666666666</v>
      </c>
      <c r="E192" s="269">
        <v>126.83333333333331</v>
      </c>
      <c r="F192" s="269">
        <v>125.41666666666666</v>
      </c>
      <c r="G192" s="269">
        <v>122.83333333333331</v>
      </c>
      <c r="H192" s="269">
        <v>130.83333333333331</v>
      </c>
      <c r="I192" s="269">
        <v>133.41666666666663</v>
      </c>
      <c r="J192" s="269">
        <v>134.83333333333331</v>
      </c>
      <c r="K192" s="268">
        <v>132</v>
      </c>
      <c r="L192" s="268">
        <v>128</v>
      </c>
      <c r="M192" s="268">
        <v>12.28049</v>
      </c>
      <c r="N192" s="1"/>
      <c r="O192" s="1"/>
    </row>
    <row r="193" spans="1:15" ht="12.75" customHeight="1">
      <c r="A193" s="30">
        <v>183</v>
      </c>
      <c r="B193" s="278" t="s">
        <v>259</v>
      </c>
      <c r="C193" s="268">
        <v>227.3</v>
      </c>
      <c r="D193" s="269">
        <v>228.35</v>
      </c>
      <c r="E193" s="269">
        <v>224.25</v>
      </c>
      <c r="F193" s="269">
        <v>221.20000000000002</v>
      </c>
      <c r="G193" s="269">
        <v>217.10000000000002</v>
      </c>
      <c r="H193" s="269">
        <v>231.39999999999998</v>
      </c>
      <c r="I193" s="269">
        <v>235.49999999999994</v>
      </c>
      <c r="J193" s="269">
        <v>238.54999999999995</v>
      </c>
      <c r="K193" s="268">
        <v>232.45</v>
      </c>
      <c r="L193" s="268">
        <v>225.3</v>
      </c>
      <c r="M193" s="268">
        <v>3.6681499999999998</v>
      </c>
      <c r="N193" s="1"/>
      <c r="O193" s="1"/>
    </row>
    <row r="194" spans="1:15" ht="12.75" customHeight="1">
      <c r="A194" s="30">
        <v>184</v>
      </c>
      <c r="B194" s="278" t="s">
        <v>373</v>
      </c>
      <c r="C194" s="268">
        <v>1053.05</v>
      </c>
      <c r="D194" s="269">
        <v>1059.75</v>
      </c>
      <c r="E194" s="269">
        <v>1037.5</v>
      </c>
      <c r="F194" s="269">
        <v>1021.95</v>
      </c>
      <c r="G194" s="269">
        <v>999.7</v>
      </c>
      <c r="H194" s="269">
        <v>1075.3</v>
      </c>
      <c r="I194" s="269">
        <v>1097.55</v>
      </c>
      <c r="J194" s="269">
        <v>1113.0999999999999</v>
      </c>
      <c r="K194" s="268">
        <v>1082</v>
      </c>
      <c r="L194" s="268">
        <v>1044.2</v>
      </c>
      <c r="M194" s="268">
        <v>1.0936900000000001</v>
      </c>
      <c r="N194" s="1"/>
      <c r="O194" s="1"/>
    </row>
    <row r="195" spans="1:15" ht="12.75" customHeight="1">
      <c r="A195" s="30">
        <v>185</v>
      </c>
      <c r="B195" s="278" t="s">
        <v>113</v>
      </c>
      <c r="C195" s="268">
        <v>930.25</v>
      </c>
      <c r="D195" s="269">
        <v>926.36666666666667</v>
      </c>
      <c r="E195" s="269">
        <v>919.88333333333333</v>
      </c>
      <c r="F195" s="269">
        <v>909.51666666666665</v>
      </c>
      <c r="G195" s="269">
        <v>903.0333333333333</v>
      </c>
      <c r="H195" s="269">
        <v>936.73333333333335</v>
      </c>
      <c r="I195" s="269">
        <v>943.2166666666667</v>
      </c>
      <c r="J195" s="269">
        <v>953.58333333333337</v>
      </c>
      <c r="K195" s="268">
        <v>932.85</v>
      </c>
      <c r="L195" s="268">
        <v>916</v>
      </c>
      <c r="M195" s="268">
        <v>15.9895</v>
      </c>
      <c r="N195" s="1"/>
      <c r="O195" s="1"/>
    </row>
    <row r="196" spans="1:15" ht="12.75" customHeight="1">
      <c r="A196" s="30">
        <v>186</v>
      </c>
      <c r="B196" s="278" t="s">
        <v>115</v>
      </c>
      <c r="C196" s="268">
        <v>1838.4</v>
      </c>
      <c r="D196" s="269">
        <v>1856.1333333333332</v>
      </c>
      <c r="E196" s="269">
        <v>1812.2666666666664</v>
      </c>
      <c r="F196" s="269">
        <v>1786.1333333333332</v>
      </c>
      <c r="G196" s="269">
        <v>1742.2666666666664</v>
      </c>
      <c r="H196" s="269">
        <v>1882.2666666666664</v>
      </c>
      <c r="I196" s="269">
        <v>1926.1333333333332</v>
      </c>
      <c r="J196" s="269">
        <v>1952.2666666666664</v>
      </c>
      <c r="K196" s="268">
        <v>1900</v>
      </c>
      <c r="L196" s="268">
        <v>1830</v>
      </c>
      <c r="M196" s="268">
        <v>3.9095800000000001</v>
      </c>
      <c r="N196" s="1"/>
      <c r="O196" s="1"/>
    </row>
    <row r="197" spans="1:15" ht="12.75" customHeight="1">
      <c r="A197" s="30">
        <v>187</v>
      </c>
      <c r="B197" s="278" t="s">
        <v>116</v>
      </c>
      <c r="C197" s="268">
        <v>1413.2</v>
      </c>
      <c r="D197" s="269">
        <v>1410.7166666666665</v>
      </c>
      <c r="E197" s="269">
        <v>1403.583333333333</v>
      </c>
      <c r="F197" s="269">
        <v>1393.9666666666665</v>
      </c>
      <c r="G197" s="269">
        <v>1386.833333333333</v>
      </c>
      <c r="H197" s="269">
        <v>1420.333333333333</v>
      </c>
      <c r="I197" s="269">
        <v>1427.4666666666667</v>
      </c>
      <c r="J197" s="269">
        <v>1437.083333333333</v>
      </c>
      <c r="K197" s="268">
        <v>1417.85</v>
      </c>
      <c r="L197" s="268">
        <v>1401.1</v>
      </c>
      <c r="M197" s="268">
        <v>57.705559999999998</v>
      </c>
      <c r="N197" s="1"/>
      <c r="O197" s="1"/>
    </row>
    <row r="198" spans="1:15" ht="12.75" customHeight="1">
      <c r="A198" s="30">
        <v>188</v>
      </c>
      <c r="B198" s="278" t="s">
        <v>117</v>
      </c>
      <c r="C198" s="268">
        <v>518.70000000000005</v>
      </c>
      <c r="D198" s="269">
        <v>522.43333333333328</v>
      </c>
      <c r="E198" s="269">
        <v>514.31666666666661</v>
      </c>
      <c r="F198" s="269">
        <v>509.93333333333328</v>
      </c>
      <c r="G198" s="269">
        <v>501.81666666666661</v>
      </c>
      <c r="H198" s="269">
        <v>526.81666666666661</v>
      </c>
      <c r="I198" s="269">
        <v>534.93333333333317</v>
      </c>
      <c r="J198" s="269">
        <v>539.31666666666661</v>
      </c>
      <c r="K198" s="268">
        <v>530.54999999999995</v>
      </c>
      <c r="L198" s="268">
        <v>518.04999999999995</v>
      </c>
      <c r="M198" s="268">
        <v>29.510850000000001</v>
      </c>
      <c r="N198" s="1"/>
      <c r="O198" s="1"/>
    </row>
    <row r="199" spans="1:15" ht="12.75" customHeight="1">
      <c r="A199" s="30">
        <v>189</v>
      </c>
      <c r="B199" s="278" t="s">
        <v>374</v>
      </c>
      <c r="C199" s="268">
        <v>73.849999999999994</v>
      </c>
      <c r="D199" s="269">
        <v>74.566666666666677</v>
      </c>
      <c r="E199" s="269">
        <v>72.433333333333351</v>
      </c>
      <c r="F199" s="269">
        <v>71.01666666666668</v>
      </c>
      <c r="G199" s="269">
        <v>68.883333333333354</v>
      </c>
      <c r="H199" s="269">
        <v>75.983333333333348</v>
      </c>
      <c r="I199" s="269">
        <v>78.116666666666674</v>
      </c>
      <c r="J199" s="269">
        <v>79.533333333333346</v>
      </c>
      <c r="K199" s="268">
        <v>76.7</v>
      </c>
      <c r="L199" s="268">
        <v>73.150000000000006</v>
      </c>
      <c r="M199" s="268">
        <v>129.4221</v>
      </c>
      <c r="N199" s="1"/>
      <c r="O199" s="1"/>
    </row>
    <row r="200" spans="1:15" ht="12.75" customHeight="1">
      <c r="A200" s="30">
        <v>190</v>
      </c>
      <c r="B200" s="278" t="s">
        <v>845</v>
      </c>
      <c r="C200" s="268">
        <v>3305.35</v>
      </c>
      <c r="D200" s="269">
        <v>3362.1333333333337</v>
      </c>
      <c r="E200" s="269">
        <v>3204.2666666666673</v>
      </c>
      <c r="F200" s="269">
        <v>3103.1833333333338</v>
      </c>
      <c r="G200" s="269">
        <v>2945.3166666666675</v>
      </c>
      <c r="H200" s="269">
        <v>3463.2166666666672</v>
      </c>
      <c r="I200" s="269">
        <v>3621.083333333333</v>
      </c>
      <c r="J200" s="269">
        <v>3722.166666666667</v>
      </c>
      <c r="K200" s="268">
        <v>3520</v>
      </c>
      <c r="L200" s="268">
        <v>3261.05</v>
      </c>
      <c r="M200" s="268">
        <v>0.25456000000000001</v>
      </c>
      <c r="N200" s="1"/>
      <c r="O200" s="1"/>
    </row>
    <row r="201" spans="1:15" ht="12.75" customHeight="1">
      <c r="A201" s="30">
        <v>191</v>
      </c>
      <c r="B201" s="278" t="s">
        <v>375</v>
      </c>
      <c r="C201" s="268">
        <v>986.45</v>
      </c>
      <c r="D201" s="269">
        <v>990.73333333333323</v>
      </c>
      <c r="E201" s="269">
        <v>976.71666666666647</v>
      </c>
      <c r="F201" s="269">
        <v>966.98333333333323</v>
      </c>
      <c r="G201" s="269">
        <v>952.96666666666647</v>
      </c>
      <c r="H201" s="269">
        <v>1000.4666666666665</v>
      </c>
      <c r="I201" s="269">
        <v>1014.4833333333331</v>
      </c>
      <c r="J201" s="269">
        <v>1024.2166666666665</v>
      </c>
      <c r="K201" s="268">
        <v>1004.75</v>
      </c>
      <c r="L201" s="268">
        <v>981</v>
      </c>
      <c r="M201" s="268">
        <v>2.3345600000000002</v>
      </c>
      <c r="N201" s="1"/>
      <c r="O201" s="1"/>
    </row>
    <row r="202" spans="1:15" ht="12.75" customHeight="1">
      <c r="A202" s="30">
        <v>192</v>
      </c>
      <c r="B202" s="278" t="s">
        <v>795</v>
      </c>
      <c r="C202" s="268">
        <v>16.05</v>
      </c>
      <c r="D202" s="269">
        <v>16.099999999999998</v>
      </c>
      <c r="E202" s="269">
        <v>15.949999999999996</v>
      </c>
      <c r="F202" s="269">
        <v>15.849999999999998</v>
      </c>
      <c r="G202" s="269">
        <v>15.699999999999996</v>
      </c>
      <c r="H202" s="269">
        <v>16.199999999999996</v>
      </c>
      <c r="I202" s="269">
        <v>16.349999999999994</v>
      </c>
      <c r="J202" s="269">
        <v>16.449999999999996</v>
      </c>
      <c r="K202" s="268">
        <v>16.25</v>
      </c>
      <c r="L202" s="268">
        <v>16</v>
      </c>
      <c r="M202" s="268">
        <v>11.24418</v>
      </c>
      <c r="N202" s="1"/>
      <c r="O202" s="1"/>
    </row>
    <row r="203" spans="1:15" ht="12.75" customHeight="1">
      <c r="A203" s="30">
        <v>193</v>
      </c>
      <c r="B203" s="278" t="s">
        <v>376</v>
      </c>
      <c r="C203" s="268">
        <v>1064.5</v>
      </c>
      <c r="D203" s="269">
        <v>1058.5333333333333</v>
      </c>
      <c r="E203" s="269">
        <v>1041.0666666666666</v>
      </c>
      <c r="F203" s="269">
        <v>1017.6333333333332</v>
      </c>
      <c r="G203" s="269">
        <v>1000.1666666666665</v>
      </c>
      <c r="H203" s="269">
        <v>1081.9666666666667</v>
      </c>
      <c r="I203" s="269">
        <v>1099.4333333333334</v>
      </c>
      <c r="J203" s="269">
        <v>1122.8666666666668</v>
      </c>
      <c r="K203" s="268">
        <v>1076</v>
      </c>
      <c r="L203" s="268">
        <v>1035.0999999999999</v>
      </c>
      <c r="M203" s="268">
        <v>0.25301000000000001</v>
      </c>
      <c r="N203" s="1"/>
      <c r="O203" s="1"/>
    </row>
    <row r="204" spans="1:15" ht="12.75" customHeight="1">
      <c r="A204" s="30">
        <v>194</v>
      </c>
      <c r="B204" s="278" t="s">
        <v>112</v>
      </c>
      <c r="C204" s="268">
        <v>1323.15</v>
      </c>
      <c r="D204" s="269">
        <v>1331.55</v>
      </c>
      <c r="E204" s="269">
        <v>1309.3</v>
      </c>
      <c r="F204" s="269">
        <v>1295.45</v>
      </c>
      <c r="G204" s="269">
        <v>1273.2</v>
      </c>
      <c r="H204" s="269">
        <v>1345.3999999999999</v>
      </c>
      <c r="I204" s="269">
        <v>1367.6499999999999</v>
      </c>
      <c r="J204" s="269">
        <v>1381.4999999999998</v>
      </c>
      <c r="K204" s="268">
        <v>1353.8</v>
      </c>
      <c r="L204" s="268">
        <v>1317.7</v>
      </c>
      <c r="M204" s="268">
        <v>6.3926299999999996</v>
      </c>
      <c r="N204" s="1"/>
      <c r="O204" s="1"/>
    </row>
    <row r="205" spans="1:15" ht="12.75" customHeight="1">
      <c r="A205" s="30">
        <v>195</v>
      </c>
      <c r="B205" s="278" t="s">
        <v>378</v>
      </c>
      <c r="C205" s="268">
        <v>92.75</v>
      </c>
      <c r="D205" s="269">
        <v>93.566666666666663</v>
      </c>
      <c r="E205" s="269">
        <v>91.23333333333332</v>
      </c>
      <c r="F205" s="269">
        <v>89.716666666666654</v>
      </c>
      <c r="G205" s="269">
        <v>87.383333333333312</v>
      </c>
      <c r="H205" s="269">
        <v>95.083333333333329</v>
      </c>
      <c r="I205" s="269">
        <v>97.416666666666671</v>
      </c>
      <c r="J205" s="269">
        <v>98.933333333333337</v>
      </c>
      <c r="K205" s="268">
        <v>95.9</v>
      </c>
      <c r="L205" s="268">
        <v>92.05</v>
      </c>
      <c r="M205" s="268">
        <v>5.1110499999999996</v>
      </c>
      <c r="N205" s="1"/>
      <c r="O205" s="1"/>
    </row>
    <row r="206" spans="1:15" ht="12.75" customHeight="1">
      <c r="A206" s="30">
        <v>196</v>
      </c>
      <c r="B206" s="278" t="s">
        <v>118</v>
      </c>
      <c r="C206" s="268">
        <v>2525.5500000000002</v>
      </c>
      <c r="D206" s="269">
        <v>2539.9833333333331</v>
      </c>
      <c r="E206" s="269">
        <v>2506.0166666666664</v>
      </c>
      <c r="F206" s="269">
        <v>2486.4833333333331</v>
      </c>
      <c r="G206" s="269">
        <v>2452.5166666666664</v>
      </c>
      <c r="H206" s="269">
        <v>2559.5166666666664</v>
      </c>
      <c r="I206" s="269">
        <v>2593.4833333333327</v>
      </c>
      <c r="J206" s="269">
        <v>2613.0166666666664</v>
      </c>
      <c r="K206" s="268">
        <v>2573.9499999999998</v>
      </c>
      <c r="L206" s="268">
        <v>2520.4499999999998</v>
      </c>
      <c r="M206" s="268">
        <v>6.5851100000000002</v>
      </c>
      <c r="N206" s="1"/>
      <c r="O206" s="1"/>
    </row>
    <row r="207" spans="1:15" ht="12.75" customHeight="1">
      <c r="A207" s="30">
        <v>197</v>
      </c>
      <c r="B207" s="278" t="s">
        <v>786</v>
      </c>
      <c r="C207" s="268">
        <v>325.10000000000002</v>
      </c>
      <c r="D207" s="269">
        <v>327.96666666666664</v>
      </c>
      <c r="E207" s="269">
        <v>319.98333333333329</v>
      </c>
      <c r="F207" s="269">
        <v>314.86666666666667</v>
      </c>
      <c r="G207" s="269">
        <v>306.88333333333333</v>
      </c>
      <c r="H207" s="269">
        <v>333.08333333333326</v>
      </c>
      <c r="I207" s="269">
        <v>341.06666666666661</v>
      </c>
      <c r="J207" s="269">
        <v>346.18333333333322</v>
      </c>
      <c r="K207" s="268">
        <v>335.95</v>
      </c>
      <c r="L207" s="268">
        <v>322.85000000000002</v>
      </c>
      <c r="M207" s="268">
        <v>1.2495799999999999</v>
      </c>
      <c r="N207" s="1"/>
      <c r="O207" s="1"/>
    </row>
    <row r="208" spans="1:15" ht="12.75" customHeight="1">
      <c r="A208" s="30">
        <v>198</v>
      </c>
      <c r="B208" s="278" t="s">
        <v>120</v>
      </c>
      <c r="C208" s="268">
        <v>380.95</v>
      </c>
      <c r="D208" s="269">
        <v>383.16666666666669</v>
      </c>
      <c r="E208" s="269">
        <v>376.88333333333338</v>
      </c>
      <c r="F208" s="269">
        <v>372.81666666666672</v>
      </c>
      <c r="G208" s="269">
        <v>366.53333333333342</v>
      </c>
      <c r="H208" s="269">
        <v>387.23333333333335</v>
      </c>
      <c r="I208" s="269">
        <v>393.51666666666665</v>
      </c>
      <c r="J208" s="269">
        <v>397.58333333333331</v>
      </c>
      <c r="K208" s="268">
        <v>389.45</v>
      </c>
      <c r="L208" s="268">
        <v>379.1</v>
      </c>
      <c r="M208" s="268">
        <v>85.042969999999997</v>
      </c>
      <c r="N208" s="1"/>
      <c r="O208" s="1"/>
    </row>
    <row r="209" spans="1:15" ht="12.75" customHeight="1">
      <c r="A209" s="30">
        <v>199</v>
      </c>
      <c r="B209" s="278" t="s">
        <v>796</v>
      </c>
      <c r="C209" s="268">
        <v>1302.5999999999999</v>
      </c>
      <c r="D209" s="269">
        <v>1296.55</v>
      </c>
      <c r="E209" s="269">
        <v>1269.0999999999999</v>
      </c>
      <c r="F209" s="269">
        <v>1235.5999999999999</v>
      </c>
      <c r="G209" s="269">
        <v>1208.1499999999999</v>
      </c>
      <c r="H209" s="269">
        <v>1330.05</v>
      </c>
      <c r="I209" s="269">
        <v>1357.5000000000002</v>
      </c>
      <c r="J209" s="269">
        <v>1391</v>
      </c>
      <c r="K209" s="268">
        <v>1324</v>
      </c>
      <c r="L209" s="268">
        <v>1263.05</v>
      </c>
      <c r="M209" s="268">
        <v>1.3871599999999999</v>
      </c>
      <c r="N209" s="1"/>
      <c r="O209" s="1"/>
    </row>
    <row r="210" spans="1:15" ht="12.75" customHeight="1">
      <c r="A210" s="30">
        <v>200</v>
      </c>
      <c r="B210" s="278" t="s">
        <v>260</v>
      </c>
      <c r="C210" s="268">
        <v>2291.6</v>
      </c>
      <c r="D210" s="269">
        <v>2315.4</v>
      </c>
      <c r="E210" s="269">
        <v>2252.2000000000003</v>
      </c>
      <c r="F210" s="269">
        <v>2212.8000000000002</v>
      </c>
      <c r="G210" s="269">
        <v>2149.6000000000004</v>
      </c>
      <c r="H210" s="269">
        <v>2354.8000000000002</v>
      </c>
      <c r="I210" s="269">
        <v>2418</v>
      </c>
      <c r="J210" s="269">
        <v>2457.4</v>
      </c>
      <c r="K210" s="268">
        <v>2378.6</v>
      </c>
      <c r="L210" s="268">
        <v>2276</v>
      </c>
      <c r="M210" s="268">
        <v>9.7564600000000006</v>
      </c>
      <c r="N210" s="1"/>
      <c r="O210" s="1"/>
    </row>
    <row r="211" spans="1:15" ht="12.75" customHeight="1">
      <c r="A211" s="30">
        <v>201</v>
      </c>
      <c r="B211" s="278" t="s">
        <v>379</v>
      </c>
      <c r="C211" s="268">
        <v>104.6</v>
      </c>
      <c r="D211" s="269">
        <v>105.25</v>
      </c>
      <c r="E211" s="269">
        <v>103</v>
      </c>
      <c r="F211" s="269">
        <v>101.4</v>
      </c>
      <c r="G211" s="269">
        <v>99.15</v>
      </c>
      <c r="H211" s="269">
        <v>106.85</v>
      </c>
      <c r="I211" s="269">
        <v>109.1</v>
      </c>
      <c r="J211" s="269">
        <v>110.69999999999999</v>
      </c>
      <c r="K211" s="268">
        <v>107.5</v>
      </c>
      <c r="L211" s="268">
        <v>103.65</v>
      </c>
      <c r="M211" s="268">
        <v>17.010619999999999</v>
      </c>
      <c r="N211" s="1"/>
      <c r="O211" s="1"/>
    </row>
    <row r="212" spans="1:15" ht="12.75" customHeight="1">
      <c r="A212" s="30">
        <v>202</v>
      </c>
      <c r="B212" s="278" t="s">
        <v>121</v>
      </c>
      <c r="C212" s="268">
        <v>216.05</v>
      </c>
      <c r="D212" s="269">
        <v>217.61666666666667</v>
      </c>
      <c r="E212" s="269">
        <v>213.48333333333335</v>
      </c>
      <c r="F212" s="269">
        <v>210.91666666666669</v>
      </c>
      <c r="G212" s="269">
        <v>206.78333333333336</v>
      </c>
      <c r="H212" s="269">
        <v>220.18333333333334</v>
      </c>
      <c r="I212" s="269">
        <v>224.31666666666666</v>
      </c>
      <c r="J212" s="269">
        <v>226.88333333333333</v>
      </c>
      <c r="K212" s="268">
        <v>221.75</v>
      </c>
      <c r="L212" s="268">
        <v>215.05</v>
      </c>
      <c r="M212" s="268">
        <v>29.563389999999998</v>
      </c>
      <c r="N212" s="1"/>
      <c r="O212" s="1"/>
    </row>
    <row r="213" spans="1:15" ht="12.75" customHeight="1">
      <c r="A213" s="30">
        <v>203</v>
      </c>
      <c r="B213" s="278" t="s">
        <v>122</v>
      </c>
      <c r="C213" s="268">
        <v>2622.5</v>
      </c>
      <c r="D213" s="269">
        <v>2658.0166666666669</v>
      </c>
      <c r="E213" s="269">
        <v>2582.0333333333338</v>
      </c>
      <c r="F213" s="269">
        <v>2541.5666666666671</v>
      </c>
      <c r="G213" s="269">
        <v>2465.5833333333339</v>
      </c>
      <c r="H213" s="269">
        <v>2698.4833333333336</v>
      </c>
      <c r="I213" s="269">
        <v>2774.4666666666662</v>
      </c>
      <c r="J213" s="269">
        <v>2814.9333333333334</v>
      </c>
      <c r="K213" s="268">
        <v>2734</v>
      </c>
      <c r="L213" s="268">
        <v>2617.5500000000002</v>
      </c>
      <c r="M213" s="268">
        <v>16.831969999999998</v>
      </c>
      <c r="N213" s="1"/>
      <c r="O213" s="1"/>
    </row>
    <row r="214" spans="1:15" ht="12.75" customHeight="1">
      <c r="A214" s="30">
        <v>204</v>
      </c>
      <c r="B214" s="278" t="s">
        <v>261</v>
      </c>
      <c r="C214" s="268">
        <v>266.05</v>
      </c>
      <c r="D214" s="269">
        <v>266.4666666666667</v>
      </c>
      <c r="E214" s="269">
        <v>263.58333333333337</v>
      </c>
      <c r="F214" s="269">
        <v>261.11666666666667</v>
      </c>
      <c r="G214" s="269">
        <v>258.23333333333335</v>
      </c>
      <c r="H214" s="269">
        <v>268.93333333333339</v>
      </c>
      <c r="I214" s="269">
        <v>271.81666666666672</v>
      </c>
      <c r="J214" s="269">
        <v>274.28333333333342</v>
      </c>
      <c r="K214" s="268">
        <v>269.35000000000002</v>
      </c>
      <c r="L214" s="268">
        <v>264</v>
      </c>
      <c r="M214" s="268">
        <v>3.4243399999999999</v>
      </c>
      <c r="N214" s="1"/>
      <c r="O214" s="1"/>
    </row>
    <row r="215" spans="1:15" ht="12.75" customHeight="1">
      <c r="A215" s="30">
        <v>205</v>
      </c>
      <c r="B215" s="278" t="s">
        <v>289</v>
      </c>
      <c r="C215" s="268">
        <v>3474.7</v>
      </c>
      <c r="D215" s="269">
        <v>3465.2333333333336</v>
      </c>
      <c r="E215" s="269">
        <v>3420.4666666666672</v>
      </c>
      <c r="F215" s="269">
        <v>3366.2333333333336</v>
      </c>
      <c r="G215" s="269">
        <v>3321.4666666666672</v>
      </c>
      <c r="H215" s="269">
        <v>3519.4666666666672</v>
      </c>
      <c r="I215" s="269">
        <v>3564.2333333333336</v>
      </c>
      <c r="J215" s="269">
        <v>3618.4666666666672</v>
      </c>
      <c r="K215" s="268">
        <v>3510</v>
      </c>
      <c r="L215" s="268">
        <v>3411</v>
      </c>
      <c r="M215" s="268">
        <v>0.2334</v>
      </c>
      <c r="N215" s="1"/>
      <c r="O215" s="1"/>
    </row>
    <row r="216" spans="1:15" ht="12.75" customHeight="1">
      <c r="A216" s="30">
        <v>206</v>
      </c>
      <c r="B216" s="278" t="s">
        <v>797</v>
      </c>
      <c r="C216" s="268">
        <v>873.4</v>
      </c>
      <c r="D216" s="269">
        <v>871.01666666666677</v>
      </c>
      <c r="E216" s="269">
        <v>857.38333333333355</v>
      </c>
      <c r="F216" s="269">
        <v>841.36666666666679</v>
      </c>
      <c r="G216" s="269">
        <v>827.73333333333358</v>
      </c>
      <c r="H216" s="269">
        <v>887.03333333333353</v>
      </c>
      <c r="I216" s="269">
        <v>900.66666666666674</v>
      </c>
      <c r="J216" s="269">
        <v>916.68333333333351</v>
      </c>
      <c r="K216" s="268">
        <v>884.65</v>
      </c>
      <c r="L216" s="268">
        <v>855</v>
      </c>
      <c r="M216" s="268">
        <v>0.41635</v>
      </c>
      <c r="N216" s="1"/>
      <c r="O216" s="1"/>
    </row>
    <row r="217" spans="1:15" ht="12.75" customHeight="1">
      <c r="A217" s="30">
        <v>207</v>
      </c>
      <c r="B217" s="278" t="s">
        <v>380</v>
      </c>
      <c r="C217" s="268">
        <v>39405.699999999997</v>
      </c>
      <c r="D217" s="269">
        <v>39496.366666666669</v>
      </c>
      <c r="E217" s="269">
        <v>38938.183333333334</v>
      </c>
      <c r="F217" s="269">
        <v>38470.666666666664</v>
      </c>
      <c r="G217" s="269">
        <v>37912.48333333333</v>
      </c>
      <c r="H217" s="269">
        <v>39963.883333333339</v>
      </c>
      <c r="I217" s="269">
        <v>40522.066666666673</v>
      </c>
      <c r="J217" s="269">
        <v>40989.583333333343</v>
      </c>
      <c r="K217" s="268">
        <v>40054.550000000003</v>
      </c>
      <c r="L217" s="268">
        <v>39028.85</v>
      </c>
      <c r="M217" s="268">
        <v>1.7950000000000001E-2</v>
      </c>
      <c r="N217" s="1"/>
      <c r="O217" s="1"/>
    </row>
    <row r="218" spans="1:15" ht="12.75" customHeight="1">
      <c r="A218" s="30">
        <v>208</v>
      </c>
      <c r="B218" s="278" t="s">
        <v>381</v>
      </c>
      <c r="C218" s="268">
        <v>35.549999999999997</v>
      </c>
      <c r="D218" s="269">
        <v>35.56666666666667</v>
      </c>
      <c r="E218" s="269">
        <v>35.283333333333339</v>
      </c>
      <c r="F218" s="269">
        <v>35.016666666666666</v>
      </c>
      <c r="G218" s="269">
        <v>34.733333333333334</v>
      </c>
      <c r="H218" s="269">
        <v>35.833333333333343</v>
      </c>
      <c r="I218" s="269">
        <v>36.116666666666674</v>
      </c>
      <c r="J218" s="269">
        <v>36.383333333333347</v>
      </c>
      <c r="K218" s="268">
        <v>35.85</v>
      </c>
      <c r="L218" s="268">
        <v>35.299999999999997</v>
      </c>
      <c r="M218" s="268">
        <v>9.1567600000000002</v>
      </c>
      <c r="N218" s="1"/>
      <c r="O218" s="1"/>
    </row>
    <row r="219" spans="1:15" ht="12.75" customHeight="1">
      <c r="A219" s="30">
        <v>209</v>
      </c>
      <c r="B219" s="278" t="s">
        <v>114</v>
      </c>
      <c r="C219" s="268">
        <v>2283.0500000000002</v>
      </c>
      <c r="D219" s="269">
        <v>2276.7000000000003</v>
      </c>
      <c r="E219" s="269">
        <v>2264.4000000000005</v>
      </c>
      <c r="F219" s="269">
        <v>2245.7500000000005</v>
      </c>
      <c r="G219" s="269">
        <v>2233.4500000000007</v>
      </c>
      <c r="H219" s="269">
        <v>2295.3500000000004</v>
      </c>
      <c r="I219" s="269">
        <v>2307.6500000000005</v>
      </c>
      <c r="J219" s="269">
        <v>2326.3000000000002</v>
      </c>
      <c r="K219" s="268">
        <v>2289</v>
      </c>
      <c r="L219" s="268">
        <v>2258.0500000000002</v>
      </c>
      <c r="M219" s="268">
        <v>24.993069999999999</v>
      </c>
      <c r="N219" s="1"/>
      <c r="O219" s="1"/>
    </row>
    <row r="220" spans="1:15" ht="12.75" customHeight="1">
      <c r="A220" s="30">
        <v>210</v>
      </c>
      <c r="B220" s="278" t="s">
        <v>124</v>
      </c>
      <c r="C220" s="268">
        <v>848.35</v>
      </c>
      <c r="D220" s="269">
        <v>851.66666666666663</v>
      </c>
      <c r="E220" s="269">
        <v>842.38333333333321</v>
      </c>
      <c r="F220" s="269">
        <v>836.41666666666663</v>
      </c>
      <c r="G220" s="269">
        <v>827.13333333333321</v>
      </c>
      <c r="H220" s="269">
        <v>857.63333333333321</v>
      </c>
      <c r="I220" s="269">
        <v>866.91666666666674</v>
      </c>
      <c r="J220" s="269">
        <v>872.88333333333321</v>
      </c>
      <c r="K220" s="268">
        <v>860.95</v>
      </c>
      <c r="L220" s="268">
        <v>845.7</v>
      </c>
      <c r="M220" s="268">
        <v>82.320260000000005</v>
      </c>
      <c r="N220" s="1"/>
      <c r="O220" s="1"/>
    </row>
    <row r="221" spans="1:15" ht="12.75" customHeight="1">
      <c r="A221" s="30">
        <v>211</v>
      </c>
      <c r="B221" s="278" t="s">
        <v>125</v>
      </c>
      <c r="C221" s="268">
        <v>1125.45</v>
      </c>
      <c r="D221" s="269">
        <v>1132.8333333333333</v>
      </c>
      <c r="E221" s="269">
        <v>1111.6166666666666</v>
      </c>
      <c r="F221" s="269">
        <v>1097.7833333333333</v>
      </c>
      <c r="G221" s="269">
        <v>1076.5666666666666</v>
      </c>
      <c r="H221" s="269">
        <v>1146.6666666666665</v>
      </c>
      <c r="I221" s="269">
        <v>1167.8833333333332</v>
      </c>
      <c r="J221" s="269">
        <v>1181.7166666666665</v>
      </c>
      <c r="K221" s="268">
        <v>1154.05</v>
      </c>
      <c r="L221" s="268">
        <v>1119</v>
      </c>
      <c r="M221" s="268">
        <v>12.67334</v>
      </c>
      <c r="N221" s="1"/>
      <c r="O221" s="1"/>
    </row>
    <row r="222" spans="1:15" ht="12.75" customHeight="1">
      <c r="A222" s="30">
        <v>212</v>
      </c>
      <c r="B222" s="278" t="s">
        <v>126</v>
      </c>
      <c r="C222" s="268">
        <v>509.9</v>
      </c>
      <c r="D222" s="269">
        <v>515.69999999999993</v>
      </c>
      <c r="E222" s="269">
        <v>503.19999999999982</v>
      </c>
      <c r="F222" s="269">
        <v>496.49999999999989</v>
      </c>
      <c r="G222" s="269">
        <v>483.99999999999977</v>
      </c>
      <c r="H222" s="269">
        <v>522.39999999999986</v>
      </c>
      <c r="I222" s="269">
        <v>534.90000000000009</v>
      </c>
      <c r="J222" s="269">
        <v>541.59999999999991</v>
      </c>
      <c r="K222" s="268">
        <v>528.20000000000005</v>
      </c>
      <c r="L222" s="268">
        <v>509</v>
      </c>
      <c r="M222" s="268">
        <v>7.1466000000000003</v>
      </c>
      <c r="N222" s="1"/>
      <c r="O222" s="1"/>
    </row>
    <row r="223" spans="1:15" ht="12.75" customHeight="1">
      <c r="A223" s="30">
        <v>213</v>
      </c>
      <c r="B223" s="278" t="s">
        <v>262</v>
      </c>
      <c r="C223" s="268">
        <v>511.75</v>
      </c>
      <c r="D223" s="269">
        <v>515.81666666666672</v>
      </c>
      <c r="E223" s="269">
        <v>505.93333333333339</v>
      </c>
      <c r="F223" s="269">
        <v>500.11666666666667</v>
      </c>
      <c r="G223" s="269">
        <v>490.23333333333335</v>
      </c>
      <c r="H223" s="269">
        <v>521.63333333333344</v>
      </c>
      <c r="I223" s="269">
        <v>531.51666666666688</v>
      </c>
      <c r="J223" s="269">
        <v>537.33333333333348</v>
      </c>
      <c r="K223" s="268">
        <v>525.70000000000005</v>
      </c>
      <c r="L223" s="268">
        <v>510</v>
      </c>
      <c r="M223" s="268">
        <v>1.8720600000000001</v>
      </c>
      <c r="N223" s="1"/>
      <c r="O223" s="1"/>
    </row>
    <row r="224" spans="1:15" ht="12.75" customHeight="1">
      <c r="A224" s="30">
        <v>214</v>
      </c>
      <c r="B224" s="278" t="s">
        <v>383</v>
      </c>
      <c r="C224" s="268">
        <v>41.2</v>
      </c>
      <c r="D224" s="269">
        <v>41.533333333333331</v>
      </c>
      <c r="E224" s="269">
        <v>40.566666666666663</v>
      </c>
      <c r="F224" s="269">
        <v>39.93333333333333</v>
      </c>
      <c r="G224" s="269">
        <v>38.966666666666661</v>
      </c>
      <c r="H224" s="269">
        <v>42.166666666666664</v>
      </c>
      <c r="I224" s="269">
        <v>43.133333333333333</v>
      </c>
      <c r="J224" s="269">
        <v>43.766666666666666</v>
      </c>
      <c r="K224" s="268">
        <v>42.5</v>
      </c>
      <c r="L224" s="268">
        <v>40.9</v>
      </c>
      <c r="M224" s="268">
        <v>62.966729999999998</v>
      </c>
      <c r="N224" s="1"/>
      <c r="O224" s="1"/>
    </row>
    <row r="225" spans="1:15" ht="12.75" customHeight="1">
      <c r="A225" s="30">
        <v>215</v>
      </c>
      <c r="B225" s="278" t="s">
        <v>128</v>
      </c>
      <c r="C225" s="268">
        <v>49.35</v>
      </c>
      <c r="D225" s="269">
        <v>49.883333333333326</v>
      </c>
      <c r="E225" s="269">
        <v>48.516666666666652</v>
      </c>
      <c r="F225" s="269">
        <v>47.683333333333323</v>
      </c>
      <c r="G225" s="269">
        <v>46.316666666666649</v>
      </c>
      <c r="H225" s="269">
        <v>50.716666666666654</v>
      </c>
      <c r="I225" s="269">
        <v>52.083333333333329</v>
      </c>
      <c r="J225" s="269">
        <v>52.916666666666657</v>
      </c>
      <c r="K225" s="268">
        <v>51.25</v>
      </c>
      <c r="L225" s="268">
        <v>49.05</v>
      </c>
      <c r="M225" s="268">
        <v>421.93448999999998</v>
      </c>
      <c r="N225" s="1"/>
      <c r="O225" s="1"/>
    </row>
    <row r="226" spans="1:15" ht="12.75" customHeight="1">
      <c r="A226" s="30">
        <v>216</v>
      </c>
      <c r="B226" s="278" t="s">
        <v>384</v>
      </c>
      <c r="C226" s="268">
        <v>65.650000000000006</v>
      </c>
      <c r="D226" s="269">
        <v>65.966666666666683</v>
      </c>
      <c r="E226" s="269">
        <v>64.483333333333363</v>
      </c>
      <c r="F226" s="269">
        <v>63.316666666666677</v>
      </c>
      <c r="G226" s="269">
        <v>61.833333333333357</v>
      </c>
      <c r="H226" s="269">
        <v>67.133333333333368</v>
      </c>
      <c r="I226" s="269">
        <v>68.616666666666688</v>
      </c>
      <c r="J226" s="269">
        <v>69.783333333333374</v>
      </c>
      <c r="K226" s="268">
        <v>67.45</v>
      </c>
      <c r="L226" s="268">
        <v>64.8</v>
      </c>
      <c r="M226" s="268">
        <v>85.412670000000006</v>
      </c>
      <c r="N226" s="1"/>
      <c r="O226" s="1"/>
    </row>
    <row r="227" spans="1:15" ht="12.75" customHeight="1">
      <c r="A227" s="30">
        <v>217</v>
      </c>
      <c r="B227" s="278" t="s">
        <v>385</v>
      </c>
      <c r="C227" s="268">
        <v>893.3</v>
      </c>
      <c r="D227" s="269">
        <v>899.4</v>
      </c>
      <c r="E227" s="269">
        <v>869</v>
      </c>
      <c r="F227" s="269">
        <v>844.7</v>
      </c>
      <c r="G227" s="269">
        <v>814.30000000000007</v>
      </c>
      <c r="H227" s="269">
        <v>923.69999999999993</v>
      </c>
      <c r="I227" s="269">
        <v>954.0999999999998</v>
      </c>
      <c r="J227" s="269">
        <v>978.39999999999986</v>
      </c>
      <c r="K227" s="268">
        <v>929.8</v>
      </c>
      <c r="L227" s="268">
        <v>875.1</v>
      </c>
      <c r="M227" s="268">
        <v>0.15192</v>
      </c>
      <c r="N227" s="1"/>
      <c r="O227" s="1"/>
    </row>
    <row r="228" spans="1:15" ht="12.75" customHeight="1">
      <c r="A228" s="30">
        <v>218</v>
      </c>
      <c r="B228" s="278" t="s">
        <v>386</v>
      </c>
      <c r="C228" s="268">
        <v>357.75</v>
      </c>
      <c r="D228" s="269">
        <v>354.86666666666662</v>
      </c>
      <c r="E228" s="269">
        <v>350.13333333333321</v>
      </c>
      <c r="F228" s="269">
        <v>342.51666666666659</v>
      </c>
      <c r="G228" s="269">
        <v>337.78333333333319</v>
      </c>
      <c r="H228" s="269">
        <v>362.48333333333323</v>
      </c>
      <c r="I228" s="269">
        <v>367.2166666666667</v>
      </c>
      <c r="J228" s="269">
        <v>374.83333333333326</v>
      </c>
      <c r="K228" s="268">
        <v>359.6</v>
      </c>
      <c r="L228" s="268">
        <v>347.25</v>
      </c>
      <c r="M228" s="268">
        <v>4.2543800000000003</v>
      </c>
      <c r="N228" s="1"/>
      <c r="O228" s="1"/>
    </row>
    <row r="229" spans="1:15" ht="12.75" customHeight="1">
      <c r="A229" s="30">
        <v>219</v>
      </c>
      <c r="B229" s="278" t="s">
        <v>387</v>
      </c>
      <c r="C229" s="268">
        <v>1874.75</v>
      </c>
      <c r="D229" s="269">
        <v>1867.1666666666667</v>
      </c>
      <c r="E229" s="269">
        <v>1834.3333333333335</v>
      </c>
      <c r="F229" s="269">
        <v>1793.9166666666667</v>
      </c>
      <c r="G229" s="269">
        <v>1761.0833333333335</v>
      </c>
      <c r="H229" s="269">
        <v>1907.5833333333335</v>
      </c>
      <c r="I229" s="269">
        <v>1940.416666666667</v>
      </c>
      <c r="J229" s="269">
        <v>1980.8333333333335</v>
      </c>
      <c r="K229" s="268">
        <v>1900</v>
      </c>
      <c r="L229" s="268">
        <v>1826.75</v>
      </c>
      <c r="M229" s="268">
        <v>0.40451999999999999</v>
      </c>
      <c r="N229" s="1"/>
      <c r="O229" s="1"/>
    </row>
    <row r="230" spans="1:15" ht="12.75" customHeight="1">
      <c r="A230" s="30">
        <v>220</v>
      </c>
      <c r="B230" s="278" t="s">
        <v>388</v>
      </c>
      <c r="C230" s="268">
        <v>209.05</v>
      </c>
      <c r="D230" s="269">
        <v>208.46666666666667</v>
      </c>
      <c r="E230" s="269">
        <v>206.58333333333334</v>
      </c>
      <c r="F230" s="269">
        <v>204.11666666666667</v>
      </c>
      <c r="G230" s="269">
        <v>202.23333333333335</v>
      </c>
      <c r="H230" s="269">
        <v>210.93333333333334</v>
      </c>
      <c r="I230" s="269">
        <v>212.81666666666666</v>
      </c>
      <c r="J230" s="269">
        <v>215.28333333333333</v>
      </c>
      <c r="K230" s="268">
        <v>210.35</v>
      </c>
      <c r="L230" s="268">
        <v>206</v>
      </c>
      <c r="M230" s="268">
        <v>12.575390000000001</v>
      </c>
      <c r="N230" s="1"/>
      <c r="O230" s="1"/>
    </row>
    <row r="231" spans="1:15" ht="12.75" customHeight="1">
      <c r="A231" s="30">
        <v>221</v>
      </c>
      <c r="B231" s="278" t="s">
        <v>389</v>
      </c>
      <c r="C231" s="268">
        <v>40.799999999999997</v>
      </c>
      <c r="D231" s="269">
        <v>40.5</v>
      </c>
      <c r="E231" s="269">
        <v>39.5</v>
      </c>
      <c r="F231" s="269">
        <v>38.200000000000003</v>
      </c>
      <c r="G231" s="269">
        <v>37.200000000000003</v>
      </c>
      <c r="H231" s="269">
        <v>41.8</v>
      </c>
      <c r="I231" s="269">
        <v>42.8</v>
      </c>
      <c r="J231" s="269">
        <v>44.099999999999994</v>
      </c>
      <c r="K231" s="268">
        <v>41.5</v>
      </c>
      <c r="L231" s="268">
        <v>39.200000000000003</v>
      </c>
      <c r="M231" s="268">
        <v>21.767320000000002</v>
      </c>
      <c r="N231" s="1"/>
      <c r="O231" s="1"/>
    </row>
    <row r="232" spans="1:15" ht="12.75" customHeight="1">
      <c r="A232" s="30">
        <v>222</v>
      </c>
      <c r="B232" s="278" t="s">
        <v>137</v>
      </c>
      <c r="C232" s="268">
        <v>324.39999999999998</v>
      </c>
      <c r="D232" s="269">
        <v>326.88333333333333</v>
      </c>
      <c r="E232" s="269">
        <v>320.76666666666665</v>
      </c>
      <c r="F232" s="269">
        <v>317.13333333333333</v>
      </c>
      <c r="G232" s="269">
        <v>311.01666666666665</v>
      </c>
      <c r="H232" s="269">
        <v>330.51666666666665</v>
      </c>
      <c r="I232" s="269">
        <v>336.63333333333333</v>
      </c>
      <c r="J232" s="269">
        <v>340.26666666666665</v>
      </c>
      <c r="K232" s="268">
        <v>333</v>
      </c>
      <c r="L232" s="268">
        <v>323.25</v>
      </c>
      <c r="M232" s="268">
        <v>91.112889999999993</v>
      </c>
      <c r="N232" s="1"/>
      <c r="O232" s="1"/>
    </row>
    <row r="233" spans="1:15" ht="12.75" customHeight="1">
      <c r="A233" s="30">
        <v>223</v>
      </c>
      <c r="B233" s="278" t="s">
        <v>390</v>
      </c>
      <c r="C233" s="268">
        <v>108.35</v>
      </c>
      <c r="D233" s="269">
        <v>108.55</v>
      </c>
      <c r="E233" s="269">
        <v>105.14999999999999</v>
      </c>
      <c r="F233" s="269">
        <v>101.94999999999999</v>
      </c>
      <c r="G233" s="269">
        <v>98.549999999999983</v>
      </c>
      <c r="H233" s="269">
        <v>111.75</v>
      </c>
      <c r="I233" s="269">
        <v>115.15</v>
      </c>
      <c r="J233" s="269">
        <v>118.35000000000001</v>
      </c>
      <c r="K233" s="268">
        <v>111.95</v>
      </c>
      <c r="L233" s="268">
        <v>105.35</v>
      </c>
      <c r="M233" s="268">
        <v>20.298819999999999</v>
      </c>
      <c r="N233" s="1"/>
      <c r="O233" s="1"/>
    </row>
    <row r="234" spans="1:15" ht="12.75" customHeight="1">
      <c r="A234" s="30">
        <v>224</v>
      </c>
      <c r="B234" s="278" t="s">
        <v>391</v>
      </c>
      <c r="C234" s="268">
        <v>253.6</v>
      </c>
      <c r="D234" s="269">
        <v>259.36666666666667</v>
      </c>
      <c r="E234" s="269">
        <v>244.33333333333337</v>
      </c>
      <c r="F234" s="269">
        <v>235.06666666666669</v>
      </c>
      <c r="G234" s="269">
        <v>220.03333333333339</v>
      </c>
      <c r="H234" s="269">
        <v>268.63333333333333</v>
      </c>
      <c r="I234" s="269">
        <v>283.66666666666663</v>
      </c>
      <c r="J234" s="269">
        <v>292.93333333333334</v>
      </c>
      <c r="K234" s="268">
        <v>274.39999999999998</v>
      </c>
      <c r="L234" s="268">
        <v>250.1</v>
      </c>
      <c r="M234" s="268">
        <v>154.10338999999999</v>
      </c>
      <c r="N234" s="1"/>
      <c r="O234" s="1"/>
    </row>
    <row r="235" spans="1:15" ht="12.75" customHeight="1">
      <c r="A235" s="30">
        <v>225</v>
      </c>
      <c r="B235" s="278" t="s">
        <v>123</v>
      </c>
      <c r="C235" s="268">
        <v>117.55</v>
      </c>
      <c r="D235" s="269">
        <v>118.71666666666665</v>
      </c>
      <c r="E235" s="269">
        <v>115.73333333333331</v>
      </c>
      <c r="F235" s="269">
        <v>113.91666666666666</v>
      </c>
      <c r="G235" s="269">
        <v>110.93333333333331</v>
      </c>
      <c r="H235" s="269">
        <v>120.5333333333333</v>
      </c>
      <c r="I235" s="269">
        <v>123.51666666666665</v>
      </c>
      <c r="J235" s="269">
        <v>125.3333333333333</v>
      </c>
      <c r="K235" s="268">
        <v>121.7</v>
      </c>
      <c r="L235" s="268">
        <v>116.9</v>
      </c>
      <c r="M235" s="268">
        <v>84.467519999999993</v>
      </c>
      <c r="N235" s="1"/>
      <c r="O235" s="1"/>
    </row>
    <row r="236" spans="1:15" ht="12.75" customHeight="1">
      <c r="A236" s="30">
        <v>226</v>
      </c>
      <c r="B236" s="278" t="s">
        <v>392</v>
      </c>
      <c r="C236" s="268">
        <v>74</v>
      </c>
      <c r="D236" s="269">
        <v>75.899999999999991</v>
      </c>
      <c r="E236" s="269">
        <v>71.449999999999989</v>
      </c>
      <c r="F236" s="269">
        <v>68.899999999999991</v>
      </c>
      <c r="G236" s="269">
        <v>64.449999999999989</v>
      </c>
      <c r="H236" s="269">
        <v>78.449999999999989</v>
      </c>
      <c r="I236" s="269">
        <v>82.9</v>
      </c>
      <c r="J236" s="269">
        <v>85.449999999999989</v>
      </c>
      <c r="K236" s="268">
        <v>80.349999999999994</v>
      </c>
      <c r="L236" s="268">
        <v>73.349999999999994</v>
      </c>
      <c r="M236" s="268">
        <v>108.84968000000001</v>
      </c>
      <c r="N236" s="1"/>
      <c r="O236" s="1"/>
    </row>
    <row r="237" spans="1:15" ht="12.75" customHeight="1">
      <c r="A237" s="30">
        <v>227</v>
      </c>
      <c r="B237" s="278" t="s">
        <v>263</v>
      </c>
      <c r="C237" s="268">
        <v>4470.8999999999996</v>
      </c>
      <c r="D237" s="269">
        <v>4472.95</v>
      </c>
      <c r="E237" s="269">
        <v>4408.2</v>
      </c>
      <c r="F237" s="269">
        <v>4345.5</v>
      </c>
      <c r="G237" s="269">
        <v>4280.75</v>
      </c>
      <c r="H237" s="269">
        <v>4535.6499999999996</v>
      </c>
      <c r="I237" s="269">
        <v>4600.3999999999996</v>
      </c>
      <c r="J237" s="269">
        <v>4663.0999999999995</v>
      </c>
      <c r="K237" s="268">
        <v>4537.7</v>
      </c>
      <c r="L237" s="268">
        <v>4410.25</v>
      </c>
      <c r="M237" s="268">
        <v>0.67018</v>
      </c>
      <c r="N237" s="1"/>
      <c r="O237" s="1"/>
    </row>
    <row r="238" spans="1:15" ht="12.75" customHeight="1">
      <c r="A238" s="30">
        <v>228</v>
      </c>
      <c r="B238" s="278" t="s">
        <v>393</v>
      </c>
      <c r="C238" s="268">
        <v>189.4</v>
      </c>
      <c r="D238" s="269">
        <v>191.73333333333335</v>
      </c>
      <c r="E238" s="269">
        <v>186.01666666666671</v>
      </c>
      <c r="F238" s="269">
        <v>182.63333333333335</v>
      </c>
      <c r="G238" s="269">
        <v>176.91666666666671</v>
      </c>
      <c r="H238" s="269">
        <v>195.1166666666667</v>
      </c>
      <c r="I238" s="269">
        <v>200.83333333333334</v>
      </c>
      <c r="J238" s="269">
        <v>204.2166666666667</v>
      </c>
      <c r="K238" s="268">
        <v>197.45</v>
      </c>
      <c r="L238" s="268">
        <v>188.35</v>
      </c>
      <c r="M238" s="268">
        <v>6.6467000000000001</v>
      </c>
      <c r="N238" s="1"/>
      <c r="O238" s="1"/>
    </row>
    <row r="239" spans="1:15" ht="12.75" customHeight="1">
      <c r="A239" s="30">
        <v>229</v>
      </c>
      <c r="B239" s="278" t="s">
        <v>394</v>
      </c>
      <c r="C239" s="268">
        <v>139.9</v>
      </c>
      <c r="D239" s="269">
        <v>141.06666666666669</v>
      </c>
      <c r="E239" s="269">
        <v>138.23333333333338</v>
      </c>
      <c r="F239" s="269">
        <v>136.56666666666669</v>
      </c>
      <c r="G239" s="269">
        <v>133.73333333333338</v>
      </c>
      <c r="H239" s="269">
        <v>142.73333333333338</v>
      </c>
      <c r="I239" s="269">
        <v>145.56666666666669</v>
      </c>
      <c r="J239" s="269">
        <v>147.23333333333338</v>
      </c>
      <c r="K239" s="268">
        <v>143.9</v>
      </c>
      <c r="L239" s="268">
        <v>139.4</v>
      </c>
      <c r="M239" s="268">
        <v>45.60848</v>
      </c>
      <c r="N239" s="1"/>
      <c r="O239" s="1"/>
    </row>
    <row r="240" spans="1:15" ht="12.75" customHeight="1">
      <c r="A240" s="30">
        <v>230</v>
      </c>
      <c r="B240" s="278" t="s">
        <v>130</v>
      </c>
      <c r="C240" s="268">
        <v>336.85</v>
      </c>
      <c r="D240" s="269">
        <v>338.28333333333336</v>
      </c>
      <c r="E240" s="269">
        <v>329.7166666666667</v>
      </c>
      <c r="F240" s="269">
        <v>322.58333333333331</v>
      </c>
      <c r="G240" s="269">
        <v>314.01666666666665</v>
      </c>
      <c r="H240" s="269">
        <v>345.41666666666674</v>
      </c>
      <c r="I240" s="269">
        <v>353.98333333333346</v>
      </c>
      <c r="J240" s="269">
        <v>361.11666666666679</v>
      </c>
      <c r="K240" s="268">
        <v>346.85</v>
      </c>
      <c r="L240" s="268">
        <v>331.15</v>
      </c>
      <c r="M240" s="268">
        <v>119.18532999999999</v>
      </c>
      <c r="N240" s="1"/>
      <c r="O240" s="1"/>
    </row>
    <row r="241" spans="1:15" ht="12.75" customHeight="1">
      <c r="A241" s="30">
        <v>231</v>
      </c>
      <c r="B241" s="278" t="s">
        <v>135</v>
      </c>
      <c r="C241" s="268">
        <v>66.7</v>
      </c>
      <c r="D241" s="269">
        <v>67.100000000000009</v>
      </c>
      <c r="E241" s="269">
        <v>66.15000000000002</v>
      </c>
      <c r="F241" s="269">
        <v>65.600000000000009</v>
      </c>
      <c r="G241" s="269">
        <v>64.65000000000002</v>
      </c>
      <c r="H241" s="269">
        <v>67.65000000000002</v>
      </c>
      <c r="I241" s="269">
        <v>68.600000000000009</v>
      </c>
      <c r="J241" s="269">
        <v>69.15000000000002</v>
      </c>
      <c r="K241" s="268">
        <v>68.05</v>
      </c>
      <c r="L241" s="268">
        <v>66.55</v>
      </c>
      <c r="M241" s="268">
        <v>132.88632999999999</v>
      </c>
      <c r="N241" s="1"/>
      <c r="O241" s="1"/>
    </row>
    <row r="242" spans="1:15" ht="12.75" customHeight="1">
      <c r="A242" s="30">
        <v>232</v>
      </c>
      <c r="B242" s="278" t="s">
        <v>395</v>
      </c>
      <c r="C242" s="268">
        <v>17.45</v>
      </c>
      <c r="D242" s="269">
        <v>17.45</v>
      </c>
      <c r="E242" s="269">
        <v>17.299999999999997</v>
      </c>
      <c r="F242" s="269">
        <v>17.149999999999999</v>
      </c>
      <c r="G242" s="269">
        <v>16.999999999999996</v>
      </c>
      <c r="H242" s="269">
        <v>17.599999999999998</v>
      </c>
      <c r="I242" s="269">
        <v>17.749999999999996</v>
      </c>
      <c r="J242" s="269">
        <v>17.899999999999999</v>
      </c>
      <c r="K242" s="268">
        <v>17.600000000000001</v>
      </c>
      <c r="L242" s="268">
        <v>17.3</v>
      </c>
      <c r="M242" s="268">
        <v>16.138359999999999</v>
      </c>
      <c r="N242" s="1"/>
      <c r="O242" s="1"/>
    </row>
    <row r="243" spans="1:15" ht="12.75" customHeight="1">
      <c r="A243" s="30">
        <v>233</v>
      </c>
      <c r="B243" s="278" t="s">
        <v>136</v>
      </c>
      <c r="C243" s="268">
        <v>706.15</v>
      </c>
      <c r="D243" s="269">
        <v>705.23333333333323</v>
      </c>
      <c r="E243" s="269">
        <v>701.01666666666642</v>
      </c>
      <c r="F243" s="269">
        <v>695.88333333333321</v>
      </c>
      <c r="G243" s="269">
        <v>691.6666666666664</v>
      </c>
      <c r="H243" s="269">
        <v>710.36666666666645</v>
      </c>
      <c r="I243" s="269">
        <v>714.58333333333337</v>
      </c>
      <c r="J243" s="269">
        <v>719.71666666666647</v>
      </c>
      <c r="K243" s="268">
        <v>709.45</v>
      </c>
      <c r="L243" s="268">
        <v>700.1</v>
      </c>
      <c r="M243" s="268">
        <v>17.357839999999999</v>
      </c>
      <c r="N243" s="1"/>
      <c r="O243" s="1"/>
    </row>
    <row r="244" spans="1:15" ht="12.75" customHeight="1">
      <c r="A244" s="30">
        <v>234</v>
      </c>
      <c r="B244" s="278" t="s">
        <v>791</v>
      </c>
      <c r="C244" s="268">
        <v>21.25</v>
      </c>
      <c r="D244" s="269">
        <v>21.25</v>
      </c>
      <c r="E244" s="269">
        <v>21.15</v>
      </c>
      <c r="F244" s="269">
        <v>21.049999999999997</v>
      </c>
      <c r="G244" s="269">
        <v>20.949999999999996</v>
      </c>
      <c r="H244" s="269">
        <v>21.35</v>
      </c>
      <c r="I244" s="269">
        <v>21.450000000000003</v>
      </c>
      <c r="J244" s="269">
        <v>21.550000000000004</v>
      </c>
      <c r="K244" s="268">
        <v>21.35</v>
      </c>
      <c r="L244" s="268">
        <v>21.15</v>
      </c>
      <c r="M244" s="268">
        <v>35.317700000000002</v>
      </c>
      <c r="N244" s="1"/>
      <c r="O244" s="1"/>
    </row>
    <row r="245" spans="1:15" ht="12.75" customHeight="1">
      <c r="A245" s="30">
        <v>235</v>
      </c>
      <c r="B245" s="278" t="s">
        <v>798</v>
      </c>
      <c r="C245" s="268">
        <v>1490.95</v>
      </c>
      <c r="D245" s="269">
        <v>1494.4166666666667</v>
      </c>
      <c r="E245" s="269">
        <v>1482.0833333333335</v>
      </c>
      <c r="F245" s="269">
        <v>1473.2166666666667</v>
      </c>
      <c r="G245" s="269">
        <v>1460.8833333333334</v>
      </c>
      <c r="H245" s="269">
        <v>1503.2833333333335</v>
      </c>
      <c r="I245" s="269">
        <v>1515.616666666667</v>
      </c>
      <c r="J245" s="269">
        <v>1524.4833333333336</v>
      </c>
      <c r="K245" s="268">
        <v>1506.75</v>
      </c>
      <c r="L245" s="268">
        <v>1485.55</v>
      </c>
      <c r="M245" s="268">
        <v>0.16053000000000001</v>
      </c>
      <c r="N245" s="1"/>
      <c r="O245" s="1"/>
    </row>
    <row r="246" spans="1:15" ht="12.75" customHeight="1">
      <c r="A246" s="30">
        <v>236</v>
      </c>
      <c r="B246" s="278" t="s">
        <v>396</v>
      </c>
      <c r="C246" s="268">
        <v>133.80000000000001</v>
      </c>
      <c r="D246" s="269">
        <v>135.01666666666668</v>
      </c>
      <c r="E246" s="269">
        <v>131.33333333333337</v>
      </c>
      <c r="F246" s="269">
        <v>128.8666666666667</v>
      </c>
      <c r="G246" s="269">
        <v>125.18333333333339</v>
      </c>
      <c r="H246" s="269">
        <v>137.48333333333335</v>
      </c>
      <c r="I246" s="269">
        <v>141.16666666666669</v>
      </c>
      <c r="J246" s="269">
        <v>143.63333333333333</v>
      </c>
      <c r="K246" s="268">
        <v>138.69999999999999</v>
      </c>
      <c r="L246" s="268">
        <v>132.55000000000001</v>
      </c>
      <c r="M246" s="268">
        <v>1.49139</v>
      </c>
      <c r="N246" s="1"/>
      <c r="O246" s="1"/>
    </row>
    <row r="247" spans="1:15" ht="12.75" customHeight="1">
      <c r="A247" s="30">
        <v>237</v>
      </c>
      <c r="B247" s="278" t="s">
        <v>397</v>
      </c>
      <c r="C247" s="268">
        <v>335.6</v>
      </c>
      <c r="D247" s="269">
        <v>333.11666666666667</v>
      </c>
      <c r="E247" s="269">
        <v>328.23333333333335</v>
      </c>
      <c r="F247" s="269">
        <v>320.86666666666667</v>
      </c>
      <c r="G247" s="269">
        <v>315.98333333333335</v>
      </c>
      <c r="H247" s="269">
        <v>340.48333333333335</v>
      </c>
      <c r="I247" s="269">
        <v>345.36666666666667</v>
      </c>
      <c r="J247" s="269">
        <v>352.73333333333335</v>
      </c>
      <c r="K247" s="268">
        <v>338</v>
      </c>
      <c r="L247" s="268">
        <v>325.75</v>
      </c>
      <c r="M247" s="268">
        <v>0.74714999999999998</v>
      </c>
      <c r="N247" s="1"/>
      <c r="O247" s="1"/>
    </row>
    <row r="248" spans="1:15" ht="12.75" customHeight="1">
      <c r="A248" s="30">
        <v>238</v>
      </c>
      <c r="B248" s="278" t="s">
        <v>129</v>
      </c>
      <c r="C248" s="268">
        <v>385.95</v>
      </c>
      <c r="D248" s="269">
        <v>388.08333333333331</v>
      </c>
      <c r="E248" s="269">
        <v>377.16666666666663</v>
      </c>
      <c r="F248" s="269">
        <v>368.38333333333333</v>
      </c>
      <c r="G248" s="269">
        <v>357.46666666666664</v>
      </c>
      <c r="H248" s="269">
        <v>396.86666666666662</v>
      </c>
      <c r="I248" s="269">
        <v>407.78333333333325</v>
      </c>
      <c r="J248" s="269">
        <v>416.56666666666661</v>
      </c>
      <c r="K248" s="268">
        <v>399</v>
      </c>
      <c r="L248" s="268">
        <v>379.3</v>
      </c>
      <c r="M248" s="268">
        <v>51.702500000000001</v>
      </c>
      <c r="N248" s="1"/>
      <c r="O248" s="1"/>
    </row>
    <row r="249" spans="1:15" ht="12.75" customHeight="1">
      <c r="A249" s="30">
        <v>239</v>
      </c>
      <c r="B249" s="278" t="s">
        <v>133</v>
      </c>
      <c r="C249" s="268">
        <v>197.2</v>
      </c>
      <c r="D249" s="269">
        <v>198.51666666666665</v>
      </c>
      <c r="E249" s="269">
        <v>194.6333333333333</v>
      </c>
      <c r="F249" s="269">
        <v>192.06666666666663</v>
      </c>
      <c r="G249" s="269">
        <v>188.18333333333328</v>
      </c>
      <c r="H249" s="269">
        <v>201.08333333333331</v>
      </c>
      <c r="I249" s="269">
        <v>204.96666666666664</v>
      </c>
      <c r="J249" s="269">
        <v>207.53333333333333</v>
      </c>
      <c r="K249" s="268">
        <v>202.4</v>
      </c>
      <c r="L249" s="268">
        <v>195.95</v>
      </c>
      <c r="M249" s="268">
        <v>45.247160000000001</v>
      </c>
      <c r="N249" s="1"/>
      <c r="O249" s="1"/>
    </row>
    <row r="250" spans="1:15" ht="12.75" customHeight="1">
      <c r="A250" s="30">
        <v>240</v>
      </c>
      <c r="B250" s="278" t="s">
        <v>132</v>
      </c>
      <c r="C250" s="268">
        <v>1156.25</v>
      </c>
      <c r="D250" s="269">
        <v>1165.0666666666666</v>
      </c>
      <c r="E250" s="269">
        <v>1144.2333333333331</v>
      </c>
      <c r="F250" s="269">
        <v>1132.2166666666665</v>
      </c>
      <c r="G250" s="269">
        <v>1111.383333333333</v>
      </c>
      <c r="H250" s="269">
        <v>1177.0833333333333</v>
      </c>
      <c r="I250" s="269">
        <v>1197.9166666666667</v>
      </c>
      <c r="J250" s="269">
        <v>1209.9333333333334</v>
      </c>
      <c r="K250" s="268">
        <v>1185.9000000000001</v>
      </c>
      <c r="L250" s="268">
        <v>1153.05</v>
      </c>
      <c r="M250" s="268">
        <v>33.979819999999997</v>
      </c>
      <c r="N250" s="1"/>
      <c r="O250" s="1"/>
    </row>
    <row r="251" spans="1:15" ht="12.75" customHeight="1">
      <c r="A251" s="30">
        <v>241</v>
      </c>
      <c r="B251" s="278" t="s">
        <v>398</v>
      </c>
      <c r="C251" s="268">
        <v>15</v>
      </c>
      <c r="D251" s="269">
        <v>14.916666666666666</v>
      </c>
      <c r="E251" s="269">
        <v>14.633333333333333</v>
      </c>
      <c r="F251" s="269">
        <v>14.266666666666667</v>
      </c>
      <c r="G251" s="269">
        <v>13.983333333333334</v>
      </c>
      <c r="H251" s="269">
        <v>15.283333333333331</v>
      </c>
      <c r="I251" s="269">
        <v>15.566666666666666</v>
      </c>
      <c r="J251" s="269">
        <v>15.93333333333333</v>
      </c>
      <c r="K251" s="268">
        <v>15.2</v>
      </c>
      <c r="L251" s="268">
        <v>14.55</v>
      </c>
      <c r="M251" s="268">
        <v>41.017919999999997</v>
      </c>
      <c r="N251" s="1"/>
      <c r="O251" s="1"/>
    </row>
    <row r="252" spans="1:15" ht="12.75" customHeight="1">
      <c r="A252" s="30">
        <v>242</v>
      </c>
      <c r="B252" s="278" t="s">
        <v>164</v>
      </c>
      <c r="C252" s="268">
        <v>3804.6</v>
      </c>
      <c r="D252" s="269">
        <v>3834.7833333333328</v>
      </c>
      <c r="E252" s="269">
        <v>3765.6166666666659</v>
      </c>
      <c r="F252" s="269">
        <v>3726.6333333333332</v>
      </c>
      <c r="G252" s="269">
        <v>3657.4666666666662</v>
      </c>
      <c r="H252" s="269">
        <v>3873.7666666666655</v>
      </c>
      <c r="I252" s="269">
        <v>3942.9333333333325</v>
      </c>
      <c r="J252" s="269">
        <v>3981.9166666666652</v>
      </c>
      <c r="K252" s="268">
        <v>3903.95</v>
      </c>
      <c r="L252" s="268">
        <v>3795.8</v>
      </c>
      <c r="M252" s="268">
        <v>2.7189700000000001</v>
      </c>
      <c r="N252" s="1"/>
      <c r="O252" s="1"/>
    </row>
    <row r="253" spans="1:15" ht="12.75" customHeight="1">
      <c r="A253" s="30">
        <v>243</v>
      </c>
      <c r="B253" s="278" t="s">
        <v>134</v>
      </c>
      <c r="C253" s="268">
        <v>1393.75</v>
      </c>
      <c r="D253" s="269">
        <v>1397.25</v>
      </c>
      <c r="E253" s="269">
        <v>1382.5</v>
      </c>
      <c r="F253" s="269">
        <v>1371.25</v>
      </c>
      <c r="G253" s="269">
        <v>1356.5</v>
      </c>
      <c r="H253" s="269">
        <v>1408.5</v>
      </c>
      <c r="I253" s="269">
        <v>1423.25</v>
      </c>
      <c r="J253" s="269">
        <v>1434.5</v>
      </c>
      <c r="K253" s="268">
        <v>1412</v>
      </c>
      <c r="L253" s="268">
        <v>1386</v>
      </c>
      <c r="M253" s="268">
        <v>49.431690000000003</v>
      </c>
      <c r="N253" s="1"/>
      <c r="O253" s="1"/>
    </row>
    <row r="254" spans="1:15" ht="12.75" customHeight="1">
      <c r="A254" s="30">
        <v>244</v>
      </c>
      <c r="B254" s="278" t="s">
        <v>399</v>
      </c>
      <c r="C254" s="268">
        <v>508.7</v>
      </c>
      <c r="D254" s="269">
        <v>510.5</v>
      </c>
      <c r="E254" s="269">
        <v>502.20000000000005</v>
      </c>
      <c r="F254" s="269">
        <v>495.70000000000005</v>
      </c>
      <c r="G254" s="269">
        <v>487.40000000000009</v>
      </c>
      <c r="H254" s="269">
        <v>517</v>
      </c>
      <c r="I254" s="269">
        <v>525.29999999999995</v>
      </c>
      <c r="J254" s="269">
        <v>531.79999999999995</v>
      </c>
      <c r="K254" s="268">
        <v>518.79999999999995</v>
      </c>
      <c r="L254" s="268">
        <v>504</v>
      </c>
      <c r="M254" s="268">
        <v>4.5435299999999996</v>
      </c>
      <c r="N254" s="1"/>
      <c r="O254" s="1"/>
    </row>
    <row r="255" spans="1:15" ht="12.75" customHeight="1">
      <c r="A255" s="30">
        <v>245</v>
      </c>
      <c r="B255" s="278" t="s">
        <v>400</v>
      </c>
      <c r="C255" s="268">
        <v>511.7</v>
      </c>
      <c r="D255" s="269">
        <v>514.5</v>
      </c>
      <c r="E255" s="269">
        <v>505.95000000000005</v>
      </c>
      <c r="F255" s="269">
        <v>500.20000000000005</v>
      </c>
      <c r="G255" s="269">
        <v>491.65000000000009</v>
      </c>
      <c r="H255" s="269">
        <v>520.25</v>
      </c>
      <c r="I255" s="269">
        <v>528.79999999999995</v>
      </c>
      <c r="J255" s="269">
        <v>534.54999999999995</v>
      </c>
      <c r="K255" s="268">
        <v>523.04999999999995</v>
      </c>
      <c r="L255" s="268">
        <v>508.75</v>
      </c>
      <c r="M255" s="268">
        <v>2.9532699999999998</v>
      </c>
      <c r="N255" s="1"/>
      <c r="O255" s="1"/>
    </row>
    <row r="256" spans="1:15" ht="12.75" customHeight="1">
      <c r="A256" s="30">
        <v>246</v>
      </c>
      <c r="B256" s="278" t="s">
        <v>131</v>
      </c>
      <c r="C256" s="268">
        <v>1796.85</v>
      </c>
      <c r="D256" s="269">
        <v>1817.95</v>
      </c>
      <c r="E256" s="269">
        <v>1761.9</v>
      </c>
      <c r="F256" s="269">
        <v>1726.95</v>
      </c>
      <c r="G256" s="269">
        <v>1670.9</v>
      </c>
      <c r="H256" s="269">
        <v>1852.9</v>
      </c>
      <c r="I256" s="269">
        <v>1908.9499999999998</v>
      </c>
      <c r="J256" s="269">
        <v>1943.9</v>
      </c>
      <c r="K256" s="268">
        <v>1874</v>
      </c>
      <c r="L256" s="268">
        <v>1783</v>
      </c>
      <c r="M256" s="268">
        <v>7.3226100000000001</v>
      </c>
      <c r="N256" s="1"/>
      <c r="O256" s="1"/>
    </row>
    <row r="257" spans="1:15" ht="12.75" customHeight="1">
      <c r="A257" s="30">
        <v>247</v>
      </c>
      <c r="B257" s="278" t="s">
        <v>264</v>
      </c>
      <c r="C257" s="268">
        <v>934.5</v>
      </c>
      <c r="D257" s="269">
        <v>926.19999999999993</v>
      </c>
      <c r="E257" s="269">
        <v>914.19999999999982</v>
      </c>
      <c r="F257" s="269">
        <v>893.89999999999986</v>
      </c>
      <c r="G257" s="269">
        <v>881.89999999999975</v>
      </c>
      <c r="H257" s="269">
        <v>946.49999999999989</v>
      </c>
      <c r="I257" s="269">
        <v>958.50000000000011</v>
      </c>
      <c r="J257" s="269">
        <v>978.8</v>
      </c>
      <c r="K257" s="268">
        <v>938.2</v>
      </c>
      <c r="L257" s="268">
        <v>905.9</v>
      </c>
      <c r="M257" s="268">
        <v>5.3664300000000003</v>
      </c>
      <c r="N257" s="1"/>
      <c r="O257" s="1"/>
    </row>
    <row r="258" spans="1:15" ht="12.75" customHeight="1">
      <c r="A258" s="30">
        <v>248</v>
      </c>
      <c r="B258" s="278" t="s">
        <v>401</v>
      </c>
      <c r="C258" s="268">
        <v>1965</v>
      </c>
      <c r="D258" s="269">
        <v>1967.7833333333335</v>
      </c>
      <c r="E258" s="269">
        <v>1928.2666666666671</v>
      </c>
      <c r="F258" s="269">
        <v>1891.5333333333335</v>
      </c>
      <c r="G258" s="269">
        <v>1852.0166666666671</v>
      </c>
      <c r="H258" s="269">
        <v>2004.5166666666671</v>
      </c>
      <c r="I258" s="269">
        <v>2044.0333333333335</v>
      </c>
      <c r="J258" s="269">
        <v>2080.7666666666673</v>
      </c>
      <c r="K258" s="268">
        <v>2007.3</v>
      </c>
      <c r="L258" s="268">
        <v>1931.05</v>
      </c>
      <c r="M258" s="268">
        <v>1.80559</v>
      </c>
      <c r="N258" s="1"/>
      <c r="O258" s="1"/>
    </row>
    <row r="259" spans="1:15" ht="12.75" customHeight="1">
      <c r="A259" s="30">
        <v>249</v>
      </c>
      <c r="B259" s="278" t="s">
        <v>402</v>
      </c>
      <c r="C259" s="268">
        <v>2548.9499999999998</v>
      </c>
      <c r="D259" s="269">
        <v>2576.5666666666671</v>
      </c>
      <c r="E259" s="269">
        <v>2499.233333333334</v>
      </c>
      <c r="F259" s="269">
        <v>2449.5166666666669</v>
      </c>
      <c r="G259" s="269">
        <v>2372.1833333333338</v>
      </c>
      <c r="H259" s="269">
        <v>2626.2833333333342</v>
      </c>
      <c r="I259" s="269">
        <v>2703.6166666666672</v>
      </c>
      <c r="J259" s="269">
        <v>2753.3333333333344</v>
      </c>
      <c r="K259" s="268">
        <v>2653.9</v>
      </c>
      <c r="L259" s="268">
        <v>2526.85</v>
      </c>
      <c r="M259" s="268">
        <v>0.77190000000000003</v>
      </c>
      <c r="N259" s="1"/>
      <c r="O259" s="1"/>
    </row>
    <row r="260" spans="1:15" ht="12.75" customHeight="1">
      <c r="A260" s="30">
        <v>250</v>
      </c>
      <c r="B260" s="278" t="s">
        <v>403</v>
      </c>
      <c r="C260" s="268">
        <v>568.15</v>
      </c>
      <c r="D260" s="269">
        <v>573.01666666666665</v>
      </c>
      <c r="E260" s="269">
        <v>556.88333333333333</v>
      </c>
      <c r="F260" s="269">
        <v>545.61666666666667</v>
      </c>
      <c r="G260" s="269">
        <v>529.48333333333335</v>
      </c>
      <c r="H260" s="269">
        <v>584.2833333333333</v>
      </c>
      <c r="I260" s="269">
        <v>600.41666666666652</v>
      </c>
      <c r="J260" s="269">
        <v>611.68333333333328</v>
      </c>
      <c r="K260" s="268">
        <v>589.15</v>
      </c>
      <c r="L260" s="268">
        <v>561.75</v>
      </c>
      <c r="M260" s="268">
        <v>2.1134300000000001</v>
      </c>
      <c r="N260" s="1"/>
      <c r="O260" s="1"/>
    </row>
    <row r="261" spans="1:15" ht="12.75" customHeight="1">
      <c r="A261" s="30">
        <v>251</v>
      </c>
      <c r="B261" s="278" t="s">
        <v>404</v>
      </c>
      <c r="C261" s="268">
        <v>373.15</v>
      </c>
      <c r="D261" s="269">
        <v>374.51666666666665</v>
      </c>
      <c r="E261" s="269">
        <v>366.58333333333331</v>
      </c>
      <c r="F261" s="269">
        <v>360.01666666666665</v>
      </c>
      <c r="G261" s="269">
        <v>352.08333333333331</v>
      </c>
      <c r="H261" s="269">
        <v>381.08333333333331</v>
      </c>
      <c r="I261" s="269">
        <v>389.01666666666671</v>
      </c>
      <c r="J261" s="269">
        <v>395.58333333333331</v>
      </c>
      <c r="K261" s="268">
        <v>382.45</v>
      </c>
      <c r="L261" s="268">
        <v>367.95</v>
      </c>
      <c r="M261" s="268">
        <v>8.1246100000000006</v>
      </c>
      <c r="N261" s="1"/>
      <c r="O261" s="1"/>
    </row>
    <row r="262" spans="1:15" ht="12.75" customHeight="1">
      <c r="A262" s="30">
        <v>252</v>
      </c>
      <c r="B262" s="278" t="s">
        <v>405</v>
      </c>
      <c r="C262" s="268">
        <v>71.400000000000006</v>
      </c>
      <c r="D262" s="269">
        <v>72.583333333333329</v>
      </c>
      <c r="E262" s="269">
        <v>69.916666666666657</v>
      </c>
      <c r="F262" s="269">
        <v>68.433333333333323</v>
      </c>
      <c r="G262" s="269">
        <v>65.766666666666652</v>
      </c>
      <c r="H262" s="269">
        <v>74.066666666666663</v>
      </c>
      <c r="I262" s="269">
        <v>76.73333333333332</v>
      </c>
      <c r="J262" s="269">
        <v>78.216666666666669</v>
      </c>
      <c r="K262" s="268">
        <v>75.25</v>
      </c>
      <c r="L262" s="268">
        <v>71.099999999999994</v>
      </c>
      <c r="M262" s="268">
        <v>14.51834</v>
      </c>
      <c r="N262" s="1"/>
      <c r="O262" s="1"/>
    </row>
    <row r="263" spans="1:15" ht="12.75" customHeight="1">
      <c r="A263" s="30">
        <v>253</v>
      </c>
      <c r="B263" s="278" t="s">
        <v>265</v>
      </c>
      <c r="C263" s="268">
        <v>291.89999999999998</v>
      </c>
      <c r="D263" s="269">
        <v>295.3</v>
      </c>
      <c r="E263" s="269">
        <v>285.70000000000005</v>
      </c>
      <c r="F263" s="269">
        <v>279.50000000000006</v>
      </c>
      <c r="G263" s="269">
        <v>269.90000000000009</v>
      </c>
      <c r="H263" s="269">
        <v>301.5</v>
      </c>
      <c r="I263" s="269">
        <v>311.10000000000002</v>
      </c>
      <c r="J263" s="269">
        <v>317.29999999999995</v>
      </c>
      <c r="K263" s="268">
        <v>304.89999999999998</v>
      </c>
      <c r="L263" s="268">
        <v>289.10000000000002</v>
      </c>
      <c r="M263" s="268">
        <v>8.3512500000000003</v>
      </c>
      <c r="N263" s="1"/>
      <c r="O263" s="1"/>
    </row>
    <row r="264" spans="1:15" ht="12.75" customHeight="1">
      <c r="A264" s="30">
        <v>254</v>
      </c>
      <c r="B264" s="278" t="s">
        <v>139</v>
      </c>
      <c r="C264" s="268">
        <v>623.54999999999995</v>
      </c>
      <c r="D264" s="269">
        <v>625.26666666666665</v>
      </c>
      <c r="E264" s="269">
        <v>619.5333333333333</v>
      </c>
      <c r="F264" s="269">
        <v>615.51666666666665</v>
      </c>
      <c r="G264" s="269">
        <v>609.7833333333333</v>
      </c>
      <c r="H264" s="269">
        <v>629.2833333333333</v>
      </c>
      <c r="I264" s="269">
        <v>635.01666666666665</v>
      </c>
      <c r="J264" s="269">
        <v>639.0333333333333</v>
      </c>
      <c r="K264" s="268">
        <v>631</v>
      </c>
      <c r="L264" s="268">
        <v>621.25</v>
      </c>
      <c r="M264" s="268">
        <v>12.859909999999999</v>
      </c>
      <c r="N264" s="1"/>
      <c r="O264" s="1"/>
    </row>
    <row r="265" spans="1:15" ht="12.75" customHeight="1">
      <c r="A265" s="30">
        <v>255</v>
      </c>
      <c r="B265" s="278" t="s">
        <v>406</v>
      </c>
      <c r="C265" s="268">
        <v>111.25</v>
      </c>
      <c r="D265" s="269">
        <v>111.56666666666666</v>
      </c>
      <c r="E265" s="269">
        <v>110.18333333333332</v>
      </c>
      <c r="F265" s="269">
        <v>109.11666666666666</v>
      </c>
      <c r="G265" s="269">
        <v>107.73333333333332</v>
      </c>
      <c r="H265" s="269">
        <v>112.63333333333333</v>
      </c>
      <c r="I265" s="269">
        <v>114.01666666666665</v>
      </c>
      <c r="J265" s="269">
        <v>115.08333333333333</v>
      </c>
      <c r="K265" s="268">
        <v>112.95</v>
      </c>
      <c r="L265" s="268">
        <v>110.5</v>
      </c>
      <c r="M265" s="268">
        <v>4.9250699999999998</v>
      </c>
      <c r="N265" s="1"/>
      <c r="O265" s="1"/>
    </row>
    <row r="266" spans="1:15" ht="12.75" customHeight="1">
      <c r="A266" s="30">
        <v>256</v>
      </c>
      <c r="B266" s="278" t="s">
        <v>407</v>
      </c>
      <c r="C266" s="268">
        <v>128.05000000000001</v>
      </c>
      <c r="D266" s="269">
        <v>127.08333333333333</v>
      </c>
      <c r="E266" s="269">
        <v>124.61666666666665</v>
      </c>
      <c r="F266" s="269">
        <v>121.18333333333332</v>
      </c>
      <c r="G266" s="269">
        <v>118.71666666666664</v>
      </c>
      <c r="H266" s="269">
        <v>130.51666666666665</v>
      </c>
      <c r="I266" s="269">
        <v>132.98333333333332</v>
      </c>
      <c r="J266" s="269">
        <v>136.41666666666666</v>
      </c>
      <c r="K266" s="268">
        <v>129.55000000000001</v>
      </c>
      <c r="L266" s="268">
        <v>123.65</v>
      </c>
      <c r="M266" s="268">
        <v>6.9375600000000004</v>
      </c>
      <c r="N266" s="1"/>
      <c r="O266" s="1"/>
    </row>
    <row r="267" spans="1:15" ht="12.75" customHeight="1">
      <c r="A267" s="30">
        <v>257</v>
      </c>
      <c r="B267" s="278" t="s">
        <v>138</v>
      </c>
      <c r="C267" s="268">
        <v>419.6</v>
      </c>
      <c r="D267" s="269">
        <v>422.43333333333334</v>
      </c>
      <c r="E267" s="269">
        <v>414.4666666666667</v>
      </c>
      <c r="F267" s="269">
        <v>409.33333333333337</v>
      </c>
      <c r="G267" s="269">
        <v>401.36666666666673</v>
      </c>
      <c r="H267" s="269">
        <v>427.56666666666666</v>
      </c>
      <c r="I267" s="269">
        <v>435.53333333333325</v>
      </c>
      <c r="J267" s="269">
        <v>440.66666666666663</v>
      </c>
      <c r="K267" s="268">
        <v>430.4</v>
      </c>
      <c r="L267" s="268">
        <v>417.3</v>
      </c>
      <c r="M267" s="268">
        <v>32.163449999999997</v>
      </c>
      <c r="N267" s="1"/>
      <c r="O267" s="1"/>
    </row>
    <row r="268" spans="1:15" ht="12.75" customHeight="1">
      <c r="A268" s="30">
        <v>258</v>
      </c>
      <c r="B268" s="278" t="s">
        <v>140</v>
      </c>
      <c r="C268" s="268">
        <v>614.95000000000005</v>
      </c>
      <c r="D268" s="269">
        <v>618.2166666666667</v>
      </c>
      <c r="E268" s="269">
        <v>608.93333333333339</v>
      </c>
      <c r="F268" s="269">
        <v>602.91666666666674</v>
      </c>
      <c r="G268" s="269">
        <v>593.63333333333344</v>
      </c>
      <c r="H268" s="269">
        <v>624.23333333333335</v>
      </c>
      <c r="I268" s="269">
        <v>633.51666666666665</v>
      </c>
      <c r="J268" s="269">
        <v>639.5333333333333</v>
      </c>
      <c r="K268" s="268">
        <v>627.5</v>
      </c>
      <c r="L268" s="268">
        <v>612.20000000000005</v>
      </c>
      <c r="M268" s="268">
        <v>29.38532</v>
      </c>
      <c r="N268" s="1"/>
      <c r="O268" s="1"/>
    </row>
    <row r="269" spans="1:15" ht="12.75" customHeight="1">
      <c r="A269" s="30">
        <v>259</v>
      </c>
      <c r="B269" s="278" t="s">
        <v>799</v>
      </c>
      <c r="C269" s="268">
        <v>510.2</v>
      </c>
      <c r="D269" s="269">
        <v>511.90000000000003</v>
      </c>
      <c r="E269" s="269">
        <v>504.80000000000007</v>
      </c>
      <c r="F269" s="269">
        <v>499.40000000000003</v>
      </c>
      <c r="G269" s="269">
        <v>492.30000000000007</v>
      </c>
      <c r="H269" s="269">
        <v>517.30000000000007</v>
      </c>
      <c r="I269" s="269">
        <v>524.40000000000009</v>
      </c>
      <c r="J269" s="269">
        <v>529.80000000000007</v>
      </c>
      <c r="K269" s="268">
        <v>519</v>
      </c>
      <c r="L269" s="268">
        <v>506.5</v>
      </c>
      <c r="M269" s="268">
        <v>3.8134399999999999</v>
      </c>
      <c r="N269" s="1"/>
      <c r="O269" s="1"/>
    </row>
    <row r="270" spans="1:15" ht="12.75" customHeight="1">
      <c r="A270" s="30">
        <v>260</v>
      </c>
      <c r="B270" s="278" t="s">
        <v>800</v>
      </c>
      <c r="C270" s="268">
        <v>328.1</v>
      </c>
      <c r="D270" s="269">
        <v>329.8</v>
      </c>
      <c r="E270" s="269">
        <v>323.65000000000003</v>
      </c>
      <c r="F270" s="269">
        <v>319.20000000000005</v>
      </c>
      <c r="G270" s="269">
        <v>313.05000000000007</v>
      </c>
      <c r="H270" s="269">
        <v>334.25</v>
      </c>
      <c r="I270" s="269">
        <v>340.4</v>
      </c>
      <c r="J270" s="269">
        <v>344.84999999999997</v>
      </c>
      <c r="K270" s="268">
        <v>335.95</v>
      </c>
      <c r="L270" s="268">
        <v>325.35000000000002</v>
      </c>
      <c r="M270" s="268">
        <v>1.0731999999999999</v>
      </c>
      <c r="N270" s="1"/>
      <c r="O270" s="1"/>
    </row>
    <row r="271" spans="1:15" ht="12.75" customHeight="1">
      <c r="A271" s="30">
        <v>261</v>
      </c>
      <c r="B271" s="278" t="s">
        <v>408</v>
      </c>
      <c r="C271" s="268">
        <v>567.95000000000005</v>
      </c>
      <c r="D271" s="269">
        <v>568.13333333333333</v>
      </c>
      <c r="E271" s="269">
        <v>556.76666666666665</v>
      </c>
      <c r="F271" s="269">
        <v>545.58333333333337</v>
      </c>
      <c r="G271" s="269">
        <v>534.2166666666667</v>
      </c>
      <c r="H271" s="269">
        <v>579.31666666666661</v>
      </c>
      <c r="I271" s="269">
        <v>590.68333333333317</v>
      </c>
      <c r="J271" s="269">
        <v>601.86666666666656</v>
      </c>
      <c r="K271" s="268">
        <v>579.5</v>
      </c>
      <c r="L271" s="268">
        <v>556.95000000000005</v>
      </c>
      <c r="M271" s="268">
        <v>1.0984799999999999</v>
      </c>
      <c r="N271" s="1"/>
      <c r="O271" s="1"/>
    </row>
    <row r="272" spans="1:15" ht="12.75" customHeight="1">
      <c r="A272" s="30">
        <v>262</v>
      </c>
      <c r="B272" s="278" t="s">
        <v>409</v>
      </c>
      <c r="C272" s="268">
        <v>188.5</v>
      </c>
      <c r="D272" s="269">
        <v>189.16666666666666</v>
      </c>
      <c r="E272" s="269">
        <v>185.93333333333331</v>
      </c>
      <c r="F272" s="269">
        <v>183.36666666666665</v>
      </c>
      <c r="G272" s="269">
        <v>180.1333333333333</v>
      </c>
      <c r="H272" s="269">
        <v>191.73333333333332</v>
      </c>
      <c r="I272" s="269">
        <v>194.96666666666667</v>
      </c>
      <c r="J272" s="269">
        <v>197.53333333333333</v>
      </c>
      <c r="K272" s="268">
        <v>192.4</v>
      </c>
      <c r="L272" s="268">
        <v>186.6</v>
      </c>
      <c r="M272" s="268">
        <v>3.5361699999999998</v>
      </c>
      <c r="N272" s="1"/>
      <c r="O272" s="1"/>
    </row>
    <row r="273" spans="1:15" ht="12.75" customHeight="1">
      <c r="A273" s="30">
        <v>263</v>
      </c>
      <c r="B273" s="278" t="s">
        <v>410</v>
      </c>
      <c r="C273" s="268">
        <v>531.5</v>
      </c>
      <c r="D273" s="269">
        <v>533.66666666666663</v>
      </c>
      <c r="E273" s="269">
        <v>525.5333333333333</v>
      </c>
      <c r="F273" s="269">
        <v>519.56666666666672</v>
      </c>
      <c r="G273" s="269">
        <v>511.43333333333339</v>
      </c>
      <c r="H273" s="269">
        <v>539.63333333333321</v>
      </c>
      <c r="I273" s="269">
        <v>547.76666666666665</v>
      </c>
      <c r="J273" s="269">
        <v>553.73333333333312</v>
      </c>
      <c r="K273" s="268">
        <v>541.79999999999995</v>
      </c>
      <c r="L273" s="268">
        <v>527.70000000000005</v>
      </c>
      <c r="M273" s="268">
        <v>1.65587</v>
      </c>
      <c r="N273" s="1"/>
      <c r="O273" s="1"/>
    </row>
    <row r="274" spans="1:15" ht="12.75" customHeight="1">
      <c r="A274" s="30">
        <v>264</v>
      </c>
      <c r="B274" s="278" t="s">
        <v>411</v>
      </c>
      <c r="C274" s="268">
        <v>1411.85</v>
      </c>
      <c r="D274" s="269">
        <v>1417.7</v>
      </c>
      <c r="E274" s="269">
        <v>1399.15</v>
      </c>
      <c r="F274" s="269">
        <v>1386.45</v>
      </c>
      <c r="G274" s="269">
        <v>1367.9</v>
      </c>
      <c r="H274" s="269">
        <v>1430.4</v>
      </c>
      <c r="I274" s="269">
        <v>1448.9499999999998</v>
      </c>
      <c r="J274" s="269">
        <v>1461.65</v>
      </c>
      <c r="K274" s="268">
        <v>1436.25</v>
      </c>
      <c r="L274" s="268">
        <v>1405</v>
      </c>
      <c r="M274" s="268">
        <v>0.80103000000000002</v>
      </c>
      <c r="N274" s="1"/>
      <c r="O274" s="1"/>
    </row>
    <row r="275" spans="1:15" ht="12.75" customHeight="1">
      <c r="A275" s="30">
        <v>265</v>
      </c>
      <c r="B275" s="278" t="s">
        <v>412</v>
      </c>
      <c r="C275" s="268">
        <v>228.4</v>
      </c>
      <c r="D275" s="269">
        <v>228.01666666666665</v>
      </c>
      <c r="E275" s="269">
        <v>225.8833333333333</v>
      </c>
      <c r="F275" s="269">
        <v>223.36666666666665</v>
      </c>
      <c r="G275" s="269">
        <v>221.23333333333329</v>
      </c>
      <c r="H275" s="269">
        <v>230.5333333333333</v>
      </c>
      <c r="I275" s="269">
        <v>232.66666666666663</v>
      </c>
      <c r="J275" s="269">
        <v>235.18333333333331</v>
      </c>
      <c r="K275" s="268">
        <v>230.15</v>
      </c>
      <c r="L275" s="268">
        <v>225.5</v>
      </c>
      <c r="M275" s="268">
        <v>1.87059</v>
      </c>
      <c r="N275" s="1"/>
      <c r="O275" s="1"/>
    </row>
    <row r="276" spans="1:15" ht="12.75" customHeight="1">
      <c r="A276" s="30">
        <v>266</v>
      </c>
      <c r="B276" s="278" t="s">
        <v>413</v>
      </c>
      <c r="C276" s="268">
        <v>658.25</v>
      </c>
      <c r="D276" s="269">
        <v>661.81666666666672</v>
      </c>
      <c r="E276" s="269">
        <v>649.63333333333344</v>
      </c>
      <c r="F276" s="269">
        <v>641.01666666666677</v>
      </c>
      <c r="G276" s="269">
        <v>628.83333333333348</v>
      </c>
      <c r="H276" s="269">
        <v>670.43333333333339</v>
      </c>
      <c r="I276" s="269">
        <v>682.61666666666656</v>
      </c>
      <c r="J276" s="269">
        <v>691.23333333333335</v>
      </c>
      <c r="K276" s="268">
        <v>674</v>
      </c>
      <c r="L276" s="268">
        <v>653.20000000000005</v>
      </c>
      <c r="M276" s="268">
        <v>20.488219999999998</v>
      </c>
      <c r="N276" s="1"/>
      <c r="O276" s="1"/>
    </row>
    <row r="277" spans="1:15" ht="12.75" customHeight="1">
      <c r="A277" s="30">
        <v>267</v>
      </c>
      <c r="B277" s="278" t="s">
        <v>414</v>
      </c>
      <c r="C277" s="268">
        <v>377.45</v>
      </c>
      <c r="D277" s="269">
        <v>377.15000000000003</v>
      </c>
      <c r="E277" s="269">
        <v>365.30000000000007</v>
      </c>
      <c r="F277" s="269">
        <v>353.15000000000003</v>
      </c>
      <c r="G277" s="269">
        <v>341.30000000000007</v>
      </c>
      <c r="H277" s="269">
        <v>389.30000000000007</v>
      </c>
      <c r="I277" s="269">
        <v>401.15000000000009</v>
      </c>
      <c r="J277" s="269">
        <v>413.30000000000007</v>
      </c>
      <c r="K277" s="268">
        <v>389</v>
      </c>
      <c r="L277" s="268">
        <v>365</v>
      </c>
      <c r="M277" s="268">
        <v>18.463999999999999</v>
      </c>
      <c r="N277" s="1"/>
      <c r="O277" s="1"/>
    </row>
    <row r="278" spans="1:15" ht="12.75" customHeight="1">
      <c r="A278" s="30">
        <v>268</v>
      </c>
      <c r="B278" s="278" t="s">
        <v>415</v>
      </c>
      <c r="C278" s="268">
        <v>1198.2</v>
      </c>
      <c r="D278" s="269">
        <v>1190.9166666666667</v>
      </c>
      <c r="E278" s="269">
        <v>1176.8333333333335</v>
      </c>
      <c r="F278" s="269">
        <v>1155.4666666666667</v>
      </c>
      <c r="G278" s="269">
        <v>1141.3833333333334</v>
      </c>
      <c r="H278" s="269">
        <v>1212.2833333333335</v>
      </c>
      <c r="I278" s="269">
        <v>1226.366666666667</v>
      </c>
      <c r="J278" s="269">
        <v>1247.7333333333336</v>
      </c>
      <c r="K278" s="268">
        <v>1205</v>
      </c>
      <c r="L278" s="268">
        <v>1169.55</v>
      </c>
      <c r="M278" s="268">
        <v>0.55108999999999997</v>
      </c>
      <c r="N278" s="1"/>
      <c r="O278" s="1"/>
    </row>
    <row r="279" spans="1:15" ht="12.75" customHeight="1">
      <c r="A279" s="30">
        <v>269</v>
      </c>
      <c r="B279" s="278" t="s">
        <v>416</v>
      </c>
      <c r="C279" s="268">
        <v>424.2</v>
      </c>
      <c r="D279" s="269">
        <v>422.88333333333327</v>
      </c>
      <c r="E279" s="269">
        <v>416.86666666666656</v>
      </c>
      <c r="F279" s="269">
        <v>409.5333333333333</v>
      </c>
      <c r="G279" s="269">
        <v>403.51666666666659</v>
      </c>
      <c r="H279" s="269">
        <v>430.21666666666653</v>
      </c>
      <c r="I279" s="269">
        <v>436.23333333333329</v>
      </c>
      <c r="J279" s="269">
        <v>443.56666666666649</v>
      </c>
      <c r="K279" s="268">
        <v>428.9</v>
      </c>
      <c r="L279" s="268">
        <v>415.55</v>
      </c>
      <c r="M279" s="268">
        <v>0.80437999999999998</v>
      </c>
      <c r="N279" s="1"/>
      <c r="O279" s="1"/>
    </row>
    <row r="280" spans="1:15" ht="12.75" customHeight="1">
      <c r="A280" s="30">
        <v>270</v>
      </c>
      <c r="B280" s="278" t="s">
        <v>801</v>
      </c>
      <c r="C280" s="268">
        <v>94.25</v>
      </c>
      <c r="D280" s="269">
        <v>94.95</v>
      </c>
      <c r="E280" s="269">
        <v>92.9</v>
      </c>
      <c r="F280" s="269">
        <v>91.55</v>
      </c>
      <c r="G280" s="269">
        <v>89.5</v>
      </c>
      <c r="H280" s="269">
        <v>96.300000000000011</v>
      </c>
      <c r="I280" s="269">
        <v>98.35</v>
      </c>
      <c r="J280" s="269">
        <v>99.700000000000017</v>
      </c>
      <c r="K280" s="268">
        <v>97</v>
      </c>
      <c r="L280" s="268">
        <v>93.6</v>
      </c>
      <c r="M280" s="268">
        <v>24.09104</v>
      </c>
      <c r="N280" s="1"/>
      <c r="O280" s="1"/>
    </row>
    <row r="281" spans="1:15" ht="12.75" customHeight="1">
      <c r="A281" s="30">
        <v>271</v>
      </c>
      <c r="B281" s="278" t="s">
        <v>417</v>
      </c>
      <c r="C281" s="268">
        <v>493.55</v>
      </c>
      <c r="D281" s="269">
        <v>491.59999999999997</v>
      </c>
      <c r="E281" s="269">
        <v>487.94999999999993</v>
      </c>
      <c r="F281" s="269">
        <v>482.34999999999997</v>
      </c>
      <c r="G281" s="269">
        <v>478.69999999999993</v>
      </c>
      <c r="H281" s="269">
        <v>497.19999999999993</v>
      </c>
      <c r="I281" s="269">
        <v>500.84999999999991</v>
      </c>
      <c r="J281" s="269">
        <v>506.44999999999993</v>
      </c>
      <c r="K281" s="268">
        <v>495.25</v>
      </c>
      <c r="L281" s="268">
        <v>486</v>
      </c>
      <c r="M281" s="268">
        <v>0.60787000000000002</v>
      </c>
      <c r="N281" s="1"/>
      <c r="O281" s="1"/>
    </row>
    <row r="282" spans="1:15" ht="12.75" customHeight="1">
      <c r="A282" s="30">
        <v>272</v>
      </c>
      <c r="B282" s="278" t="s">
        <v>418</v>
      </c>
      <c r="C282" s="268">
        <v>78.849999999999994</v>
      </c>
      <c r="D282" s="269">
        <v>79.900000000000006</v>
      </c>
      <c r="E282" s="269">
        <v>77.350000000000009</v>
      </c>
      <c r="F282" s="269">
        <v>75.850000000000009</v>
      </c>
      <c r="G282" s="269">
        <v>73.300000000000011</v>
      </c>
      <c r="H282" s="269">
        <v>81.400000000000006</v>
      </c>
      <c r="I282" s="269">
        <v>83.950000000000017</v>
      </c>
      <c r="J282" s="269">
        <v>85.45</v>
      </c>
      <c r="K282" s="268">
        <v>82.45</v>
      </c>
      <c r="L282" s="268">
        <v>78.400000000000006</v>
      </c>
      <c r="M282" s="268">
        <v>40.799770000000002</v>
      </c>
      <c r="N282" s="1"/>
      <c r="O282" s="1"/>
    </row>
    <row r="283" spans="1:15" ht="12.75" customHeight="1">
      <c r="A283" s="30">
        <v>273</v>
      </c>
      <c r="B283" s="278" t="s">
        <v>419</v>
      </c>
      <c r="C283" s="268">
        <v>447.7</v>
      </c>
      <c r="D283" s="269">
        <v>447.13333333333338</v>
      </c>
      <c r="E283" s="269">
        <v>441.26666666666677</v>
      </c>
      <c r="F283" s="269">
        <v>434.83333333333337</v>
      </c>
      <c r="G283" s="269">
        <v>428.96666666666675</v>
      </c>
      <c r="H283" s="269">
        <v>453.56666666666678</v>
      </c>
      <c r="I283" s="269">
        <v>459.43333333333345</v>
      </c>
      <c r="J283" s="269">
        <v>465.86666666666679</v>
      </c>
      <c r="K283" s="268">
        <v>453</v>
      </c>
      <c r="L283" s="268">
        <v>440.7</v>
      </c>
      <c r="M283" s="268">
        <v>1.4912399999999999</v>
      </c>
      <c r="N283" s="1"/>
      <c r="O283" s="1"/>
    </row>
    <row r="284" spans="1:15" ht="12.75" customHeight="1">
      <c r="A284" s="30">
        <v>274</v>
      </c>
      <c r="B284" s="278" t="s">
        <v>141</v>
      </c>
      <c r="C284" s="268">
        <v>1783.9</v>
      </c>
      <c r="D284" s="269">
        <v>1790.0666666666666</v>
      </c>
      <c r="E284" s="269">
        <v>1767.1333333333332</v>
      </c>
      <c r="F284" s="269">
        <v>1750.3666666666666</v>
      </c>
      <c r="G284" s="269">
        <v>1727.4333333333332</v>
      </c>
      <c r="H284" s="269">
        <v>1806.8333333333333</v>
      </c>
      <c r="I284" s="269">
        <v>1829.7666666666667</v>
      </c>
      <c r="J284" s="269">
        <v>1846.5333333333333</v>
      </c>
      <c r="K284" s="268">
        <v>1813</v>
      </c>
      <c r="L284" s="268">
        <v>1773.3</v>
      </c>
      <c r="M284" s="268">
        <v>24.400639999999999</v>
      </c>
      <c r="N284" s="1"/>
      <c r="O284" s="1"/>
    </row>
    <row r="285" spans="1:15" ht="12.75" customHeight="1">
      <c r="A285" s="30">
        <v>275</v>
      </c>
      <c r="B285" s="278" t="s">
        <v>783</v>
      </c>
      <c r="C285" s="268">
        <v>1506.3</v>
      </c>
      <c r="D285" s="269">
        <v>1503.1666666666667</v>
      </c>
      <c r="E285" s="269">
        <v>1481.3333333333335</v>
      </c>
      <c r="F285" s="269">
        <v>1456.3666666666668</v>
      </c>
      <c r="G285" s="269">
        <v>1434.5333333333335</v>
      </c>
      <c r="H285" s="269">
        <v>1528.1333333333334</v>
      </c>
      <c r="I285" s="269">
        <v>1549.9666666666669</v>
      </c>
      <c r="J285" s="269">
        <v>1574.9333333333334</v>
      </c>
      <c r="K285" s="268">
        <v>1525</v>
      </c>
      <c r="L285" s="268">
        <v>1478.2</v>
      </c>
      <c r="M285" s="268">
        <v>1.26969</v>
      </c>
      <c r="N285" s="1"/>
      <c r="O285" s="1"/>
    </row>
    <row r="286" spans="1:15" ht="12.75" customHeight="1">
      <c r="A286" s="30">
        <v>276</v>
      </c>
      <c r="B286" s="278" t="s">
        <v>142</v>
      </c>
      <c r="C286" s="268">
        <v>72.349999999999994</v>
      </c>
      <c r="D286" s="269">
        <v>73.216666666666669</v>
      </c>
      <c r="E286" s="269">
        <v>71.233333333333334</v>
      </c>
      <c r="F286" s="269">
        <v>70.11666666666666</v>
      </c>
      <c r="G286" s="269">
        <v>68.133333333333326</v>
      </c>
      <c r="H286" s="269">
        <v>74.333333333333343</v>
      </c>
      <c r="I286" s="269">
        <v>76.316666666666691</v>
      </c>
      <c r="J286" s="269">
        <v>77.433333333333351</v>
      </c>
      <c r="K286" s="268">
        <v>75.2</v>
      </c>
      <c r="L286" s="268">
        <v>72.099999999999994</v>
      </c>
      <c r="M286" s="268">
        <v>52.436750000000004</v>
      </c>
      <c r="N286" s="1"/>
      <c r="O286" s="1"/>
    </row>
    <row r="287" spans="1:15" ht="12.75" customHeight="1">
      <c r="A287" s="30">
        <v>277</v>
      </c>
      <c r="B287" s="278" t="s">
        <v>147</v>
      </c>
      <c r="C287" s="268">
        <v>3492.2</v>
      </c>
      <c r="D287" s="269">
        <v>3521.9833333333336</v>
      </c>
      <c r="E287" s="269">
        <v>3453.9666666666672</v>
      </c>
      <c r="F287" s="269">
        <v>3415.7333333333336</v>
      </c>
      <c r="G287" s="269">
        <v>3347.7166666666672</v>
      </c>
      <c r="H287" s="269">
        <v>3560.2166666666672</v>
      </c>
      <c r="I287" s="269">
        <v>3628.2333333333336</v>
      </c>
      <c r="J287" s="269">
        <v>3666.4666666666672</v>
      </c>
      <c r="K287" s="268">
        <v>3590</v>
      </c>
      <c r="L287" s="268">
        <v>3483.75</v>
      </c>
      <c r="M287" s="268">
        <v>1.84524</v>
      </c>
      <c r="N287" s="1"/>
      <c r="O287" s="1"/>
    </row>
    <row r="288" spans="1:15" ht="12.75" customHeight="1">
      <c r="A288" s="30">
        <v>278</v>
      </c>
      <c r="B288" s="278" t="s">
        <v>144</v>
      </c>
      <c r="C288" s="268">
        <v>402.3</v>
      </c>
      <c r="D288" s="269">
        <v>405.40000000000003</v>
      </c>
      <c r="E288" s="269">
        <v>397.40000000000009</v>
      </c>
      <c r="F288" s="269">
        <v>392.50000000000006</v>
      </c>
      <c r="G288" s="269">
        <v>384.50000000000011</v>
      </c>
      <c r="H288" s="269">
        <v>410.30000000000007</v>
      </c>
      <c r="I288" s="269">
        <v>418.29999999999995</v>
      </c>
      <c r="J288" s="269">
        <v>423.20000000000005</v>
      </c>
      <c r="K288" s="268">
        <v>413.4</v>
      </c>
      <c r="L288" s="268">
        <v>400.5</v>
      </c>
      <c r="M288" s="268">
        <v>39.463030000000003</v>
      </c>
      <c r="N288" s="1"/>
      <c r="O288" s="1"/>
    </row>
    <row r="289" spans="1:15" ht="12.75" customHeight="1">
      <c r="A289" s="30">
        <v>279</v>
      </c>
      <c r="B289" s="278" t="s">
        <v>420</v>
      </c>
      <c r="C289" s="268">
        <v>12583.75</v>
      </c>
      <c r="D289" s="269">
        <v>12521.6</v>
      </c>
      <c r="E289" s="269">
        <v>12355.2</v>
      </c>
      <c r="F289" s="269">
        <v>12126.65</v>
      </c>
      <c r="G289" s="269">
        <v>11960.25</v>
      </c>
      <c r="H289" s="269">
        <v>12750.150000000001</v>
      </c>
      <c r="I289" s="269">
        <v>12916.55</v>
      </c>
      <c r="J289" s="269">
        <v>13145.100000000002</v>
      </c>
      <c r="K289" s="268">
        <v>12688</v>
      </c>
      <c r="L289" s="268">
        <v>12293.05</v>
      </c>
      <c r="M289" s="268">
        <v>3.7260000000000001E-2</v>
      </c>
      <c r="N289" s="1"/>
      <c r="O289" s="1"/>
    </row>
    <row r="290" spans="1:15" ht="12.75" customHeight="1">
      <c r="A290" s="30">
        <v>280</v>
      </c>
      <c r="B290" s="278" t="s">
        <v>146</v>
      </c>
      <c r="C290" s="268">
        <v>4450.7</v>
      </c>
      <c r="D290" s="269">
        <v>4442.9000000000005</v>
      </c>
      <c r="E290" s="269">
        <v>4385.8000000000011</v>
      </c>
      <c r="F290" s="269">
        <v>4320.9000000000005</v>
      </c>
      <c r="G290" s="269">
        <v>4263.8000000000011</v>
      </c>
      <c r="H290" s="269">
        <v>4507.8000000000011</v>
      </c>
      <c r="I290" s="269">
        <v>4564.9000000000015</v>
      </c>
      <c r="J290" s="269">
        <v>4629.8000000000011</v>
      </c>
      <c r="K290" s="268">
        <v>4500</v>
      </c>
      <c r="L290" s="268">
        <v>4378</v>
      </c>
      <c r="M290" s="268">
        <v>2.4367700000000001</v>
      </c>
      <c r="N290" s="1"/>
      <c r="O290" s="1"/>
    </row>
    <row r="291" spans="1:15" ht="12.75" customHeight="1">
      <c r="A291" s="30">
        <v>281</v>
      </c>
      <c r="B291" s="278" t="s">
        <v>145</v>
      </c>
      <c r="C291" s="268">
        <v>1819.3</v>
      </c>
      <c r="D291" s="269">
        <v>1828.4333333333334</v>
      </c>
      <c r="E291" s="269">
        <v>1804.8666666666668</v>
      </c>
      <c r="F291" s="269">
        <v>1790.4333333333334</v>
      </c>
      <c r="G291" s="269">
        <v>1766.8666666666668</v>
      </c>
      <c r="H291" s="269">
        <v>1842.8666666666668</v>
      </c>
      <c r="I291" s="269">
        <v>1866.4333333333334</v>
      </c>
      <c r="J291" s="269">
        <v>1880.8666666666668</v>
      </c>
      <c r="K291" s="268">
        <v>1852</v>
      </c>
      <c r="L291" s="268">
        <v>1814</v>
      </c>
      <c r="M291" s="268">
        <v>18.50414</v>
      </c>
      <c r="N291" s="1"/>
      <c r="O291" s="1"/>
    </row>
    <row r="292" spans="1:15" ht="12.75" customHeight="1">
      <c r="A292" s="30">
        <v>282</v>
      </c>
      <c r="B292" s="278" t="s">
        <v>846</v>
      </c>
      <c r="C292" s="268">
        <v>352.1</v>
      </c>
      <c r="D292" s="269">
        <v>353.90000000000003</v>
      </c>
      <c r="E292" s="269">
        <v>348.25000000000006</v>
      </c>
      <c r="F292" s="269">
        <v>344.40000000000003</v>
      </c>
      <c r="G292" s="269">
        <v>338.75000000000006</v>
      </c>
      <c r="H292" s="269">
        <v>357.75000000000006</v>
      </c>
      <c r="I292" s="269">
        <v>363.40000000000003</v>
      </c>
      <c r="J292" s="269">
        <v>367.25000000000006</v>
      </c>
      <c r="K292" s="268">
        <v>359.55</v>
      </c>
      <c r="L292" s="268">
        <v>350.05</v>
      </c>
      <c r="M292" s="268">
        <v>1.98424</v>
      </c>
      <c r="N292" s="1"/>
      <c r="O292" s="1"/>
    </row>
    <row r="293" spans="1:15" ht="12.75" customHeight="1">
      <c r="A293" s="30">
        <v>283</v>
      </c>
      <c r="B293" s="278" t="s">
        <v>266</v>
      </c>
      <c r="C293" s="268">
        <v>512.35</v>
      </c>
      <c r="D293" s="269">
        <v>515</v>
      </c>
      <c r="E293" s="269">
        <v>506.35</v>
      </c>
      <c r="F293" s="269">
        <v>500.35</v>
      </c>
      <c r="G293" s="269">
        <v>491.70000000000005</v>
      </c>
      <c r="H293" s="269">
        <v>521</v>
      </c>
      <c r="I293" s="269">
        <v>529.65000000000009</v>
      </c>
      <c r="J293" s="269">
        <v>535.65</v>
      </c>
      <c r="K293" s="268">
        <v>523.65</v>
      </c>
      <c r="L293" s="268">
        <v>509</v>
      </c>
      <c r="M293" s="268">
        <v>9.2707700000000006</v>
      </c>
      <c r="N293" s="1"/>
      <c r="O293" s="1"/>
    </row>
    <row r="294" spans="1:15" ht="12.75" customHeight="1">
      <c r="A294" s="30">
        <v>284</v>
      </c>
      <c r="B294" s="278" t="s">
        <v>803</v>
      </c>
      <c r="C294" s="268">
        <v>339.25</v>
      </c>
      <c r="D294" s="269">
        <v>340.41666666666669</v>
      </c>
      <c r="E294" s="269">
        <v>335.23333333333335</v>
      </c>
      <c r="F294" s="269">
        <v>331.21666666666664</v>
      </c>
      <c r="G294" s="269">
        <v>326.0333333333333</v>
      </c>
      <c r="H294" s="269">
        <v>344.43333333333339</v>
      </c>
      <c r="I294" s="269">
        <v>349.61666666666667</v>
      </c>
      <c r="J294" s="269">
        <v>353.63333333333344</v>
      </c>
      <c r="K294" s="268">
        <v>345.6</v>
      </c>
      <c r="L294" s="268">
        <v>336.4</v>
      </c>
      <c r="M294" s="268">
        <v>7.3969100000000001</v>
      </c>
      <c r="N294" s="1"/>
      <c r="O294" s="1"/>
    </row>
    <row r="295" spans="1:15" ht="12.75" customHeight="1">
      <c r="A295" s="30">
        <v>285</v>
      </c>
      <c r="B295" s="278" t="s">
        <v>421</v>
      </c>
      <c r="C295" s="268">
        <v>3335.05</v>
      </c>
      <c r="D295" s="269">
        <v>3321.9666666666667</v>
      </c>
      <c r="E295" s="269">
        <v>3283.0833333333335</v>
      </c>
      <c r="F295" s="269">
        <v>3231.1166666666668</v>
      </c>
      <c r="G295" s="269">
        <v>3192.2333333333336</v>
      </c>
      <c r="H295" s="269">
        <v>3373.9333333333334</v>
      </c>
      <c r="I295" s="269">
        <v>3412.8166666666666</v>
      </c>
      <c r="J295" s="269">
        <v>3464.7833333333333</v>
      </c>
      <c r="K295" s="268">
        <v>3360.85</v>
      </c>
      <c r="L295" s="268">
        <v>3270</v>
      </c>
      <c r="M295" s="268">
        <v>0.26430999999999999</v>
      </c>
      <c r="N295" s="1"/>
      <c r="O295" s="1"/>
    </row>
    <row r="296" spans="1:15" ht="12.75" customHeight="1">
      <c r="A296" s="30">
        <v>286</v>
      </c>
      <c r="B296" s="278" t="s">
        <v>148</v>
      </c>
      <c r="C296" s="268">
        <v>722.1</v>
      </c>
      <c r="D296" s="269">
        <v>709.25</v>
      </c>
      <c r="E296" s="269">
        <v>691.8</v>
      </c>
      <c r="F296" s="269">
        <v>661.5</v>
      </c>
      <c r="G296" s="269">
        <v>644.04999999999995</v>
      </c>
      <c r="H296" s="269">
        <v>739.55</v>
      </c>
      <c r="I296" s="269">
        <v>757</v>
      </c>
      <c r="J296" s="269">
        <v>787.3</v>
      </c>
      <c r="K296" s="268">
        <v>726.7</v>
      </c>
      <c r="L296" s="268">
        <v>678.95</v>
      </c>
      <c r="M296" s="268">
        <v>66.243009999999998</v>
      </c>
      <c r="N296" s="1"/>
      <c r="O296" s="1"/>
    </row>
    <row r="297" spans="1:15" ht="12.75" customHeight="1">
      <c r="A297" s="30">
        <v>287</v>
      </c>
      <c r="B297" s="278" t="s">
        <v>422</v>
      </c>
      <c r="C297" s="268">
        <v>1780.7</v>
      </c>
      <c r="D297" s="269">
        <v>1773.9166666666667</v>
      </c>
      <c r="E297" s="269">
        <v>1757.8333333333335</v>
      </c>
      <c r="F297" s="269">
        <v>1734.9666666666667</v>
      </c>
      <c r="G297" s="269">
        <v>1718.8833333333334</v>
      </c>
      <c r="H297" s="269">
        <v>1796.7833333333335</v>
      </c>
      <c r="I297" s="269">
        <v>1812.866666666667</v>
      </c>
      <c r="J297" s="269">
        <v>1835.7333333333336</v>
      </c>
      <c r="K297" s="268">
        <v>1790</v>
      </c>
      <c r="L297" s="268">
        <v>1751.05</v>
      </c>
      <c r="M297" s="268">
        <v>0.23637</v>
      </c>
      <c r="N297" s="1"/>
      <c r="O297" s="1"/>
    </row>
    <row r="298" spans="1:15" ht="12.75" customHeight="1">
      <c r="A298" s="30">
        <v>288</v>
      </c>
      <c r="B298" s="278" t="s">
        <v>423</v>
      </c>
      <c r="C298" s="268">
        <v>33.700000000000003</v>
      </c>
      <c r="D298" s="269">
        <v>33.85</v>
      </c>
      <c r="E298" s="269">
        <v>33.050000000000004</v>
      </c>
      <c r="F298" s="269">
        <v>32.400000000000006</v>
      </c>
      <c r="G298" s="269">
        <v>31.600000000000009</v>
      </c>
      <c r="H298" s="269">
        <v>34.5</v>
      </c>
      <c r="I298" s="269">
        <v>35.299999999999997</v>
      </c>
      <c r="J298" s="269">
        <v>35.949999999999996</v>
      </c>
      <c r="K298" s="268">
        <v>34.65</v>
      </c>
      <c r="L298" s="268">
        <v>33.200000000000003</v>
      </c>
      <c r="M298" s="268">
        <v>8.0600299999999994</v>
      </c>
      <c r="N298" s="1"/>
      <c r="O298" s="1"/>
    </row>
    <row r="299" spans="1:15" ht="12.75" customHeight="1">
      <c r="A299" s="30">
        <v>289</v>
      </c>
      <c r="B299" s="278" t="s">
        <v>424</v>
      </c>
      <c r="C299" s="268">
        <v>149.30000000000001</v>
      </c>
      <c r="D299" s="269">
        <v>149.56666666666666</v>
      </c>
      <c r="E299" s="269">
        <v>147.43333333333334</v>
      </c>
      <c r="F299" s="269">
        <v>145.56666666666666</v>
      </c>
      <c r="G299" s="269">
        <v>143.43333333333334</v>
      </c>
      <c r="H299" s="269">
        <v>151.43333333333334</v>
      </c>
      <c r="I299" s="269">
        <v>153.56666666666666</v>
      </c>
      <c r="J299" s="269">
        <v>155.43333333333334</v>
      </c>
      <c r="K299" s="268">
        <v>151.69999999999999</v>
      </c>
      <c r="L299" s="268">
        <v>147.69999999999999</v>
      </c>
      <c r="M299" s="268">
        <v>1.3964000000000001</v>
      </c>
      <c r="N299" s="1"/>
      <c r="O299" s="1"/>
    </row>
    <row r="300" spans="1:15" ht="12.75" customHeight="1">
      <c r="A300" s="30">
        <v>290</v>
      </c>
      <c r="B300" s="278" t="s">
        <v>160</v>
      </c>
      <c r="C300" s="268">
        <v>80624.25</v>
      </c>
      <c r="D300" s="269">
        <v>80941.416666666672</v>
      </c>
      <c r="E300" s="269">
        <v>79782.833333333343</v>
      </c>
      <c r="F300" s="269">
        <v>78941.416666666672</v>
      </c>
      <c r="G300" s="269">
        <v>77782.833333333343</v>
      </c>
      <c r="H300" s="269">
        <v>81782.833333333343</v>
      </c>
      <c r="I300" s="269">
        <v>82941.416666666686</v>
      </c>
      <c r="J300" s="269">
        <v>83782.833333333343</v>
      </c>
      <c r="K300" s="268">
        <v>82100</v>
      </c>
      <c r="L300" s="268">
        <v>80100</v>
      </c>
      <c r="M300" s="268">
        <v>9.8720000000000002E-2</v>
      </c>
      <c r="N300" s="1"/>
      <c r="O300" s="1"/>
    </row>
    <row r="301" spans="1:15" ht="12.75" customHeight="1">
      <c r="A301" s="30">
        <v>291</v>
      </c>
      <c r="B301" s="278" t="s">
        <v>847</v>
      </c>
      <c r="C301" s="268">
        <v>1559.55</v>
      </c>
      <c r="D301" s="269">
        <v>1566.5</v>
      </c>
      <c r="E301" s="269">
        <v>1543.05</v>
      </c>
      <c r="F301" s="269">
        <v>1526.55</v>
      </c>
      <c r="G301" s="269">
        <v>1503.1</v>
      </c>
      <c r="H301" s="269">
        <v>1583</v>
      </c>
      <c r="I301" s="269">
        <v>1606.4499999999998</v>
      </c>
      <c r="J301" s="269">
        <v>1622.95</v>
      </c>
      <c r="K301" s="268">
        <v>1589.95</v>
      </c>
      <c r="L301" s="268">
        <v>1550</v>
      </c>
      <c r="M301" s="268">
        <v>0.47842000000000001</v>
      </c>
      <c r="N301" s="1"/>
      <c r="O301" s="1"/>
    </row>
    <row r="302" spans="1:15" ht="12.75" customHeight="1">
      <c r="A302" s="30">
        <v>292</v>
      </c>
      <c r="B302" s="278" t="s">
        <v>802</v>
      </c>
      <c r="C302" s="268">
        <v>926.15</v>
      </c>
      <c r="D302" s="269">
        <v>923.05000000000007</v>
      </c>
      <c r="E302" s="269">
        <v>911.10000000000014</v>
      </c>
      <c r="F302" s="269">
        <v>896.05000000000007</v>
      </c>
      <c r="G302" s="269">
        <v>884.10000000000014</v>
      </c>
      <c r="H302" s="269">
        <v>938.10000000000014</v>
      </c>
      <c r="I302" s="269">
        <v>950.05000000000018</v>
      </c>
      <c r="J302" s="269">
        <v>965.10000000000014</v>
      </c>
      <c r="K302" s="268">
        <v>935</v>
      </c>
      <c r="L302" s="268">
        <v>908</v>
      </c>
      <c r="M302" s="268">
        <v>3.72865</v>
      </c>
      <c r="N302" s="1"/>
      <c r="O302" s="1"/>
    </row>
    <row r="303" spans="1:15" ht="12.75" customHeight="1">
      <c r="A303" s="30">
        <v>293</v>
      </c>
      <c r="B303" s="278" t="s">
        <v>157</v>
      </c>
      <c r="C303" s="268">
        <v>802.1</v>
      </c>
      <c r="D303" s="269">
        <v>807.70000000000016</v>
      </c>
      <c r="E303" s="269">
        <v>790.45000000000027</v>
      </c>
      <c r="F303" s="269">
        <v>778.80000000000007</v>
      </c>
      <c r="G303" s="269">
        <v>761.55000000000018</v>
      </c>
      <c r="H303" s="269">
        <v>819.35000000000036</v>
      </c>
      <c r="I303" s="269">
        <v>836.60000000000014</v>
      </c>
      <c r="J303" s="269">
        <v>848.25000000000045</v>
      </c>
      <c r="K303" s="268">
        <v>824.95</v>
      </c>
      <c r="L303" s="268">
        <v>796.05</v>
      </c>
      <c r="M303" s="268">
        <v>12.280430000000001</v>
      </c>
      <c r="N303" s="1"/>
      <c r="O303" s="1"/>
    </row>
    <row r="304" spans="1:15" ht="12.75" customHeight="1">
      <c r="A304" s="30">
        <v>294</v>
      </c>
      <c r="B304" s="278" t="s">
        <v>150</v>
      </c>
      <c r="C304" s="268">
        <v>179.75</v>
      </c>
      <c r="D304" s="269">
        <v>181.88333333333333</v>
      </c>
      <c r="E304" s="269">
        <v>176.51666666666665</v>
      </c>
      <c r="F304" s="269">
        <v>173.28333333333333</v>
      </c>
      <c r="G304" s="269">
        <v>167.91666666666666</v>
      </c>
      <c r="H304" s="269">
        <v>185.11666666666665</v>
      </c>
      <c r="I304" s="269">
        <v>190.48333333333332</v>
      </c>
      <c r="J304" s="269">
        <v>193.71666666666664</v>
      </c>
      <c r="K304" s="268">
        <v>187.25</v>
      </c>
      <c r="L304" s="268">
        <v>178.65</v>
      </c>
      <c r="M304" s="268">
        <v>42.235370000000003</v>
      </c>
      <c r="N304" s="1"/>
      <c r="O304" s="1"/>
    </row>
    <row r="305" spans="1:15" ht="12.75" customHeight="1">
      <c r="A305" s="30">
        <v>295</v>
      </c>
      <c r="B305" s="278" t="s">
        <v>149</v>
      </c>
      <c r="C305" s="268">
        <v>1251.3499999999999</v>
      </c>
      <c r="D305" s="269">
        <v>1256.5</v>
      </c>
      <c r="E305" s="269">
        <v>1236.9000000000001</v>
      </c>
      <c r="F305" s="269">
        <v>1222.45</v>
      </c>
      <c r="G305" s="269">
        <v>1202.8500000000001</v>
      </c>
      <c r="H305" s="269">
        <v>1270.95</v>
      </c>
      <c r="I305" s="269">
        <v>1290.55</v>
      </c>
      <c r="J305" s="269">
        <v>1305</v>
      </c>
      <c r="K305" s="268">
        <v>1276.0999999999999</v>
      </c>
      <c r="L305" s="268">
        <v>1242.05</v>
      </c>
      <c r="M305" s="268">
        <v>31.508209999999998</v>
      </c>
      <c r="N305" s="1"/>
      <c r="O305" s="1"/>
    </row>
    <row r="306" spans="1:15" ht="12.75" customHeight="1">
      <c r="A306" s="30">
        <v>296</v>
      </c>
      <c r="B306" s="278" t="s">
        <v>425</v>
      </c>
      <c r="C306" s="268">
        <v>283.55</v>
      </c>
      <c r="D306" s="269">
        <v>281.73333333333329</v>
      </c>
      <c r="E306" s="269">
        <v>274.46666666666658</v>
      </c>
      <c r="F306" s="269">
        <v>265.38333333333327</v>
      </c>
      <c r="G306" s="269">
        <v>258.11666666666656</v>
      </c>
      <c r="H306" s="269">
        <v>290.81666666666661</v>
      </c>
      <c r="I306" s="269">
        <v>298.08333333333337</v>
      </c>
      <c r="J306" s="269">
        <v>307.16666666666663</v>
      </c>
      <c r="K306" s="268">
        <v>289</v>
      </c>
      <c r="L306" s="268">
        <v>272.64999999999998</v>
      </c>
      <c r="M306" s="268">
        <v>10.92475</v>
      </c>
      <c r="N306" s="1"/>
      <c r="O306" s="1"/>
    </row>
    <row r="307" spans="1:15" ht="12.75" customHeight="1">
      <c r="A307" s="30">
        <v>297</v>
      </c>
      <c r="B307" s="278" t="s">
        <v>426</v>
      </c>
      <c r="C307" s="268">
        <v>274.39999999999998</v>
      </c>
      <c r="D307" s="269">
        <v>276.93333333333334</v>
      </c>
      <c r="E307" s="269">
        <v>267.9666666666667</v>
      </c>
      <c r="F307" s="269">
        <v>261.53333333333336</v>
      </c>
      <c r="G307" s="269">
        <v>252.56666666666672</v>
      </c>
      <c r="H307" s="269">
        <v>283.36666666666667</v>
      </c>
      <c r="I307" s="269">
        <v>292.33333333333326</v>
      </c>
      <c r="J307" s="269">
        <v>298.76666666666665</v>
      </c>
      <c r="K307" s="268">
        <v>285.89999999999998</v>
      </c>
      <c r="L307" s="268">
        <v>270.5</v>
      </c>
      <c r="M307" s="268">
        <v>4.6137499999999996</v>
      </c>
      <c r="N307" s="1"/>
      <c r="O307" s="1"/>
    </row>
    <row r="308" spans="1:15" ht="12.75" customHeight="1">
      <c r="A308" s="30">
        <v>298</v>
      </c>
      <c r="B308" s="278" t="s">
        <v>427</v>
      </c>
      <c r="C308" s="268">
        <v>531.95000000000005</v>
      </c>
      <c r="D308" s="269">
        <v>528.0333333333333</v>
      </c>
      <c r="E308" s="269">
        <v>517.16666666666663</v>
      </c>
      <c r="F308" s="269">
        <v>502.38333333333333</v>
      </c>
      <c r="G308" s="269">
        <v>491.51666666666665</v>
      </c>
      <c r="H308" s="269">
        <v>542.81666666666661</v>
      </c>
      <c r="I308" s="269">
        <v>553.68333333333339</v>
      </c>
      <c r="J308" s="269">
        <v>568.46666666666658</v>
      </c>
      <c r="K308" s="268">
        <v>538.9</v>
      </c>
      <c r="L308" s="268">
        <v>513.25</v>
      </c>
      <c r="M308" s="268">
        <v>2.6684600000000001</v>
      </c>
      <c r="N308" s="1"/>
      <c r="O308" s="1"/>
    </row>
    <row r="309" spans="1:15" ht="12.75" customHeight="1">
      <c r="A309" s="30">
        <v>299</v>
      </c>
      <c r="B309" s="278" t="s">
        <v>151</v>
      </c>
      <c r="C309" s="268">
        <v>95.75</v>
      </c>
      <c r="D309" s="269">
        <v>96.399999999999991</v>
      </c>
      <c r="E309" s="269">
        <v>94.34999999999998</v>
      </c>
      <c r="F309" s="269">
        <v>92.949999999999989</v>
      </c>
      <c r="G309" s="269">
        <v>90.899999999999977</v>
      </c>
      <c r="H309" s="269">
        <v>97.799999999999983</v>
      </c>
      <c r="I309" s="269">
        <v>99.85</v>
      </c>
      <c r="J309" s="269">
        <v>101.24999999999999</v>
      </c>
      <c r="K309" s="268">
        <v>98.45</v>
      </c>
      <c r="L309" s="268">
        <v>95</v>
      </c>
      <c r="M309" s="268">
        <v>26.895910000000001</v>
      </c>
      <c r="N309" s="1"/>
      <c r="O309" s="1"/>
    </row>
    <row r="310" spans="1:15" ht="12.75" customHeight="1">
      <c r="A310" s="30">
        <v>300</v>
      </c>
      <c r="B310" s="278" t="s">
        <v>428</v>
      </c>
      <c r="C310" s="268">
        <v>60.2</v>
      </c>
      <c r="D310" s="269">
        <v>61.483333333333341</v>
      </c>
      <c r="E310" s="269">
        <v>58.066666666666677</v>
      </c>
      <c r="F310" s="269">
        <v>55.933333333333337</v>
      </c>
      <c r="G310" s="269">
        <v>52.516666666666673</v>
      </c>
      <c r="H310" s="269">
        <v>63.616666666666681</v>
      </c>
      <c r="I310" s="269">
        <v>67.03333333333336</v>
      </c>
      <c r="J310" s="269">
        <v>69.166666666666686</v>
      </c>
      <c r="K310" s="268">
        <v>64.900000000000006</v>
      </c>
      <c r="L310" s="268">
        <v>59.35</v>
      </c>
      <c r="M310" s="268">
        <v>105.26727</v>
      </c>
      <c r="N310" s="1"/>
      <c r="O310" s="1"/>
    </row>
    <row r="311" spans="1:15" ht="12.75" customHeight="1">
      <c r="A311" s="30">
        <v>301</v>
      </c>
      <c r="B311" s="278" t="s">
        <v>152</v>
      </c>
      <c r="C311" s="268">
        <v>529.5</v>
      </c>
      <c r="D311" s="269">
        <v>531.44999999999993</v>
      </c>
      <c r="E311" s="269">
        <v>521.09999999999991</v>
      </c>
      <c r="F311" s="269">
        <v>512.69999999999993</v>
      </c>
      <c r="G311" s="269">
        <v>502.34999999999991</v>
      </c>
      <c r="H311" s="269">
        <v>539.84999999999991</v>
      </c>
      <c r="I311" s="269">
        <v>550.20000000000005</v>
      </c>
      <c r="J311" s="269">
        <v>558.59999999999991</v>
      </c>
      <c r="K311" s="268">
        <v>541.79999999999995</v>
      </c>
      <c r="L311" s="268">
        <v>523.04999999999995</v>
      </c>
      <c r="M311" s="268">
        <v>17.768339999999998</v>
      </c>
      <c r="N311" s="1"/>
      <c r="O311" s="1"/>
    </row>
    <row r="312" spans="1:15" ht="12.75" customHeight="1">
      <c r="A312" s="30">
        <v>302</v>
      </c>
      <c r="B312" s="278" t="s">
        <v>153</v>
      </c>
      <c r="C312" s="268">
        <v>8547</v>
      </c>
      <c r="D312" s="269">
        <v>8675.6666666666661</v>
      </c>
      <c r="E312" s="269">
        <v>8381.3333333333321</v>
      </c>
      <c r="F312" s="269">
        <v>8215.6666666666661</v>
      </c>
      <c r="G312" s="269">
        <v>7921.3333333333321</v>
      </c>
      <c r="H312" s="269">
        <v>8841.3333333333321</v>
      </c>
      <c r="I312" s="269">
        <v>9135.6666666666642</v>
      </c>
      <c r="J312" s="269">
        <v>9301.3333333333321</v>
      </c>
      <c r="K312" s="268">
        <v>8970</v>
      </c>
      <c r="L312" s="268">
        <v>8510</v>
      </c>
      <c r="M312" s="268">
        <v>11.23076</v>
      </c>
      <c r="N312" s="1"/>
      <c r="O312" s="1"/>
    </row>
    <row r="313" spans="1:15" ht="12.75" customHeight="1">
      <c r="A313" s="30">
        <v>303</v>
      </c>
      <c r="B313" s="278" t="s">
        <v>804</v>
      </c>
      <c r="C313" s="268">
        <v>1740.3</v>
      </c>
      <c r="D313" s="269">
        <v>1739.9333333333334</v>
      </c>
      <c r="E313" s="269">
        <v>1725.9166666666667</v>
      </c>
      <c r="F313" s="269">
        <v>1711.5333333333333</v>
      </c>
      <c r="G313" s="269">
        <v>1697.5166666666667</v>
      </c>
      <c r="H313" s="269">
        <v>1754.3166666666668</v>
      </c>
      <c r="I313" s="269">
        <v>1768.3333333333333</v>
      </c>
      <c r="J313" s="269">
        <v>1782.7166666666669</v>
      </c>
      <c r="K313" s="268">
        <v>1753.95</v>
      </c>
      <c r="L313" s="268">
        <v>1725.55</v>
      </c>
      <c r="M313" s="268">
        <v>0.40545999999999999</v>
      </c>
      <c r="N313" s="1"/>
      <c r="O313" s="1"/>
    </row>
    <row r="314" spans="1:15" ht="12.75" customHeight="1">
      <c r="A314" s="30">
        <v>304</v>
      </c>
      <c r="B314" s="278" t="s">
        <v>156</v>
      </c>
      <c r="C314" s="268">
        <v>753.4</v>
      </c>
      <c r="D314" s="269">
        <v>757.44999999999993</v>
      </c>
      <c r="E314" s="269">
        <v>745.44999999999982</v>
      </c>
      <c r="F314" s="269">
        <v>737.49999999999989</v>
      </c>
      <c r="G314" s="269">
        <v>725.49999999999977</v>
      </c>
      <c r="H314" s="269">
        <v>765.39999999999986</v>
      </c>
      <c r="I314" s="269">
        <v>777.40000000000009</v>
      </c>
      <c r="J314" s="269">
        <v>785.34999999999991</v>
      </c>
      <c r="K314" s="268">
        <v>769.45</v>
      </c>
      <c r="L314" s="268">
        <v>749.5</v>
      </c>
      <c r="M314" s="268">
        <v>2.03349</v>
      </c>
      <c r="N314" s="1"/>
      <c r="O314" s="1"/>
    </row>
    <row r="315" spans="1:15" ht="12.75" customHeight="1">
      <c r="A315" s="30">
        <v>305</v>
      </c>
      <c r="B315" s="278" t="s">
        <v>429</v>
      </c>
      <c r="C315" s="268">
        <v>415.15</v>
      </c>
      <c r="D315" s="269">
        <v>414.75</v>
      </c>
      <c r="E315" s="269">
        <v>405.5</v>
      </c>
      <c r="F315" s="269">
        <v>395.85</v>
      </c>
      <c r="G315" s="269">
        <v>386.6</v>
      </c>
      <c r="H315" s="269">
        <v>424.4</v>
      </c>
      <c r="I315" s="269">
        <v>433.65</v>
      </c>
      <c r="J315" s="269">
        <v>443.29999999999995</v>
      </c>
      <c r="K315" s="268">
        <v>424</v>
      </c>
      <c r="L315" s="268">
        <v>405.1</v>
      </c>
      <c r="M315" s="268">
        <v>29.117170000000002</v>
      </c>
      <c r="N315" s="1"/>
      <c r="O315" s="1"/>
    </row>
    <row r="316" spans="1:15" ht="12.75" customHeight="1">
      <c r="A316" s="30">
        <v>306</v>
      </c>
      <c r="B316" s="278" t="s">
        <v>430</v>
      </c>
      <c r="C316" s="268">
        <v>513.29999999999995</v>
      </c>
      <c r="D316" s="269">
        <v>508.2</v>
      </c>
      <c r="E316" s="269">
        <v>491.4</v>
      </c>
      <c r="F316" s="269">
        <v>469.5</v>
      </c>
      <c r="G316" s="269">
        <v>452.7</v>
      </c>
      <c r="H316" s="269">
        <v>530.09999999999991</v>
      </c>
      <c r="I316" s="269">
        <v>546.90000000000009</v>
      </c>
      <c r="J316" s="269">
        <v>568.79999999999995</v>
      </c>
      <c r="K316" s="268">
        <v>525</v>
      </c>
      <c r="L316" s="268">
        <v>486.3</v>
      </c>
      <c r="M316" s="268">
        <v>68.663579999999996</v>
      </c>
      <c r="N316" s="1"/>
      <c r="O316" s="1"/>
    </row>
    <row r="317" spans="1:15" ht="12.75" customHeight="1">
      <c r="A317" s="30">
        <v>307</v>
      </c>
      <c r="B317" s="278" t="s">
        <v>848</v>
      </c>
      <c r="C317" s="268">
        <v>615.35</v>
      </c>
      <c r="D317" s="269">
        <v>614.19999999999993</v>
      </c>
      <c r="E317" s="269">
        <v>608.39999999999986</v>
      </c>
      <c r="F317" s="269">
        <v>601.44999999999993</v>
      </c>
      <c r="G317" s="269">
        <v>595.64999999999986</v>
      </c>
      <c r="H317" s="269">
        <v>621.14999999999986</v>
      </c>
      <c r="I317" s="269">
        <v>626.94999999999982</v>
      </c>
      <c r="J317" s="269">
        <v>633.89999999999986</v>
      </c>
      <c r="K317" s="268">
        <v>620</v>
      </c>
      <c r="L317" s="268">
        <v>607.25</v>
      </c>
      <c r="M317" s="268">
        <v>2.2641200000000001</v>
      </c>
      <c r="N317" s="1"/>
      <c r="O317" s="1"/>
    </row>
    <row r="318" spans="1:15" ht="12.75" customHeight="1">
      <c r="A318" s="30">
        <v>308</v>
      </c>
      <c r="B318" s="278" t="s">
        <v>849</v>
      </c>
      <c r="C318" s="268">
        <v>934.75</v>
      </c>
      <c r="D318" s="269">
        <v>932</v>
      </c>
      <c r="E318" s="269">
        <v>895.05</v>
      </c>
      <c r="F318" s="269">
        <v>855.34999999999991</v>
      </c>
      <c r="G318" s="269">
        <v>818.39999999999986</v>
      </c>
      <c r="H318" s="269">
        <v>971.7</v>
      </c>
      <c r="I318" s="269">
        <v>1008.6500000000001</v>
      </c>
      <c r="J318" s="269">
        <v>1048.3500000000001</v>
      </c>
      <c r="K318" s="268">
        <v>968.95</v>
      </c>
      <c r="L318" s="268">
        <v>892.3</v>
      </c>
      <c r="M318" s="268">
        <v>11.74888</v>
      </c>
      <c r="N318" s="1"/>
      <c r="O318" s="1"/>
    </row>
    <row r="319" spans="1:15" ht="12.75" customHeight="1">
      <c r="A319" s="30">
        <v>309</v>
      </c>
      <c r="B319" s="278" t="s">
        <v>155</v>
      </c>
      <c r="C319" s="268">
        <v>1514.75</v>
      </c>
      <c r="D319" s="269">
        <v>1525.3333333333333</v>
      </c>
      <c r="E319" s="269">
        <v>1498.4166666666665</v>
      </c>
      <c r="F319" s="269">
        <v>1482.0833333333333</v>
      </c>
      <c r="G319" s="269">
        <v>1455.1666666666665</v>
      </c>
      <c r="H319" s="269">
        <v>1541.6666666666665</v>
      </c>
      <c r="I319" s="269">
        <v>1568.583333333333</v>
      </c>
      <c r="J319" s="269">
        <v>1584.9166666666665</v>
      </c>
      <c r="K319" s="268">
        <v>1552.25</v>
      </c>
      <c r="L319" s="268">
        <v>1509</v>
      </c>
      <c r="M319" s="268">
        <v>2.2087599999999998</v>
      </c>
      <c r="N319" s="1"/>
      <c r="O319" s="1"/>
    </row>
    <row r="320" spans="1:15" ht="12.75" customHeight="1">
      <c r="A320" s="30">
        <v>310</v>
      </c>
      <c r="B320" s="278" t="s">
        <v>158</v>
      </c>
      <c r="C320" s="268">
        <v>3119.65</v>
      </c>
      <c r="D320" s="269">
        <v>3128.9833333333336</v>
      </c>
      <c r="E320" s="269">
        <v>3078.666666666667</v>
      </c>
      <c r="F320" s="269">
        <v>3037.6833333333334</v>
      </c>
      <c r="G320" s="269">
        <v>2987.3666666666668</v>
      </c>
      <c r="H320" s="269">
        <v>3169.9666666666672</v>
      </c>
      <c r="I320" s="269">
        <v>3220.2833333333338</v>
      </c>
      <c r="J320" s="269">
        <v>3261.2666666666673</v>
      </c>
      <c r="K320" s="268">
        <v>3179.3</v>
      </c>
      <c r="L320" s="268">
        <v>3088</v>
      </c>
      <c r="M320" s="268">
        <v>4.8417000000000003</v>
      </c>
      <c r="N320" s="1"/>
      <c r="O320" s="1"/>
    </row>
    <row r="321" spans="1:15" ht="12.75" customHeight="1">
      <c r="A321" s="30">
        <v>311</v>
      </c>
      <c r="B321" s="278" t="s">
        <v>911</v>
      </c>
      <c r="C321" s="268" t="e">
        <v>#N/A</v>
      </c>
      <c r="D321" s="269" t="e">
        <v>#N/A</v>
      </c>
      <c r="E321" s="269" t="e">
        <v>#N/A</v>
      </c>
      <c r="F321" s="269" t="e">
        <v>#N/A</v>
      </c>
      <c r="G321" s="269" t="e">
        <v>#N/A</v>
      </c>
      <c r="H321" s="269" t="e">
        <v>#N/A</v>
      </c>
      <c r="I321" s="269" t="e">
        <v>#N/A</v>
      </c>
      <c r="J321" s="269" t="e">
        <v>#N/A</v>
      </c>
      <c r="K321" s="268" t="e">
        <v>#N/A</v>
      </c>
      <c r="L321" s="268" t="e">
        <v>#N/A</v>
      </c>
      <c r="M321" s="268" t="e">
        <v>#N/A</v>
      </c>
      <c r="N321" s="1"/>
      <c r="O321" s="1"/>
    </row>
    <row r="322" spans="1:15" ht="12.75" customHeight="1">
      <c r="A322" s="30">
        <v>312</v>
      </c>
      <c r="B322" s="278" t="s">
        <v>432</v>
      </c>
      <c r="C322" s="268">
        <v>733.65</v>
      </c>
      <c r="D322" s="269">
        <v>732.44999999999993</v>
      </c>
      <c r="E322" s="269">
        <v>716.19999999999982</v>
      </c>
      <c r="F322" s="269">
        <v>698.74999999999989</v>
      </c>
      <c r="G322" s="269">
        <v>682.49999999999977</v>
      </c>
      <c r="H322" s="269">
        <v>749.89999999999986</v>
      </c>
      <c r="I322" s="269">
        <v>766.15000000000009</v>
      </c>
      <c r="J322" s="269">
        <v>783.59999999999991</v>
      </c>
      <c r="K322" s="268">
        <v>748.7</v>
      </c>
      <c r="L322" s="268">
        <v>715</v>
      </c>
      <c r="M322" s="268">
        <v>0.41065000000000002</v>
      </c>
      <c r="N322" s="1"/>
      <c r="O322" s="1"/>
    </row>
    <row r="323" spans="1:15" ht="12.75" customHeight="1">
      <c r="A323" s="30">
        <v>313</v>
      </c>
      <c r="B323" s="278" t="s">
        <v>159</v>
      </c>
      <c r="C323" s="268">
        <v>2006.3</v>
      </c>
      <c r="D323" s="269">
        <v>2034.7666666666664</v>
      </c>
      <c r="E323" s="269">
        <v>1971.6333333333328</v>
      </c>
      <c r="F323" s="269">
        <v>1936.9666666666662</v>
      </c>
      <c r="G323" s="269">
        <v>1873.8333333333326</v>
      </c>
      <c r="H323" s="269">
        <v>2069.4333333333329</v>
      </c>
      <c r="I323" s="269">
        <v>2132.5666666666662</v>
      </c>
      <c r="J323" s="269">
        <v>2167.2333333333331</v>
      </c>
      <c r="K323" s="268">
        <v>2097.9</v>
      </c>
      <c r="L323" s="268">
        <v>2000.1</v>
      </c>
      <c r="M323" s="268">
        <v>6.93743</v>
      </c>
      <c r="N323" s="1"/>
      <c r="O323" s="1"/>
    </row>
    <row r="324" spans="1:15" ht="12.75" customHeight="1">
      <c r="A324" s="30">
        <v>314</v>
      </c>
      <c r="B324" s="278" t="s">
        <v>433</v>
      </c>
      <c r="C324" s="268">
        <v>1247.0999999999999</v>
      </c>
      <c r="D324" s="269">
        <v>1242.5999999999999</v>
      </c>
      <c r="E324" s="269">
        <v>1224.5999999999999</v>
      </c>
      <c r="F324" s="269">
        <v>1202.0999999999999</v>
      </c>
      <c r="G324" s="269">
        <v>1184.0999999999999</v>
      </c>
      <c r="H324" s="269">
        <v>1265.0999999999999</v>
      </c>
      <c r="I324" s="269">
        <v>1283.0999999999999</v>
      </c>
      <c r="J324" s="269">
        <v>1305.5999999999999</v>
      </c>
      <c r="K324" s="268">
        <v>1260.5999999999999</v>
      </c>
      <c r="L324" s="268">
        <v>1220.0999999999999</v>
      </c>
      <c r="M324" s="268">
        <v>6.13863</v>
      </c>
      <c r="N324" s="1"/>
      <c r="O324" s="1"/>
    </row>
    <row r="325" spans="1:15" ht="12.75" customHeight="1">
      <c r="A325" s="30">
        <v>315</v>
      </c>
      <c r="B325" s="278" t="s">
        <v>161</v>
      </c>
      <c r="C325" s="268">
        <v>1029.5999999999999</v>
      </c>
      <c r="D325" s="269">
        <v>1030.95</v>
      </c>
      <c r="E325" s="269">
        <v>1018.45</v>
      </c>
      <c r="F325" s="269">
        <v>1007.3</v>
      </c>
      <c r="G325" s="269">
        <v>994.8</v>
      </c>
      <c r="H325" s="269">
        <v>1042.1000000000001</v>
      </c>
      <c r="I325" s="269">
        <v>1054.6000000000001</v>
      </c>
      <c r="J325" s="269">
        <v>1065.7500000000002</v>
      </c>
      <c r="K325" s="268">
        <v>1043.45</v>
      </c>
      <c r="L325" s="268">
        <v>1019.8</v>
      </c>
      <c r="M325" s="268">
        <v>6.54575</v>
      </c>
      <c r="N325" s="1"/>
      <c r="O325" s="1"/>
    </row>
    <row r="326" spans="1:15" ht="12.75" customHeight="1">
      <c r="A326" s="30">
        <v>316</v>
      </c>
      <c r="B326" s="278" t="s">
        <v>267</v>
      </c>
      <c r="C326" s="268">
        <v>611.6</v>
      </c>
      <c r="D326" s="269">
        <v>612.66666666666663</v>
      </c>
      <c r="E326" s="269">
        <v>602.43333333333328</v>
      </c>
      <c r="F326" s="269">
        <v>593.26666666666665</v>
      </c>
      <c r="G326" s="269">
        <v>583.0333333333333</v>
      </c>
      <c r="H326" s="269">
        <v>621.83333333333326</v>
      </c>
      <c r="I326" s="269">
        <v>632.06666666666661</v>
      </c>
      <c r="J326" s="269">
        <v>641.23333333333323</v>
      </c>
      <c r="K326" s="268">
        <v>622.9</v>
      </c>
      <c r="L326" s="268">
        <v>603.5</v>
      </c>
      <c r="M326" s="268">
        <v>3.1917900000000001</v>
      </c>
      <c r="N326" s="1"/>
      <c r="O326" s="1"/>
    </row>
    <row r="327" spans="1:15" ht="12.75" customHeight="1">
      <c r="A327" s="30">
        <v>317</v>
      </c>
      <c r="B327" s="278" t="s">
        <v>434</v>
      </c>
      <c r="C327" s="268">
        <v>30.9</v>
      </c>
      <c r="D327" s="269">
        <v>30.95</v>
      </c>
      <c r="E327" s="269">
        <v>30.599999999999998</v>
      </c>
      <c r="F327" s="269">
        <v>30.299999999999997</v>
      </c>
      <c r="G327" s="269">
        <v>29.949999999999996</v>
      </c>
      <c r="H327" s="269">
        <v>31.25</v>
      </c>
      <c r="I327" s="269">
        <v>31.6</v>
      </c>
      <c r="J327" s="269">
        <v>31.900000000000002</v>
      </c>
      <c r="K327" s="268">
        <v>31.3</v>
      </c>
      <c r="L327" s="268">
        <v>30.65</v>
      </c>
      <c r="M327" s="268">
        <v>17.84873</v>
      </c>
      <c r="N327" s="1"/>
      <c r="O327" s="1"/>
    </row>
    <row r="328" spans="1:15" ht="12.75" customHeight="1">
      <c r="A328" s="30">
        <v>318</v>
      </c>
      <c r="B328" s="278" t="s">
        <v>435</v>
      </c>
      <c r="C328" s="268">
        <v>70.7</v>
      </c>
      <c r="D328" s="269">
        <v>71.016666666666666</v>
      </c>
      <c r="E328" s="269">
        <v>69.933333333333337</v>
      </c>
      <c r="F328" s="269">
        <v>69.166666666666671</v>
      </c>
      <c r="G328" s="269">
        <v>68.083333333333343</v>
      </c>
      <c r="H328" s="269">
        <v>71.783333333333331</v>
      </c>
      <c r="I328" s="269">
        <v>72.866666666666674</v>
      </c>
      <c r="J328" s="269">
        <v>73.633333333333326</v>
      </c>
      <c r="K328" s="268">
        <v>72.099999999999994</v>
      </c>
      <c r="L328" s="268">
        <v>70.25</v>
      </c>
      <c r="M328" s="268">
        <v>11.02922</v>
      </c>
      <c r="N328" s="1"/>
      <c r="O328" s="1"/>
    </row>
    <row r="329" spans="1:15" ht="12.75" customHeight="1">
      <c r="A329" s="30">
        <v>319</v>
      </c>
      <c r="B329" s="278" t="s">
        <v>436</v>
      </c>
      <c r="C329" s="268">
        <v>557.20000000000005</v>
      </c>
      <c r="D329" s="269">
        <v>559.83333333333337</v>
      </c>
      <c r="E329" s="269">
        <v>550.4666666666667</v>
      </c>
      <c r="F329" s="269">
        <v>543.73333333333335</v>
      </c>
      <c r="G329" s="269">
        <v>534.36666666666667</v>
      </c>
      <c r="H329" s="269">
        <v>566.56666666666672</v>
      </c>
      <c r="I329" s="269">
        <v>575.93333333333328</v>
      </c>
      <c r="J329" s="269">
        <v>582.66666666666674</v>
      </c>
      <c r="K329" s="268">
        <v>569.20000000000005</v>
      </c>
      <c r="L329" s="268">
        <v>553.1</v>
      </c>
      <c r="M329" s="268">
        <v>0.39422000000000001</v>
      </c>
      <c r="N329" s="1"/>
      <c r="O329" s="1"/>
    </row>
    <row r="330" spans="1:15" ht="12.75" customHeight="1">
      <c r="A330" s="30">
        <v>320</v>
      </c>
      <c r="B330" s="278" t="s">
        <v>437</v>
      </c>
      <c r="C330" s="268">
        <v>35.5</v>
      </c>
      <c r="D330" s="269">
        <v>35.583333333333336</v>
      </c>
      <c r="E330" s="269">
        <v>34.966666666666669</v>
      </c>
      <c r="F330" s="269">
        <v>34.43333333333333</v>
      </c>
      <c r="G330" s="269">
        <v>33.816666666666663</v>
      </c>
      <c r="H330" s="269">
        <v>36.116666666666674</v>
      </c>
      <c r="I330" s="269">
        <v>36.733333333333334</v>
      </c>
      <c r="J330" s="269">
        <v>37.26666666666668</v>
      </c>
      <c r="K330" s="268">
        <v>36.200000000000003</v>
      </c>
      <c r="L330" s="268">
        <v>35.049999999999997</v>
      </c>
      <c r="M330" s="268">
        <v>227.56188</v>
      </c>
      <c r="N330" s="1"/>
      <c r="O330" s="1"/>
    </row>
    <row r="331" spans="1:15" ht="12.75" customHeight="1">
      <c r="A331" s="30">
        <v>321</v>
      </c>
      <c r="B331" s="278" t="s">
        <v>438</v>
      </c>
      <c r="C331" s="268">
        <v>66.75</v>
      </c>
      <c r="D331" s="269">
        <v>67.2</v>
      </c>
      <c r="E331" s="269">
        <v>66.050000000000011</v>
      </c>
      <c r="F331" s="269">
        <v>65.350000000000009</v>
      </c>
      <c r="G331" s="269">
        <v>64.200000000000017</v>
      </c>
      <c r="H331" s="269">
        <v>67.900000000000006</v>
      </c>
      <c r="I331" s="269">
        <v>69.050000000000011</v>
      </c>
      <c r="J331" s="269">
        <v>69.75</v>
      </c>
      <c r="K331" s="268">
        <v>68.349999999999994</v>
      </c>
      <c r="L331" s="268">
        <v>66.5</v>
      </c>
      <c r="M331" s="268">
        <v>16.081990000000001</v>
      </c>
      <c r="N331" s="1"/>
      <c r="O331" s="1"/>
    </row>
    <row r="332" spans="1:15" ht="12.75" customHeight="1">
      <c r="A332" s="30">
        <v>322</v>
      </c>
      <c r="B332" s="278" t="s">
        <v>167</v>
      </c>
      <c r="C332" s="268">
        <v>125.75</v>
      </c>
      <c r="D332" s="269">
        <v>126.28333333333335</v>
      </c>
      <c r="E332" s="269">
        <v>124.51666666666668</v>
      </c>
      <c r="F332" s="269">
        <v>123.28333333333333</v>
      </c>
      <c r="G332" s="269">
        <v>121.51666666666667</v>
      </c>
      <c r="H332" s="269">
        <v>127.51666666666669</v>
      </c>
      <c r="I332" s="269">
        <v>129.28333333333336</v>
      </c>
      <c r="J332" s="269">
        <v>130.51666666666671</v>
      </c>
      <c r="K332" s="268">
        <v>128.05000000000001</v>
      </c>
      <c r="L332" s="268">
        <v>125.05</v>
      </c>
      <c r="M332" s="268">
        <v>30.498159999999999</v>
      </c>
      <c r="N332" s="1"/>
      <c r="O332" s="1"/>
    </row>
    <row r="333" spans="1:15" ht="12.75" customHeight="1">
      <c r="A333" s="30">
        <v>323</v>
      </c>
      <c r="B333" s="278" t="s">
        <v>439</v>
      </c>
      <c r="C333" s="268">
        <v>259.39999999999998</v>
      </c>
      <c r="D333" s="269">
        <v>257.91666666666669</v>
      </c>
      <c r="E333" s="269">
        <v>253.83333333333337</v>
      </c>
      <c r="F333" s="269">
        <v>248.26666666666668</v>
      </c>
      <c r="G333" s="269">
        <v>244.18333333333337</v>
      </c>
      <c r="H333" s="269">
        <v>263.48333333333335</v>
      </c>
      <c r="I333" s="269">
        <v>267.56666666666672</v>
      </c>
      <c r="J333" s="269">
        <v>273.13333333333338</v>
      </c>
      <c r="K333" s="268">
        <v>262</v>
      </c>
      <c r="L333" s="268">
        <v>252.35</v>
      </c>
      <c r="M333" s="268">
        <v>6.2064899999999996</v>
      </c>
      <c r="N333" s="1"/>
      <c r="O333" s="1"/>
    </row>
    <row r="334" spans="1:15" ht="12.75" customHeight="1">
      <c r="A334" s="30">
        <v>324</v>
      </c>
      <c r="B334" s="278" t="s">
        <v>169</v>
      </c>
      <c r="C334" s="268">
        <v>160.35</v>
      </c>
      <c r="D334" s="269">
        <v>161.13333333333333</v>
      </c>
      <c r="E334" s="269">
        <v>158.16666666666666</v>
      </c>
      <c r="F334" s="269">
        <v>155.98333333333332</v>
      </c>
      <c r="G334" s="269">
        <v>153.01666666666665</v>
      </c>
      <c r="H334" s="269">
        <v>163.31666666666666</v>
      </c>
      <c r="I334" s="269">
        <v>166.28333333333336</v>
      </c>
      <c r="J334" s="269">
        <v>168.46666666666667</v>
      </c>
      <c r="K334" s="268">
        <v>164.1</v>
      </c>
      <c r="L334" s="268">
        <v>158.94999999999999</v>
      </c>
      <c r="M334" s="268">
        <v>105.28628999999999</v>
      </c>
      <c r="N334" s="1"/>
      <c r="O334" s="1"/>
    </row>
    <row r="335" spans="1:15" ht="12.75" customHeight="1">
      <c r="A335" s="30">
        <v>325</v>
      </c>
      <c r="B335" s="278" t="s">
        <v>440</v>
      </c>
      <c r="C335" s="268">
        <v>722.35</v>
      </c>
      <c r="D335" s="269">
        <v>723.73333333333346</v>
      </c>
      <c r="E335" s="269">
        <v>711.01666666666688</v>
      </c>
      <c r="F335" s="269">
        <v>699.68333333333339</v>
      </c>
      <c r="G335" s="269">
        <v>686.96666666666681</v>
      </c>
      <c r="H335" s="269">
        <v>735.06666666666695</v>
      </c>
      <c r="I335" s="269">
        <v>747.78333333333342</v>
      </c>
      <c r="J335" s="269">
        <v>759.11666666666702</v>
      </c>
      <c r="K335" s="268">
        <v>736.45</v>
      </c>
      <c r="L335" s="268">
        <v>712.4</v>
      </c>
      <c r="M335" s="268">
        <v>1.5002500000000001</v>
      </c>
      <c r="N335" s="1"/>
      <c r="O335" s="1"/>
    </row>
    <row r="336" spans="1:15" ht="12.75" customHeight="1">
      <c r="A336" s="30">
        <v>326</v>
      </c>
      <c r="B336" s="278" t="s">
        <v>163</v>
      </c>
      <c r="C336" s="268">
        <v>68.650000000000006</v>
      </c>
      <c r="D336" s="269">
        <v>69.333333333333343</v>
      </c>
      <c r="E336" s="269">
        <v>67.716666666666683</v>
      </c>
      <c r="F336" s="269">
        <v>66.783333333333346</v>
      </c>
      <c r="G336" s="269">
        <v>65.166666666666686</v>
      </c>
      <c r="H336" s="269">
        <v>70.26666666666668</v>
      </c>
      <c r="I336" s="269">
        <v>71.883333333333354</v>
      </c>
      <c r="J336" s="269">
        <v>72.816666666666677</v>
      </c>
      <c r="K336" s="268">
        <v>70.95</v>
      </c>
      <c r="L336" s="268">
        <v>68.400000000000006</v>
      </c>
      <c r="M336" s="268">
        <v>159.08507</v>
      </c>
      <c r="N336" s="1"/>
      <c r="O336" s="1"/>
    </row>
    <row r="337" spans="1:15" ht="12.75" customHeight="1">
      <c r="A337" s="30">
        <v>327</v>
      </c>
      <c r="B337" s="278" t="s">
        <v>165</v>
      </c>
      <c r="C337" s="268">
        <v>4474.1499999999996</v>
      </c>
      <c r="D337" s="269">
        <v>4495.083333333333</v>
      </c>
      <c r="E337" s="269">
        <v>4411.0166666666664</v>
      </c>
      <c r="F337" s="269">
        <v>4347.8833333333332</v>
      </c>
      <c r="G337" s="269">
        <v>4263.8166666666666</v>
      </c>
      <c r="H337" s="269">
        <v>4558.2166666666662</v>
      </c>
      <c r="I337" s="269">
        <v>4642.2833333333338</v>
      </c>
      <c r="J337" s="269">
        <v>4705.4166666666661</v>
      </c>
      <c r="K337" s="268">
        <v>4579.1499999999996</v>
      </c>
      <c r="L337" s="268">
        <v>4431.95</v>
      </c>
      <c r="M337" s="268">
        <v>1.49091</v>
      </c>
      <c r="N337" s="1"/>
      <c r="O337" s="1"/>
    </row>
    <row r="338" spans="1:15" ht="12.75" customHeight="1">
      <c r="A338" s="30">
        <v>328</v>
      </c>
      <c r="B338" s="278" t="s">
        <v>805</v>
      </c>
      <c r="C338" s="268">
        <v>660.25</v>
      </c>
      <c r="D338" s="269">
        <v>657.33333333333337</v>
      </c>
      <c r="E338" s="269">
        <v>647.31666666666672</v>
      </c>
      <c r="F338" s="269">
        <v>634.38333333333333</v>
      </c>
      <c r="G338" s="269">
        <v>624.36666666666667</v>
      </c>
      <c r="H338" s="269">
        <v>670.26666666666677</v>
      </c>
      <c r="I338" s="269">
        <v>680.28333333333342</v>
      </c>
      <c r="J338" s="269">
        <v>693.21666666666681</v>
      </c>
      <c r="K338" s="268">
        <v>667.35</v>
      </c>
      <c r="L338" s="268">
        <v>644.4</v>
      </c>
      <c r="M338" s="268">
        <v>4.0946199999999999</v>
      </c>
      <c r="N338" s="1"/>
      <c r="O338" s="1"/>
    </row>
    <row r="339" spans="1:15" ht="12.75" customHeight="1">
      <c r="A339" s="30">
        <v>329</v>
      </c>
      <c r="B339" s="278" t="s">
        <v>166</v>
      </c>
      <c r="C339" s="268">
        <v>18992.599999999999</v>
      </c>
      <c r="D339" s="269">
        <v>18968.850000000002</v>
      </c>
      <c r="E339" s="269">
        <v>18793.750000000004</v>
      </c>
      <c r="F339" s="269">
        <v>18594.900000000001</v>
      </c>
      <c r="G339" s="269">
        <v>18419.800000000003</v>
      </c>
      <c r="H339" s="269">
        <v>19167.700000000004</v>
      </c>
      <c r="I339" s="269">
        <v>19342.800000000003</v>
      </c>
      <c r="J339" s="269">
        <v>19541.650000000005</v>
      </c>
      <c r="K339" s="268">
        <v>19143.95</v>
      </c>
      <c r="L339" s="268">
        <v>18770</v>
      </c>
      <c r="M339" s="268">
        <v>0.52046000000000003</v>
      </c>
      <c r="N339" s="1"/>
      <c r="O339" s="1"/>
    </row>
    <row r="340" spans="1:15" ht="12.75" customHeight="1">
      <c r="A340" s="30">
        <v>330</v>
      </c>
      <c r="B340" s="278" t="s">
        <v>441</v>
      </c>
      <c r="C340" s="268">
        <v>63.95</v>
      </c>
      <c r="D340" s="269">
        <v>64.183333333333337</v>
      </c>
      <c r="E340" s="269">
        <v>62.916666666666671</v>
      </c>
      <c r="F340" s="269">
        <v>61.883333333333333</v>
      </c>
      <c r="G340" s="269">
        <v>60.616666666666667</v>
      </c>
      <c r="H340" s="269">
        <v>65.216666666666669</v>
      </c>
      <c r="I340" s="269">
        <v>66.48333333333332</v>
      </c>
      <c r="J340" s="269">
        <v>67.51666666666668</v>
      </c>
      <c r="K340" s="268">
        <v>65.45</v>
      </c>
      <c r="L340" s="268">
        <v>63.15</v>
      </c>
      <c r="M340" s="268">
        <v>5.2664200000000001</v>
      </c>
      <c r="N340" s="1"/>
      <c r="O340" s="1"/>
    </row>
    <row r="341" spans="1:15" ht="12.75" customHeight="1">
      <c r="A341" s="30">
        <v>331</v>
      </c>
      <c r="B341" s="278" t="s">
        <v>162</v>
      </c>
      <c r="C341" s="268">
        <v>267.55</v>
      </c>
      <c r="D341" s="269">
        <v>268.56666666666666</v>
      </c>
      <c r="E341" s="269">
        <v>265.18333333333334</v>
      </c>
      <c r="F341" s="269">
        <v>262.81666666666666</v>
      </c>
      <c r="G341" s="269">
        <v>259.43333333333334</v>
      </c>
      <c r="H341" s="269">
        <v>270.93333333333334</v>
      </c>
      <c r="I341" s="269">
        <v>274.31666666666666</v>
      </c>
      <c r="J341" s="269">
        <v>276.68333333333334</v>
      </c>
      <c r="K341" s="268">
        <v>271.95</v>
      </c>
      <c r="L341" s="268">
        <v>266.2</v>
      </c>
      <c r="M341" s="268">
        <v>1.4343900000000001</v>
      </c>
      <c r="N341" s="1"/>
      <c r="O341" s="1"/>
    </row>
    <row r="342" spans="1:15" ht="12.75" customHeight="1">
      <c r="A342" s="30">
        <v>332</v>
      </c>
      <c r="B342" s="278" t="s">
        <v>850</v>
      </c>
      <c r="C342" s="268">
        <v>406.55</v>
      </c>
      <c r="D342" s="269">
        <v>407.8</v>
      </c>
      <c r="E342" s="269">
        <v>402.1</v>
      </c>
      <c r="F342" s="269">
        <v>397.65000000000003</v>
      </c>
      <c r="G342" s="269">
        <v>391.95000000000005</v>
      </c>
      <c r="H342" s="269">
        <v>412.25</v>
      </c>
      <c r="I342" s="269">
        <v>417.94999999999993</v>
      </c>
      <c r="J342" s="269">
        <v>422.4</v>
      </c>
      <c r="K342" s="268">
        <v>413.5</v>
      </c>
      <c r="L342" s="268">
        <v>403.35</v>
      </c>
      <c r="M342" s="268">
        <v>2.1803699999999999</v>
      </c>
      <c r="N342" s="1"/>
      <c r="O342" s="1"/>
    </row>
    <row r="343" spans="1:15" ht="12.75" customHeight="1">
      <c r="A343" s="30">
        <v>333</v>
      </c>
      <c r="B343" s="278" t="s">
        <v>268</v>
      </c>
      <c r="C343" s="268">
        <v>911.1</v>
      </c>
      <c r="D343" s="269">
        <v>917.58333333333337</v>
      </c>
      <c r="E343" s="269">
        <v>900.16666666666674</v>
      </c>
      <c r="F343" s="269">
        <v>889.23333333333335</v>
      </c>
      <c r="G343" s="269">
        <v>871.81666666666672</v>
      </c>
      <c r="H343" s="269">
        <v>928.51666666666677</v>
      </c>
      <c r="I343" s="269">
        <v>945.93333333333351</v>
      </c>
      <c r="J343" s="269">
        <v>956.86666666666679</v>
      </c>
      <c r="K343" s="268">
        <v>935</v>
      </c>
      <c r="L343" s="268">
        <v>906.65</v>
      </c>
      <c r="M343" s="268">
        <v>8.7813099999999995</v>
      </c>
      <c r="N343" s="1"/>
      <c r="O343" s="1"/>
    </row>
    <row r="344" spans="1:15" ht="12.75" customHeight="1">
      <c r="A344" s="30">
        <v>334</v>
      </c>
      <c r="B344" s="278" t="s">
        <v>170</v>
      </c>
      <c r="C344" s="268">
        <v>132.4</v>
      </c>
      <c r="D344" s="269">
        <v>132.66666666666666</v>
      </c>
      <c r="E344" s="269">
        <v>130.33333333333331</v>
      </c>
      <c r="F344" s="269">
        <v>128.26666666666665</v>
      </c>
      <c r="G344" s="269">
        <v>125.93333333333331</v>
      </c>
      <c r="H344" s="269">
        <v>134.73333333333332</v>
      </c>
      <c r="I344" s="269">
        <v>137.06666666666663</v>
      </c>
      <c r="J344" s="269">
        <v>139.13333333333333</v>
      </c>
      <c r="K344" s="268">
        <v>135</v>
      </c>
      <c r="L344" s="268">
        <v>130.6</v>
      </c>
      <c r="M344" s="268">
        <v>509.66493000000003</v>
      </c>
      <c r="N344" s="1"/>
      <c r="O344" s="1"/>
    </row>
    <row r="345" spans="1:15" ht="12.75" customHeight="1">
      <c r="A345" s="30">
        <v>335</v>
      </c>
      <c r="B345" s="278" t="s">
        <v>269</v>
      </c>
      <c r="C345" s="268">
        <v>180.2</v>
      </c>
      <c r="D345" s="269">
        <v>180.20000000000002</v>
      </c>
      <c r="E345" s="269">
        <v>178.10000000000002</v>
      </c>
      <c r="F345" s="269">
        <v>176</v>
      </c>
      <c r="G345" s="269">
        <v>173.9</v>
      </c>
      <c r="H345" s="269">
        <v>182.30000000000004</v>
      </c>
      <c r="I345" s="269">
        <v>184.4</v>
      </c>
      <c r="J345" s="269">
        <v>186.50000000000006</v>
      </c>
      <c r="K345" s="268">
        <v>182.3</v>
      </c>
      <c r="L345" s="268">
        <v>178.1</v>
      </c>
      <c r="M345" s="268">
        <v>28.522449999999999</v>
      </c>
      <c r="N345" s="1"/>
      <c r="O345" s="1"/>
    </row>
    <row r="346" spans="1:15" ht="12.75" customHeight="1">
      <c r="A346" s="30">
        <v>336</v>
      </c>
      <c r="B346" s="278" t="s">
        <v>831</v>
      </c>
      <c r="C346" s="268">
        <v>660</v>
      </c>
      <c r="D346" s="269">
        <v>655.88333333333333</v>
      </c>
      <c r="E346" s="269">
        <v>645.86666666666667</v>
      </c>
      <c r="F346" s="269">
        <v>631.73333333333335</v>
      </c>
      <c r="G346" s="269">
        <v>621.7166666666667</v>
      </c>
      <c r="H346" s="269">
        <v>670.01666666666665</v>
      </c>
      <c r="I346" s="269">
        <v>680.0333333333333</v>
      </c>
      <c r="J346" s="269">
        <v>694.16666666666663</v>
      </c>
      <c r="K346" s="268">
        <v>665.9</v>
      </c>
      <c r="L346" s="268">
        <v>641.75</v>
      </c>
      <c r="M346" s="268">
        <v>16.17989</v>
      </c>
      <c r="N346" s="1"/>
      <c r="O346" s="1"/>
    </row>
    <row r="347" spans="1:15" ht="12.75" customHeight="1">
      <c r="A347" s="30">
        <v>337</v>
      </c>
      <c r="B347" s="278" t="s">
        <v>442</v>
      </c>
      <c r="C347" s="268">
        <v>2921.75</v>
      </c>
      <c r="D347" s="269">
        <v>2942.8666666666668</v>
      </c>
      <c r="E347" s="269">
        <v>2888.7833333333338</v>
      </c>
      <c r="F347" s="269">
        <v>2855.8166666666671</v>
      </c>
      <c r="G347" s="269">
        <v>2801.733333333334</v>
      </c>
      <c r="H347" s="269">
        <v>2975.8333333333335</v>
      </c>
      <c r="I347" s="269">
        <v>3029.9166666666665</v>
      </c>
      <c r="J347" s="269">
        <v>3062.8833333333332</v>
      </c>
      <c r="K347" s="268">
        <v>2996.95</v>
      </c>
      <c r="L347" s="268">
        <v>2909.9</v>
      </c>
      <c r="M347" s="268">
        <v>0.66371000000000002</v>
      </c>
      <c r="N347" s="1"/>
      <c r="O347" s="1"/>
    </row>
    <row r="348" spans="1:15" ht="12.75" customHeight="1">
      <c r="A348" s="30">
        <v>338</v>
      </c>
      <c r="B348" s="278" t="s">
        <v>443</v>
      </c>
      <c r="C348" s="268">
        <v>272.89999999999998</v>
      </c>
      <c r="D348" s="269">
        <v>272.95</v>
      </c>
      <c r="E348" s="269">
        <v>270.95</v>
      </c>
      <c r="F348" s="269">
        <v>269</v>
      </c>
      <c r="G348" s="269">
        <v>267</v>
      </c>
      <c r="H348" s="269">
        <v>274.89999999999998</v>
      </c>
      <c r="I348" s="269">
        <v>276.89999999999998</v>
      </c>
      <c r="J348" s="269">
        <v>278.84999999999997</v>
      </c>
      <c r="K348" s="268">
        <v>274.95</v>
      </c>
      <c r="L348" s="268">
        <v>271</v>
      </c>
      <c r="M348" s="268">
        <v>1.0829500000000001</v>
      </c>
      <c r="N348" s="1"/>
      <c r="O348" s="1"/>
    </row>
    <row r="349" spans="1:15" ht="12.75" customHeight="1">
      <c r="A349" s="30">
        <v>339</v>
      </c>
      <c r="B349" s="278" t="s">
        <v>832</v>
      </c>
      <c r="C349" s="268">
        <v>468.85</v>
      </c>
      <c r="D349" s="269">
        <v>470.59999999999997</v>
      </c>
      <c r="E349" s="269">
        <v>464.24999999999994</v>
      </c>
      <c r="F349" s="269">
        <v>459.65</v>
      </c>
      <c r="G349" s="269">
        <v>453.29999999999995</v>
      </c>
      <c r="H349" s="269">
        <v>475.19999999999993</v>
      </c>
      <c r="I349" s="269">
        <v>481.54999999999995</v>
      </c>
      <c r="J349" s="269">
        <v>486.14999999999992</v>
      </c>
      <c r="K349" s="268">
        <v>476.95</v>
      </c>
      <c r="L349" s="268">
        <v>466</v>
      </c>
      <c r="M349" s="268">
        <v>1.76149</v>
      </c>
      <c r="N349" s="1"/>
      <c r="O349" s="1"/>
    </row>
    <row r="350" spans="1:15" ht="12.75" customHeight="1">
      <c r="A350" s="30">
        <v>340</v>
      </c>
      <c r="B350" s="278" t="s">
        <v>821</v>
      </c>
      <c r="C350" s="268">
        <v>124.65</v>
      </c>
      <c r="D350" s="269">
        <v>126.01666666666667</v>
      </c>
      <c r="E350" s="269">
        <v>122.23333333333332</v>
      </c>
      <c r="F350" s="269">
        <v>119.81666666666665</v>
      </c>
      <c r="G350" s="269">
        <v>116.0333333333333</v>
      </c>
      <c r="H350" s="269">
        <v>128.43333333333334</v>
      </c>
      <c r="I350" s="269">
        <v>132.21666666666667</v>
      </c>
      <c r="J350" s="269">
        <v>134.63333333333335</v>
      </c>
      <c r="K350" s="268">
        <v>129.80000000000001</v>
      </c>
      <c r="L350" s="268">
        <v>123.6</v>
      </c>
      <c r="M350" s="268">
        <v>7.9689100000000002</v>
      </c>
      <c r="N350" s="1"/>
      <c r="O350" s="1"/>
    </row>
    <row r="351" spans="1:15" ht="12.75" customHeight="1">
      <c r="A351" s="30">
        <v>341</v>
      </c>
      <c r="B351" s="278" t="s">
        <v>177</v>
      </c>
      <c r="C351" s="268">
        <v>2964.8</v>
      </c>
      <c r="D351" s="269">
        <v>2985.5333333333333</v>
      </c>
      <c r="E351" s="269">
        <v>2929.2666666666664</v>
      </c>
      <c r="F351" s="269">
        <v>2893.7333333333331</v>
      </c>
      <c r="G351" s="269">
        <v>2837.4666666666662</v>
      </c>
      <c r="H351" s="269">
        <v>3021.0666666666666</v>
      </c>
      <c r="I351" s="269">
        <v>3077.3333333333339</v>
      </c>
      <c r="J351" s="269">
        <v>3112.8666666666668</v>
      </c>
      <c r="K351" s="268">
        <v>3041.8</v>
      </c>
      <c r="L351" s="268">
        <v>2950</v>
      </c>
      <c r="M351" s="268">
        <v>2.0511300000000001</v>
      </c>
      <c r="N351" s="1"/>
      <c r="O351" s="1"/>
    </row>
    <row r="352" spans="1:15" ht="12.75" customHeight="1">
      <c r="A352" s="30">
        <v>342</v>
      </c>
      <c r="B352" s="278" t="s">
        <v>445</v>
      </c>
      <c r="C352" s="268">
        <v>391.15</v>
      </c>
      <c r="D352" s="269">
        <v>392.05</v>
      </c>
      <c r="E352" s="269">
        <v>386.1</v>
      </c>
      <c r="F352" s="269">
        <v>381.05</v>
      </c>
      <c r="G352" s="269">
        <v>375.1</v>
      </c>
      <c r="H352" s="269">
        <v>397.1</v>
      </c>
      <c r="I352" s="269">
        <v>403.04999999999995</v>
      </c>
      <c r="J352" s="269">
        <v>408.1</v>
      </c>
      <c r="K352" s="268">
        <v>398</v>
      </c>
      <c r="L352" s="268">
        <v>387</v>
      </c>
      <c r="M352" s="268">
        <v>1.77973</v>
      </c>
      <c r="N352" s="1"/>
      <c r="O352" s="1"/>
    </row>
    <row r="353" spans="1:15" ht="12.75" customHeight="1">
      <c r="A353" s="30">
        <v>343</v>
      </c>
      <c r="B353" s="278" t="s">
        <v>446</v>
      </c>
      <c r="C353" s="268">
        <v>267.95</v>
      </c>
      <c r="D353" s="269">
        <v>266.56666666666666</v>
      </c>
      <c r="E353" s="269">
        <v>263.13333333333333</v>
      </c>
      <c r="F353" s="269">
        <v>258.31666666666666</v>
      </c>
      <c r="G353" s="269">
        <v>254.88333333333333</v>
      </c>
      <c r="H353" s="269">
        <v>271.38333333333333</v>
      </c>
      <c r="I353" s="269">
        <v>274.81666666666661</v>
      </c>
      <c r="J353" s="269">
        <v>279.63333333333333</v>
      </c>
      <c r="K353" s="268">
        <v>270</v>
      </c>
      <c r="L353" s="268">
        <v>261.75</v>
      </c>
      <c r="M353" s="268">
        <v>1.7060299999999999</v>
      </c>
      <c r="N353" s="1"/>
      <c r="O353" s="1"/>
    </row>
    <row r="354" spans="1:15" ht="12.75" customHeight="1">
      <c r="A354" s="30">
        <v>344</v>
      </c>
      <c r="B354" s="278" t="s">
        <v>181</v>
      </c>
      <c r="C354" s="268">
        <v>1756.05</v>
      </c>
      <c r="D354" s="269">
        <v>1777.6833333333334</v>
      </c>
      <c r="E354" s="269">
        <v>1725.4166666666667</v>
      </c>
      <c r="F354" s="269">
        <v>1694.7833333333333</v>
      </c>
      <c r="G354" s="269">
        <v>1642.5166666666667</v>
      </c>
      <c r="H354" s="269">
        <v>1808.3166666666668</v>
      </c>
      <c r="I354" s="269">
        <v>1860.5833333333333</v>
      </c>
      <c r="J354" s="269">
        <v>1891.2166666666669</v>
      </c>
      <c r="K354" s="268">
        <v>1829.95</v>
      </c>
      <c r="L354" s="268">
        <v>1747.05</v>
      </c>
      <c r="M354" s="268">
        <v>9.8186099999999996</v>
      </c>
      <c r="N354" s="1"/>
      <c r="O354" s="1"/>
    </row>
    <row r="355" spans="1:15" ht="12.75" customHeight="1">
      <c r="A355" s="30">
        <v>345</v>
      </c>
      <c r="B355" s="278" t="s">
        <v>171</v>
      </c>
      <c r="C355" s="268">
        <v>49557.05</v>
      </c>
      <c r="D355" s="269">
        <v>49892.183333333327</v>
      </c>
      <c r="E355" s="269">
        <v>48864.866666666654</v>
      </c>
      <c r="F355" s="269">
        <v>48172.683333333327</v>
      </c>
      <c r="G355" s="269">
        <v>47145.366666666654</v>
      </c>
      <c r="H355" s="269">
        <v>50584.366666666654</v>
      </c>
      <c r="I355" s="269">
        <v>51611.68333333332</v>
      </c>
      <c r="J355" s="269">
        <v>52303.866666666654</v>
      </c>
      <c r="K355" s="268">
        <v>50919.5</v>
      </c>
      <c r="L355" s="268">
        <v>49200</v>
      </c>
      <c r="M355" s="268">
        <v>0.19153999999999999</v>
      </c>
      <c r="N355" s="1"/>
      <c r="O355" s="1"/>
    </row>
    <row r="356" spans="1:15" ht="12.75" customHeight="1">
      <c r="A356" s="30">
        <v>346</v>
      </c>
      <c r="B356" s="278" t="s">
        <v>447</v>
      </c>
      <c r="C356" s="268">
        <v>3199.35</v>
      </c>
      <c r="D356" s="269">
        <v>3205.4499999999994</v>
      </c>
      <c r="E356" s="269">
        <v>3169.6999999999989</v>
      </c>
      <c r="F356" s="269">
        <v>3140.0499999999997</v>
      </c>
      <c r="G356" s="269">
        <v>3104.2999999999993</v>
      </c>
      <c r="H356" s="269">
        <v>3235.0999999999985</v>
      </c>
      <c r="I356" s="269">
        <v>3270.8499999999995</v>
      </c>
      <c r="J356" s="269">
        <v>3300.4999999999982</v>
      </c>
      <c r="K356" s="268">
        <v>3241.2</v>
      </c>
      <c r="L356" s="268">
        <v>3175.8</v>
      </c>
      <c r="M356" s="268">
        <v>1.65839</v>
      </c>
      <c r="N356" s="1"/>
      <c r="O356" s="1"/>
    </row>
    <row r="357" spans="1:15" ht="12.75" customHeight="1">
      <c r="A357" s="30">
        <v>347</v>
      </c>
      <c r="B357" s="278" t="s">
        <v>173</v>
      </c>
      <c r="C357" s="268">
        <v>198.65</v>
      </c>
      <c r="D357" s="269">
        <v>199.98333333333335</v>
      </c>
      <c r="E357" s="269">
        <v>196.66666666666669</v>
      </c>
      <c r="F357" s="269">
        <v>194.68333333333334</v>
      </c>
      <c r="G357" s="269">
        <v>191.36666666666667</v>
      </c>
      <c r="H357" s="269">
        <v>201.9666666666667</v>
      </c>
      <c r="I357" s="269">
        <v>205.28333333333336</v>
      </c>
      <c r="J357" s="269">
        <v>207.26666666666671</v>
      </c>
      <c r="K357" s="268">
        <v>203.3</v>
      </c>
      <c r="L357" s="268">
        <v>198</v>
      </c>
      <c r="M357" s="268">
        <v>17.163119999999999</v>
      </c>
      <c r="N357" s="1"/>
      <c r="O357" s="1"/>
    </row>
    <row r="358" spans="1:15" ht="12.75" customHeight="1">
      <c r="A358" s="30">
        <v>348</v>
      </c>
      <c r="B358" s="278" t="s">
        <v>175</v>
      </c>
      <c r="C358" s="268">
        <v>4295.3999999999996</v>
      </c>
      <c r="D358" s="269">
        <v>4278.7333333333336</v>
      </c>
      <c r="E358" s="269">
        <v>4217.7166666666672</v>
      </c>
      <c r="F358" s="269">
        <v>4140.0333333333338</v>
      </c>
      <c r="G358" s="269">
        <v>4079.0166666666673</v>
      </c>
      <c r="H358" s="269">
        <v>4356.416666666667</v>
      </c>
      <c r="I358" s="269">
        <v>4417.4333333333334</v>
      </c>
      <c r="J358" s="269">
        <v>4495.1166666666668</v>
      </c>
      <c r="K358" s="268">
        <v>4339.75</v>
      </c>
      <c r="L358" s="268">
        <v>4201.05</v>
      </c>
      <c r="M358" s="268">
        <v>1.5773600000000001</v>
      </c>
      <c r="N358" s="1"/>
      <c r="O358" s="1"/>
    </row>
    <row r="359" spans="1:15" ht="12.75" customHeight="1">
      <c r="A359" s="30">
        <v>349</v>
      </c>
      <c r="B359" s="278" t="s">
        <v>449</v>
      </c>
      <c r="C359" s="268">
        <v>1388.65</v>
      </c>
      <c r="D359" s="269">
        <v>1394.8999999999999</v>
      </c>
      <c r="E359" s="269">
        <v>1371.7999999999997</v>
      </c>
      <c r="F359" s="269">
        <v>1354.9499999999998</v>
      </c>
      <c r="G359" s="269">
        <v>1331.8499999999997</v>
      </c>
      <c r="H359" s="269">
        <v>1411.7499999999998</v>
      </c>
      <c r="I359" s="269">
        <v>1434.8499999999997</v>
      </c>
      <c r="J359" s="269">
        <v>1451.6999999999998</v>
      </c>
      <c r="K359" s="268">
        <v>1418</v>
      </c>
      <c r="L359" s="268">
        <v>1378.05</v>
      </c>
      <c r="M359" s="268">
        <v>1.2105999999999999</v>
      </c>
      <c r="N359" s="1"/>
      <c r="O359" s="1"/>
    </row>
    <row r="360" spans="1:15" ht="12.75" customHeight="1">
      <c r="A360" s="30">
        <v>350</v>
      </c>
      <c r="B360" s="278" t="s">
        <v>176</v>
      </c>
      <c r="C360" s="268">
        <v>2656.25</v>
      </c>
      <c r="D360" s="269">
        <v>2661.7000000000003</v>
      </c>
      <c r="E360" s="269">
        <v>2631.4000000000005</v>
      </c>
      <c r="F360" s="269">
        <v>2606.5500000000002</v>
      </c>
      <c r="G360" s="269">
        <v>2576.2500000000005</v>
      </c>
      <c r="H360" s="269">
        <v>2686.5500000000006</v>
      </c>
      <c r="I360" s="269">
        <v>2716.8500000000008</v>
      </c>
      <c r="J360" s="269">
        <v>2741.7000000000007</v>
      </c>
      <c r="K360" s="268">
        <v>2692</v>
      </c>
      <c r="L360" s="268">
        <v>2636.85</v>
      </c>
      <c r="M360" s="268">
        <v>3.3593199999999999</v>
      </c>
      <c r="N360" s="1"/>
      <c r="O360" s="1"/>
    </row>
    <row r="361" spans="1:15" ht="12.75" customHeight="1">
      <c r="A361" s="30">
        <v>351</v>
      </c>
      <c r="B361" s="278" t="s">
        <v>172</v>
      </c>
      <c r="C361" s="268">
        <v>829.25</v>
      </c>
      <c r="D361" s="269">
        <v>841.08333333333337</v>
      </c>
      <c r="E361" s="269">
        <v>814.16666666666674</v>
      </c>
      <c r="F361" s="269">
        <v>799.08333333333337</v>
      </c>
      <c r="G361" s="269">
        <v>772.16666666666674</v>
      </c>
      <c r="H361" s="269">
        <v>856.16666666666674</v>
      </c>
      <c r="I361" s="269">
        <v>883.08333333333348</v>
      </c>
      <c r="J361" s="269">
        <v>898.16666666666674</v>
      </c>
      <c r="K361" s="268">
        <v>868</v>
      </c>
      <c r="L361" s="268">
        <v>826</v>
      </c>
      <c r="M361" s="268">
        <v>8.5619200000000006</v>
      </c>
      <c r="N361" s="1"/>
      <c r="O361" s="1"/>
    </row>
    <row r="362" spans="1:15" ht="12.75" customHeight="1">
      <c r="A362" s="30">
        <v>352</v>
      </c>
      <c r="B362" s="278" t="s">
        <v>450</v>
      </c>
      <c r="C362" s="268">
        <v>888.25</v>
      </c>
      <c r="D362" s="269">
        <v>883.41666666666663</v>
      </c>
      <c r="E362" s="269">
        <v>871.63333333333321</v>
      </c>
      <c r="F362" s="269">
        <v>855.01666666666654</v>
      </c>
      <c r="G362" s="269">
        <v>843.23333333333312</v>
      </c>
      <c r="H362" s="269">
        <v>900.0333333333333</v>
      </c>
      <c r="I362" s="269">
        <v>911.81666666666683</v>
      </c>
      <c r="J362" s="269">
        <v>928.43333333333339</v>
      </c>
      <c r="K362" s="268">
        <v>895.2</v>
      </c>
      <c r="L362" s="268">
        <v>866.8</v>
      </c>
      <c r="M362" s="268">
        <v>0.34842000000000001</v>
      </c>
      <c r="N362" s="1"/>
      <c r="O362" s="1"/>
    </row>
    <row r="363" spans="1:15" ht="12.75" customHeight="1">
      <c r="A363" s="30">
        <v>353</v>
      </c>
      <c r="B363" s="278" t="s">
        <v>270</v>
      </c>
      <c r="C363" s="268">
        <v>2542.85</v>
      </c>
      <c r="D363" s="269">
        <v>2551.6666666666665</v>
      </c>
      <c r="E363" s="269">
        <v>2522.1833333333329</v>
      </c>
      <c r="F363" s="269">
        <v>2501.5166666666664</v>
      </c>
      <c r="G363" s="269">
        <v>2472.0333333333328</v>
      </c>
      <c r="H363" s="269">
        <v>2572.333333333333</v>
      </c>
      <c r="I363" s="269">
        <v>2601.8166666666666</v>
      </c>
      <c r="J363" s="269">
        <v>2622.4833333333331</v>
      </c>
      <c r="K363" s="268">
        <v>2581.15</v>
      </c>
      <c r="L363" s="268">
        <v>2531</v>
      </c>
      <c r="M363" s="268">
        <v>1.60643</v>
      </c>
      <c r="N363" s="1"/>
      <c r="O363" s="1"/>
    </row>
    <row r="364" spans="1:15" ht="12.75" customHeight="1">
      <c r="A364" s="30">
        <v>354</v>
      </c>
      <c r="B364" s="278" t="s">
        <v>451</v>
      </c>
      <c r="C364" s="268">
        <v>1911</v>
      </c>
      <c r="D364" s="269">
        <v>1934.3666666666668</v>
      </c>
      <c r="E364" s="269">
        <v>1882.7833333333335</v>
      </c>
      <c r="F364" s="269">
        <v>1854.5666666666668</v>
      </c>
      <c r="G364" s="269">
        <v>1802.9833333333336</v>
      </c>
      <c r="H364" s="269">
        <v>1962.5833333333335</v>
      </c>
      <c r="I364" s="269">
        <v>2014.1666666666665</v>
      </c>
      <c r="J364" s="269">
        <v>2042.3833333333334</v>
      </c>
      <c r="K364" s="268">
        <v>1985.95</v>
      </c>
      <c r="L364" s="268">
        <v>1906.15</v>
      </c>
      <c r="M364" s="268">
        <v>1.57707</v>
      </c>
      <c r="N364" s="1"/>
      <c r="O364" s="1"/>
    </row>
    <row r="365" spans="1:15" ht="12.75" customHeight="1">
      <c r="A365" s="30">
        <v>355</v>
      </c>
      <c r="B365" s="278" t="s">
        <v>806</v>
      </c>
      <c r="C365" s="268">
        <v>306.55</v>
      </c>
      <c r="D365" s="269">
        <v>308.56666666666666</v>
      </c>
      <c r="E365" s="269">
        <v>300.13333333333333</v>
      </c>
      <c r="F365" s="269">
        <v>293.71666666666664</v>
      </c>
      <c r="G365" s="269">
        <v>285.2833333333333</v>
      </c>
      <c r="H365" s="269">
        <v>314.98333333333335</v>
      </c>
      <c r="I365" s="269">
        <v>323.41666666666663</v>
      </c>
      <c r="J365" s="269">
        <v>329.83333333333337</v>
      </c>
      <c r="K365" s="268">
        <v>317</v>
      </c>
      <c r="L365" s="268">
        <v>302.14999999999998</v>
      </c>
      <c r="M365" s="268">
        <v>53.975409999999997</v>
      </c>
      <c r="N365" s="1"/>
      <c r="O365" s="1"/>
    </row>
    <row r="366" spans="1:15" ht="12.75" customHeight="1">
      <c r="A366" s="30">
        <v>356</v>
      </c>
      <c r="B366" s="278" t="s">
        <v>174</v>
      </c>
      <c r="C366" s="268">
        <v>103.85</v>
      </c>
      <c r="D366" s="269">
        <v>104.23333333333333</v>
      </c>
      <c r="E366" s="269">
        <v>102.71666666666667</v>
      </c>
      <c r="F366" s="269">
        <v>101.58333333333333</v>
      </c>
      <c r="G366" s="269">
        <v>100.06666666666666</v>
      </c>
      <c r="H366" s="269">
        <v>105.36666666666667</v>
      </c>
      <c r="I366" s="269">
        <v>106.88333333333335</v>
      </c>
      <c r="J366" s="269">
        <v>108.01666666666668</v>
      </c>
      <c r="K366" s="268">
        <v>105.75</v>
      </c>
      <c r="L366" s="268">
        <v>103.1</v>
      </c>
      <c r="M366" s="268">
        <v>38.25262</v>
      </c>
      <c r="N366" s="1"/>
      <c r="O366" s="1"/>
    </row>
    <row r="367" spans="1:15" ht="12.75" customHeight="1">
      <c r="A367" s="30">
        <v>357</v>
      </c>
      <c r="B367" s="278" t="s">
        <v>179</v>
      </c>
      <c r="C367" s="268">
        <v>210.8</v>
      </c>
      <c r="D367" s="269">
        <v>211.48333333333335</v>
      </c>
      <c r="E367" s="269">
        <v>208.31666666666669</v>
      </c>
      <c r="F367" s="269">
        <v>205.83333333333334</v>
      </c>
      <c r="G367" s="269">
        <v>202.66666666666669</v>
      </c>
      <c r="H367" s="269">
        <v>213.9666666666667</v>
      </c>
      <c r="I367" s="269">
        <v>217.13333333333333</v>
      </c>
      <c r="J367" s="269">
        <v>219.6166666666667</v>
      </c>
      <c r="K367" s="268">
        <v>214.65</v>
      </c>
      <c r="L367" s="268">
        <v>209</v>
      </c>
      <c r="M367" s="268">
        <v>88.056479999999993</v>
      </c>
      <c r="N367" s="1"/>
      <c r="O367" s="1"/>
    </row>
    <row r="368" spans="1:15" ht="12.75" customHeight="1">
      <c r="A368" s="30">
        <v>358</v>
      </c>
      <c r="B368" s="278" t="s">
        <v>807</v>
      </c>
      <c r="C368" s="268">
        <v>403.9</v>
      </c>
      <c r="D368" s="269">
        <v>408.38333333333327</v>
      </c>
      <c r="E368" s="269">
        <v>395.06666666666655</v>
      </c>
      <c r="F368" s="269">
        <v>386.23333333333329</v>
      </c>
      <c r="G368" s="269">
        <v>372.91666666666657</v>
      </c>
      <c r="H368" s="269">
        <v>417.21666666666653</v>
      </c>
      <c r="I368" s="269">
        <v>430.53333333333325</v>
      </c>
      <c r="J368" s="269">
        <v>439.3666666666665</v>
      </c>
      <c r="K368" s="268">
        <v>421.7</v>
      </c>
      <c r="L368" s="268">
        <v>399.55</v>
      </c>
      <c r="M368" s="268">
        <v>7.1057899999999998</v>
      </c>
      <c r="N368" s="1"/>
      <c r="O368" s="1"/>
    </row>
    <row r="369" spans="1:15" ht="12.75" customHeight="1">
      <c r="A369" s="30">
        <v>359</v>
      </c>
      <c r="B369" s="278" t="s">
        <v>271</v>
      </c>
      <c r="C369" s="268">
        <v>455.9</v>
      </c>
      <c r="D369" s="269">
        <v>453.86666666666662</v>
      </c>
      <c r="E369" s="269">
        <v>447.23333333333323</v>
      </c>
      <c r="F369" s="269">
        <v>438.56666666666661</v>
      </c>
      <c r="G369" s="269">
        <v>431.93333333333322</v>
      </c>
      <c r="H369" s="269">
        <v>462.53333333333325</v>
      </c>
      <c r="I369" s="269">
        <v>469.16666666666657</v>
      </c>
      <c r="J369" s="269">
        <v>477.83333333333326</v>
      </c>
      <c r="K369" s="268">
        <v>460.5</v>
      </c>
      <c r="L369" s="268">
        <v>445.2</v>
      </c>
      <c r="M369" s="268">
        <v>5.5957299999999996</v>
      </c>
      <c r="N369" s="1"/>
      <c r="O369" s="1"/>
    </row>
    <row r="370" spans="1:15" ht="12.75" customHeight="1">
      <c r="A370" s="30">
        <v>360</v>
      </c>
      <c r="B370" s="278" t="s">
        <v>452</v>
      </c>
      <c r="C370" s="268">
        <v>581.20000000000005</v>
      </c>
      <c r="D370" s="269">
        <v>580.21666666666658</v>
      </c>
      <c r="E370" s="269">
        <v>575.03333333333319</v>
      </c>
      <c r="F370" s="269">
        <v>568.86666666666656</v>
      </c>
      <c r="G370" s="269">
        <v>563.68333333333317</v>
      </c>
      <c r="H370" s="269">
        <v>586.38333333333321</v>
      </c>
      <c r="I370" s="269">
        <v>591.56666666666661</v>
      </c>
      <c r="J370" s="269">
        <v>597.73333333333323</v>
      </c>
      <c r="K370" s="268">
        <v>585.4</v>
      </c>
      <c r="L370" s="268">
        <v>574.04999999999995</v>
      </c>
      <c r="M370" s="268">
        <v>0.99177999999999999</v>
      </c>
      <c r="N370" s="1"/>
      <c r="O370" s="1"/>
    </row>
    <row r="371" spans="1:15" ht="12.75" customHeight="1">
      <c r="A371" s="30">
        <v>361</v>
      </c>
      <c r="B371" s="278" t="s">
        <v>453</v>
      </c>
      <c r="C371" s="268">
        <v>127.5</v>
      </c>
      <c r="D371" s="269">
        <v>128.63333333333333</v>
      </c>
      <c r="E371" s="269">
        <v>125.06666666666666</v>
      </c>
      <c r="F371" s="269">
        <v>122.63333333333334</v>
      </c>
      <c r="G371" s="269">
        <v>119.06666666666668</v>
      </c>
      <c r="H371" s="269">
        <v>131.06666666666666</v>
      </c>
      <c r="I371" s="269">
        <v>134.63333333333333</v>
      </c>
      <c r="J371" s="269">
        <v>137.06666666666663</v>
      </c>
      <c r="K371" s="268">
        <v>132.19999999999999</v>
      </c>
      <c r="L371" s="268">
        <v>126.2</v>
      </c>
      <c r="M371" s="268">
        <v>1.9842900000000001</v>
      </c>
      <c r="N371" s="1"/>
      <c r="O371" s="1"/>
    </row>
    <row r="372" spans="1:15" ht="12.75" customHeight="1">
      <c r="A372" s="30">
        <v>362</v>
      </c>
      <c r="B372" s="278" t="s">
        <v>851</v>
      </c>
      <c r="C372" s="268">
        <v>1437</v>
      </c>
      <c r="D372" s="269">
        <v>1435.5666666666666</v>
      </c>
      <c r="E372" s="269">
        <v>1414.7833333333333</v>
      </c>
      <c r="F372" s="269">
        <v>1392.5666666666666</v>
      </c>
      <c r="G372" s="269">
        <v>1371.7833333333333</v>
      </c>
      <c r="H372" s="269">
        <v>1457.7833333333333</v>
      </c>
      <c r="I372" s="269">
        <v>1478.5666666666666</v>
      </c>
      <c r="J372" s="269">
        <v>1500.7833333333333</v>
      </c>
      <c r="K372" s="268">
        <v>1456.35</v>
      </c>
      <c r="L372" s="268">
        <v>1413.35</v>
      </c>
      <c r="M372" s="268">
        <v>0.15939</v>
      </c>
      <c r="N372" s="1"/>
      <c r="O372" s="1"/>
    </row>
    <row r="373" spans="1:15" ht="12.75" customHeight="1">
      <c r="A373" s="30">
        <v>363</v>
      </c>
      <c r="B373" s="278" t="s">
        <v>454</v>
      </c>
      <c r="C373" s="268">
        <v>4140.6499999999996</v>
      </c>
      <c r="D373" s="269">
        <v>4128.3833333333332</v>
      </c>
      <c r="E373" s="269">
        <v>4085.7666666666664</v>
      </c>
      <c r="F373" s="269">
        <v>4030.8833333333332</v>
      </c>
      <c r="G373" s="269">
        <v>3988.2666666666664</v>
      </c>
      <c r="H373" s="269">
        <v>4183.2666666666664</v>
      </c>
      <c r="I373" s="269">
        <v>4225.8833333333332</v>
      </c>
      <c r="J373" s="269">
        <v>4280.7666666666664</v>
      </c>
      <c r="K373" s="268">
        <v>4171</v>
      </c>
      <c r="L373" s="268">
        <v>4073.5</v>
      </c>
      <c r="M373" s="268">
        <v>6.411E-2</v>
      </c>
      <c r="N373" s="1"/>
      <c r="O373" s="1"/>
    </row>
    <row r="374" spans="1:15" ht="12.75" customHeight="1">
      <c r="A374" s="30">
        <v>364</v>
      </c>
      <c r="B374" s="278" t="s">
        <v>272</v>
      </c>
      <c r="C374" s="268">
        <v>14001.8</v>
      </c>
      <c r="D374" s="269">
        <v>13937.733333333332</v>
      </c>
      <c r="E374" s="269">
        <v>13805.616666666663</v>
      </c>
      <c r="F374" s="269">
        <v>13609.433333333331</v>
      </c>
      <c r="G374" s="269">
        <v>13477.316666666662</v>
      </c>
      <c r="H374" s="269">
        <v>14133.916666666664</v>
      </c>
      <c r="I374" s="269">
        <v>14266.033333333333</v>
      </c>
      <c r="J374" s="269">
        <v>14462.216666666665</v>
      </c>
      <c r="K374" s="268">
        <v>14069.85</v>
      </c>
      <c r="L374" s="268">
        <v>13741.55</v>
      </c>
      <c r="M374" s="268">
        <v>0.12282999999999999</v>
      </c>
      <c r="N374" s="1"/>
      <c r="O374" s="1"/>
    </row>
    <row r="375" spans="1:15" ht="12.75" customHeight="1">
      <c r="A375" s="30">
        <v>365</v>
      </c>
      <c r="B375" s="278" t="s">
        <v>178</v>
      </c>
      <c r="C375" s="268">
        <v>35.450000000000003</v>
      </c>
      <c r="D375" s="269">
        <v>35.85</v>
      </c>
      <c r="E375" s="269">
        <v>34.950000000000003</v>
      </c>
      <c r="F375" s="269">
        <v>34.450000000000003</v>
      </c>
      <c r="G375" s="269">
        <v>33.550000000000004</v>
      </c>
      <c r="H375" s="269">
        <v>36.35</v>
      </c>
      <c r="I375" s="269">
        <v>37.249999999999993</v>
      </c>
      <c r="J375" s="269">
        <v>37.75</v>
      </c>
      <c r="K375" s="268">
        <v>36.75</v>
      </c>
      <c r="L375" s="268">
        <v>35.35</v>
      </c>
      <c r="M375" s="268">
        <v>479.21973000000003</v>
      </c>
      <c r="N375" s="1"/>
      <c r="O375" s="1"/>
    </row>
    <row r="376" spans="1:15" ht="12.75" customHeight="1">
      <c r="A376" s="30">
        <v>366</v>
      </c>
      <c r="B376" s="278" t="s">
        <v>455</v>
      </c>
      <c r="C376" s="268">
        <v>630.25</v>
      </c>
      <c r="D376" s="269">
        <v>633.51666666666665</v>
      </c>
      <c r="E376" s="269">
        <v>623.7833333333333</v>
      </c>
      <c r="F376" s="269">
        <v>617.31666666666661</v>
      </c>
      <c r="G376" s="269">
        <v>607.58333333333326</v>
      </c>
      <c r="H376" s="269">
        <v>639.98333333333335</v>
      </c>
      <c r="I376" s="269">
        <v>649.7166666666667</v>
      </c>
      <c r="J376" s="269">
        <v>656.18333333333339</v>
      </c>
      <c r="K376" s="268">
        <v>643.25</v>
      </c>
      <c r="L376" s="268">
        <v>627.04999999999995</v>
      </c>
      <c r="M376" s="268">
        <v>0.61795</v>
      </c>
      <c r="N376" s="1"/>
      <c r="O376" s="1"/>
    </row>
    <row r="377" spans="1:15" ht="12.75" customHeight="1">
      <c r="A377" s="30">
        <v>367</v>
      </c>
      <c r="B377" s="278" t="s">
        <v>183</v>
      </c>
      <c r="C377" s="268">
        <v>111.05</v>
      </c>
      <c r="D377" s="269">
        <v>112.33333333333333</v>
      </c>
      <c r="E377" s="269">
        <v>109.16666666666666</v>
      </c>
      <c r="F377" s="269">
        <v>107.28333333333333</v>
      </c>
      <c r="G377" s="269">
        <v>104.11666666666666</v>
      </c>
      <c r="H377" s="269">
        <v>114.21666666666665</v>
      </c>
      <c r="I377" s="269">
        <v>117.38333333333331</v>
      </c>
      <c r="J377" s="269">
        <v>119.26666666666665</v>
      </c>
      <c r="K377" s="268">
        <v>115.5</v>
      </c>
      <c r="L377" s="268">
        <v>110.45</v>
      </c>
      <c r="M377" s="268">
        <v>103.63576</v>
      </c>
      <c r="N377" s="1"/>
      <c r="O377" s="1"/>
    </row>
    <row r="378" spans="1:15" ht="12.75" customHeight="1">
      <c r="A378" s="30">
        <v>368</v>
      </c>
      <c r="B378" s="278" t="s">
        <v>184</v>
      </c>
      <c r="C378" s="268">
        <v>91.8</v>
      </c>
      <c r="D378" s="269">
        <v>92.45</v>
      </c>
      <c r="E378" s="269">
        <v>90.75</v>
      </c>
      <c r="F378" s="269">
        <v>89.7</v>
      </c>
      <c r="G378" s="269">
        <v>88</v>
      </c>
      <c r="H378" s="269">
        <v>93.5</v>
      </c>
      <c r="I378" s="269">
        <v>95.200000000000017</v>
      </c>
      <c r="J378" s="269">
        <v>96.25</v>
      </c>
      <c r="K378" s="268">
        <v>94.15</v>
      </c>
      <c r="L378" s="268">
        <v>91.4</v>
      </c>
      <c r="M378" s="268">
        <v>94.604339999999993</v>
      </c>
      <c r="N378" s="1"/>
      <c r="O378" s="1"/>
    </row>
    <row r="379" spans="1:15" ht="12.75" customHeight="1">
      <c r="A379" s="30">
        <v>369</v>
      </c>
      <c r="B379" s="278" t="s">
        <v>809</v>
      </c>
      <c r="C379" s="268">
        <v>670.1</v>
      </c>
      <c r="D379" s="269">
        <v>666.18333333333339</v>
      </c>
      <c r="E379" s="269">
        <v>657.91666666666674</v>
      </c>
      <c r="F379" s="269">
        <v>645.73333333333335</v>
      </c>
      <c r="G379" s="269">
        <v>637.4666666666667</v>
      </c>
      <c r="H379" s="269">
        <v>678.36666666666679</v>
      </c>
      <c r="I379" s="269">
        <v>686.63333333333344</v>
      </c>
      <c r="J379" s="269">
        <v>698.81666666666683</v>
      </c>
      <c r="K379" s="268">
        <v>674.45</v>
      </c>
      <c r="L379" s="268">
        <v>654</v>
      </c>
      <c r="M379" s="268">
        <v>2.4486599999999998</v>
      </c>
      <c r="N379" s="1"/>
      <c r="O379" s="1"/>
    </row>
    <row r="380" spans="1:15" ht="12.75" customHeight="1">
      <c r="A380" s="30">
        <v>370</v>
      </c>
      <c r="B380" s="278" t="s">
        <v>456</v>
      </c>
      <c r="C380" s="268">
        <v>337.2</v>
      </c>
      <c r="D380" s="269">
        <v>342.05</v>
      </c>
      <c r="E380" s="269">
        <v>325.15000000000003</v>
      </c>
      <c r="F380" s="269">
        <v>313.10000000000002</v>
      </c>
      <c r="G380" s="269">
        <v>296.20000000000005</v>
      </c>
      <c r="H380" s="269">
        <v>354.1</v>
      </c>
      <c r="I380" s="269">
        <v>371</v>
      </c>
      <c r="J380" s="269">
        <v>383.05</v>
      </c>
      <c r="K380" s="268">
        <v>358.95</v>
      </c>
      <c r="L380" s="268">
        <v>330</v>
      </c>
      <c r="M380" s="268">
        <v>49.683039999999998</v>
      </c>
      <c r="N380" s="1"/>
      <c r="O380" s="1"/>
    </row>
    <row r="381" spans="1:15" ht="12.75" customHeight="1">
      <c r="A381" s="30">
        <v>371</v>
      </c>
      <c r="B381" s="278" t="s">
        <v>457</v>
      </c>
      <c r="C381" s="268">
        <v>1078.5</v>
      </c>
      <c r="D381" s="269">
        <v>1068.8833333333334</v>
      </c>
      <c r="E381" s="269">
        <v>1051.8666666666668</v>
      </c>
      <c r="F381" s="269">
        <v>1025.2333333333333</v>
      </c>
      <c r="G381" s="269">
        <v>1008.2166666666667</v>
      </c>
      <c r="H381" s="269">
        <v>1095.5166666666669</v>
      </c>
      <c r="I381" s="269">
        <v>1112.5333333333338</v>
      </c>
      <c r="J381" s="269">
        <v>1139.166666666667</v>
      </c>
      <c r="K381" s="268">
        <v>1085.9000000000001</v>
      </c>
      <c r="L381" s="268">
        <v>1042.25</v>
      </c>
      <c r="M381" s="268">
        <v>3.52257</v>
      </c>
      <c r="N381" s="1"/>
      <c r="O381" s="1"/>
    </row>
    <row r="382" spans="1:15" ht="12.75" customHeight="1">
      <c r="A382" s="30">
        <v>372</v>
      </c>
      <c r="B382" s="278" t="s">
        <v>458</v>
      </c>
      <c r="C382" s="268">
        <v>35.9</v>
      </c>
      <c r="D382" s="269">
        <v>35.416666666666664</v>
      </c>
      <c r="E382" s="269">
        <v>34.383333333333326</v>
      </c>
      <c r="F382" s="269">
        <v>32.86666666666666</v>
      </c>
      <c r="G382" s="269">
        <v>31.833333333333321</v>
      </c>
      <c r="H382" s="269">
        <v>36.93333333333333</v>
      </c>
      <c r="I382" s="269">
        <v>37.966666666666676</v>
      </c>
      <c r="J382" s="269">
        <v>39.483333333333334</v>
      </c>
      <c r="K382" s="268">
        <v>36.450000000000003</v>
      </c>
      <c r="L382" s="268">
        <v>33.9</v>
      </c>
      <c r="M382" s="268">
        <v>151.87836999999999</v>
      </c>
      <c r="N382" s="1"/>
      <c r="O382" s="1"/>
    </row>
    <row r="383" spans="1:15" ht="12.75" customHeight="1">
      <c r="A383" s="30">
        <v>373</v>
      </c>
      <c r="B383" s="278" t="s">
        <v>808</v>
      </c>
      <c r="C383" s="268">
        <v>105.3</v>
      </c>
      <c r="D383" s="269">
        <v>105.45</v>
      </c>
      <c r="E383" s="269">
        <v>102.9</v>
      </c>
      <c r="F383" s="269">
        <v>100.5</v>
      </c>
      <c r="G383" s="269">
        <v>97.95</v>
      </c>
      <c r="H383" s="269">
        <v>107.85000000000001</v>
      </c>
      <c r="I383" s="269">
        <v>110.39999999999999</v>
      </c>
      <c r="J383" s="269">
        <v>112.80000000000001</v>
      </c>
      <c r="K383" s="268">
        <v>108</v>
      </c>
      <c r="L383" s="268">
        <v>103.05</v>
      </c>
      <c r="M383" s="268">
        <v>12.18732</v>
      </c>
      <c r="N383" s="1"/>
      <c r="O383" s="1"/>
    </row>
    <row r="384" spans="1:15" ht="12.75" customHeight="1">
      <c r="A384" s="30">
        <v>374</v>
      </c>
      <c r="B384" s="278" t="s">
        <v>459</v>
      </c>
      <c r="C384" s="268">
        <v>161.85</v>
      </c>
      <c r="D384" s="269">
        <v>162.6</v>
      </c>
      <c r="E384" s="269">
        <v>159.69999999999999</v>
      </c>
      <c r="F384" s="269">
        <v>157.54999999999998</v>
      </c>
      <c r="G384" s="269">
        <v>154.64999999999998</v>
      </c>
      <c r="H384" s="269">
        <v>164.75</v>
      </c>
      <c r="I384" s="269">
        <v>167.65000000000003</v>
      </c>
      <c r="J384" s="269">
        <v>169.8</v>
      </c>
      <c r="K384" s="268">
        <v>165.5</v>
      </c>
      <c r="L384" s="268">
        <v>160.44999999999999</v>
      </c>
      <c r="M384" s="268">
        <v>11.900180000000001</v>
      </c>
      <c r="N384" s="1"/>
      <c r="O384" s="1"/>
    </row>
    <row r="385" spans="1:15" ht="12.75" customHeight="1">
      <c r="A385" s="30">
        <v>375</v>
      </c>
      <c r="B385" s="278" t="s">
        <v>460</v>
      </c>
      <c r="C385" s="268">
        <v>566.20000000000005</v>
      </c>
      <c r="D385" s="269">
        <v>570.25</v>
      </c>
      <c r="E385" s="269">
        <v>558.54999999999995</v>
      </c>
      <c r="F385" s="269">
        <v>550.9</v>
      </c>
      <c r="G385" s="269">
        <v>539.19999999999993</v>
      </c>
      <c r="H385" s="269">
        <v>577.9</v>
      </c>
      <c r="I385" s="269">
        <v>589.6</v>
      </c>
      <c r="J385" s="269">
        <v>597.25</v>
      </c>
      <c r="K385" s="268">
        <v>581.95000000000005</v>
      </c>
      <c r="L385" s="268">
        <v>562.6</v>
      </c>
      <c r="M385" s="268">
        <v>1.00824</v>
      </c>
      <c r="N385" s="1"/>
      <c r="O385" s="1"/>
    </row>
    <row r="386" spans="1:15" ht="12.75" customHeight="1">
      <c r="A386" s="30">
        <v>376</v>
      </c>
      <c r="B386" s="278" t="s">
        <v>461</v>
      </c>
      <c r="C386" s="268">
        <v>205.85</v>
      </c>
      <c r="D386" s="269">
        <v>208.45000000000002</v>
      </c>
      <c r="E386" s="269">
        <v>201.90000000000003</v>
      </c>
      <c r="F386" s="269">
        <v>197.95000000000002</v>
      </c>
      <c r="G386" s="269">
        <v>191.40000000000003</v>
      </c>
      <c r="H386" s="269">
        <v>212.40000000000003</v>
      </c>
      <c r="I386" s="269">
        <v>218.95000000000005</v>
      </c>
      <c r="J386" s="269">
        <v>222.90000000000003</v>
      </c>
      <c r="K386" s="268">
        <v>215</v>
      </c>
      <c r="L386" s="268">
        <v>204.5</v>
      </c>
      <c r="M386" s="268">
        <v>1.7458</v>
      </c>
      <c r="N386" s="1"/>
      <c r="O386" s="1"/>
    </row>
    <row r="387" spans="1:15" ht="12.75" customHeight="1">
      <c r="A387" s="30">
        <v>377</v>
      </c>
      <c r="B387" s="278" t="s">
        <v>462</v>
      </c>
      <c r="C387" s="268">
        <v>92.8</v>
      </c>
      <c r="D387" s="269">
        <v>93</v>
      </c>
      <c r="E387" s="269">
        <v>91.3</v>
      </c>
      <c r="F387" s="269">
        <v>89.8</v>
      </c>
      <c r="G387" s="269">
        <v>88.1</v>
      </c>
      <c r="H387" s="269">
        <v>94.5</v>
      </c>
      <c r="I387" s="269">
        <v>96.199999999999989</v>
      </c>
      <c r="J387" s="269">
        <v>97.7</v>
      </c>
      <c r="K387" s="268">
        <v>94.7</v>
      </c>
      <c r="L387" s="268">
        <v>91.5</v>
      </c>
      <c r="M387" s="268">
        <v>23.086089999999999</v>
      </c>
      <c r="N387" s="1"/>
      <c r="O387" s="1"/>
    </row>
    <row r="388" spans="1:15" ht="12.75" customHeight="1">
      <c r="A388" s="30">
        <v>378</v>
      </c>
      <c r="B388" s="278" t="s">
        <v>463</v>
      </c>
      <c r="C388" s="268">
        <v>1873.5</v>
      </c>
      <c r="D388" s="269">
        <v>1868.1333333333332</v>
      </c>
      <c r="E388" s="269">
        <v>1836.3666666666663</v>
      </c>
      <c r="F388" s="269">
        <v>1799.2333333333331</v>
      </c>
      <c r="G388" s="269">
        <v>1767.4666666666662</v>
      </c>
      <c r="H388" s="269">
        <v>1905.2666666666664</v>
      </c>
      <c r="I388" s="269">
        <v>1937.0333333333333</v>
      </c>
      <c r="J388" s="269">
        <v>1974.1666666666665</v>
      </c>
      <c r="K388" s="268">
        <v>1899.9</v>
      </c>
      <c r="L388" s="268">
        <v>1831</v>
      </c>
      <c r="M388" s="268">
        <v>0.15825</v>
      </c>
      <c r="N388" s="1"/>
      <c r="O388" s="1"/>
    </row>
    <row r="389" spans="1:15" ht="12.75" customHeight="1">
      <c r="A389" s="30">
        <v>379</v>
      </c>
      <c r="B389" s="278" t="s">
        <v>852</v>
      </c>
      <c r="C389" s="268">
        <v>47.15</v>
      </c>
      <c r="D389" s="269">
        <v>47.199999999999996</v>
      </c>
      <c r="E389" s="269">
        <v>46.599999999999994</v>
      </c>
      <c r="F389" s="269">
        <v>46.05</v>
      </c>
      <c r="G389" s="269">
        <v>45.449999999999996</v>
      </c>
      <c r="H389" s="269">
        <v>47.749999999999993</v>
      </c>
      <c r="I389" s="269">
        <v>48.35</v>
      </c>
      <c r="J389" s="269">
        <v>48.899999999999991</v>
      </c>
      <c r="K389" s="268">
        <v>47.8</v>
      </c>
      <c r="L389" s="268">
        <v>46.65</v>
      </c>
      <c r="M389" s="268">
        <v>9.7136499999999995</v>
      </c>
      <c r="N389" s="1"/>
      <c r="O389" s="1"/>
    </row>
    <row r="390" spans="1:15" ht="12.75" customHeight="1">
      <c r="A390" s="30">
        <v>380</v>
      </c>
      <c r="B390" s="278" t="s">
        <v>464</v>
      </c>
      <c r="C390" s="268">
        <v>141.1</v>
      </c>
      <c r="D390" s="269">
        <v>140.76666666666665</v>
      </c>
      <c r="E390" s="269">
        <v>138.48333333333329</v>
      </c>
      <c r="F390" s="269">
        <v>135.86666666666665</v>
      </c>
      <c r="G390" s="269">
        <v>133.58333333333329</v>
      </c>
      <c r="H390" s="269">
        <v>143.3833333333333</v>
      </c>
      <c r="I390" s="269">
        <v>145.66666666666666</v>
      </c>
      <c r="J390" s="269">
        <v>148.2833333333333</v>
      </c>
      <c r="K390" s="268">
        <v>143.05000000000001</v>
      </c>
      <c r="L390" s="268">
        <v>138.15</v>
      </c>
      <c r="M390" s="268">
        <v>13.34408</v>
      </c>
      <c r="N390" s="1"/>
      <c r="O390" s="1"/>
    </row>
    <row r="391" spans="1:15" ht="12.75" customHeight="1">
      <c r="A391" s="30">
        <v>381</v>
      </c>
      <c r="B391" s="278" t="s">
        <v>465</v>
      </c>
      <c r="C391" s="268">
        <v>1013.45</v>
      </c>
      <c r="D391" s="269">
        <v>1016.4833333333332</v>
      </c>
      <c r="E391" s="269">
        <v>1003.9666666666665</v>
      </c>
      <c r="F391" s="269">
        <v>994.48333333333323</v>
      </c>
      <c r="G391" s="269">
        <v>981.96666666666647</v>
      </c>
      <c r="H391" s="269">
        <v>1025.9666666666665</v>
      </c>
      <c r="I391" s="269">
        <v>1038.4833333333331</v>
      </c>
      <c r="J391" s="269">
        <v>1047.9666666666665</v>
      </c>
      <c r="K391" s="268">
        <v>1029</v>
      </c>
      <c r="L391" s="268">
        <v>1007</v>
      </c>
      <c r="M391" s="268">
        <v>2.7014800000000001</v>
      </c>
      <c r="N391" s="1"/>
      <c r="O391" s="1"/>
    </row>
    <row r="392" spans="1:15" ht="12.75" customHeight="1">
      <c r="A392" s="30">
        <v>382</v>
      </c>
      <c r="B392" s="278" t="s">
        <v>185</v>
      </c>
      <c r="C392" s="268">
        <v>2369.5</v>
      </c>
      <c r="D392" s="269">
        <v>2383.15</v>
      </c>
      <c r="E392" s="269">
        <v>2349.3500000000004</v>
      </c>
      <c r="F392" s="269">
        <v>2329.2000000000003</v>
      </c>
      <c r="G392" s="269">
        <v>2295.4000000000005</v>
      </c>
      <c r="H392" s="269">
        <v>2403.3000000000002</v>
      </c>
      <c r="I392" s="269">
        <v>2437.1000000000004</v>
      </c>
      <c r="J392" s="269">
        <v>2457.25</v>
      </c>
      <c r="K392" s="268">
        <v>2416.9499999999998</v>
      </c>
      <c r="L392" s="268">
        <v>2363</v>
      </c>
      <c r="M392" s="268">
        <v>54.700299999999999</v>
      </c>
      <c r="N392" s="1"/>
      <c r="O392" s="1"/>
    </row>
    <row r="393" spans="1:15" ht="12.75" customHeight="1">
      <c r="A393" s="30">
        <v>383</v>
      </c>
      <c r="B393" s="278" t="s">
        <v>822</v>
      </c>
      <c r="C393" s="268">
        <v>131.6</v>
      </c>
      <c r="D393" s="269">
        <v>130.88333333333333</v>
      </c>
      <c r="E393" s="269">
        <v>127.96666666666664</v>
      </c>
      <c r="F393" s="269">
        <v>124.33333333333331</v>
      </c>
      <c r="G393" s="269">
        <v>121.41666666666663</v>
      </c>
      <c r="H393" s="269">
        <v>134.51666666666665</v>
      </c>
      <c r="I393" s="269">
        <v>137.43333333333334</v>
      </c>
      <c r="J393" s="269">
        <v>141.06666666666666</v>
      </c>
      <c r="K393" s="268">
        <v>133.80000000000001</v>
      </c>
      <c r="L393" s="268">
        <v>127.25</v>
      </c>
      <c r="M393" s="268">
        <v>9.5745799999999992</v>
      </c>
      <c r="N393" s="1"/>
      <c r="O393" s="1"/>
    </row>
    <row r="394" spans="1:15" ht="12.75" customHeight="1">
      <c r="A394" s="30">
        <v>384</v>
      </c>
      <c r="B394" s="278" t="s">
        <v>466</v>
      </c>
      <c r="C394" s="268">
        <v>947.1</v>
      </c>
      <c r="D394" s="269">
        <v>952.01666666666677</v>
      </c>
      <c r="E394" s="269">
        <v>934.08333333333348</v>
      </c>
      <c r="F394" s="269">
        <v>921.06666666666672</v>
      </c>
      <c r="G394" s="269">
        <v>903.13333333333344</v>
      </c>
      <c r="H394" s="269">
        <v>965.03333333333353</v>
      </c>
      <c r="I394" s="269">
        <v>982.9666666666667</v>
      </c>
      <c r="J394" s="269">
        <v>995.98333333333358</v>
      </c>
      <c r="K394" s="268">
        <v>969.95</v>
      </c>
      <c r="L394" s="268">
        <v>939</v>
      </c>
      <c r="M394" s="268">
        <v>0.28499999999999998</v>
      </c>
      <c r="N394" s="1"/>
      <c r="O394" s="1"/>
    </row>
    <row r="395" spans="1:15" ht="12.75" customHeight="1">
      <c r="A395" s="30">
        <v>385</v>
      </c>
      <c r="B395" s="278" t="s">
        <v>467</v>
      </c>
      <c r="C395" s="268">
        <v>1376.15</v>
      </c>
      <c r="D395" s="269">
        <v>1365.7666666666667</v>
      </c>
      <c r="E395" s="269">
        <v>1337.5833333333333</v>
      </c>
      <c r="F395" s="269">
        <v>1299.0166666666667</v>
      </c>
      <c r="G395" s="269">
        <v>1270.8333333333333</v>
      </c>
      <c r="H395" s="269">
        <v>1404.3333333333333</v>
      </c>
      <c r="I395" s="269">
        <v>1432.5166666666667</v>
      </c>
      <c r="J395" s="269">
        <v>1471.0833333333333</v>
      </c>
      <c r="K395" s="268">
        <v>1393.95</v>
      </c>
      <c r="L395" s="268">
        <v>1327.2</v>
      </c>
      <c r="M395" s="268">
        <v>1.4814400000000001</v>
      </c>
      <c r="N395" s="1"/>
      <c r="O395" s="1"/>
    </row>
    <row r="396" spans="1:15" ht="12.75" customHeight="1">
      <c r="A396" s="30">
        <v>386</v>
      </c>
      <c r="B396" s="278" t="s">
        <v>273</v>
      </c>
      <c r="C396" s="268">
        <v>879.25</v>
      </c>
      <c r="D396" s="269">
        <v>891.65</v>
      </c>
      <c r="E396" s="269">
        <v>865.09999999999991</v>
      </c>
      <c r="F396" s="269">
        <v>850.94999999999993</v>
      </c>
      <c r="G396" s="269">
        <v>824.39999999999986</v>
      </c>
      <c r="H396" s="269">
        <v>905.8</v>
      </c>
      <c r="I396" s="269">
        <v>932.34999999999991</v>
      </c>
      <c r="J396" s="269">
        <v>946.5</v>
      </c>
      <c r="K396" s="268">
        <v>918.2</v>
      </c>
      <c r="L396" s="268">
        <v>877.5</v>
      </c>
      <c r="M396" s="268">
        <v>8.0307399999999998</v>
      </c>
      <c r="N396" s="1"/>
      <c r="O396" s="1"/>
    </row>
    <row r="397" spans="1:15" ht="12.75" customHeight="1">
      <c r="A397" s="30">
        <v>387</v>
      </c>
      <c r="B397" s="278" t="s">
        <v>187</v>
      </c>
      <c r="C397" s="268">
        <v>1237.25</v>
      </c>
      <c r="D397" s="269">
        <v>1240.5833333333333</v>
      </c>
      <c r="E397" s="269">
        <v>1224.5166666666664</v>
      </c>
      <c r="F397" s="269">
        <v>1211.7833333333331</v>
      </c>
      <c r="G397" s="269">
        <v>1195.7166666666662</v>
      </c>
      <c r="H397" s="269">
        <v>1253.3166666666666</v>
      </c>
      <c r="I397" s="269">
        <v>1269.3833333333337</v>
      </c>
      <c r="J397" s="269">
        <v>1282.1166666666668</v>
      </c>
      <c r="K397" s="268">
        <v>1256.6500000000001</v>
      </c>
      <c r="L397" s="268">
        <v>1227.8499999999999</v>
      </c>
      <c r="M397" s="268">
        <v>9.8169900000000005</v>
      </c>
      <c r="N397" s="1"/>
      <c r="O397" s="1"/>
    </row>
    <row r="398" spans="1:15" ht="12.75" customHeight="1">
      <c r="A398" s="30">
        <v>388</v>
      </c>
      <c r="B398" s="278" t="s">
        <v>468</v>
      </c>
      <c r="C398" s="268">
        <v>420.1</v>
      </c>
      <c r="D398" s="269">
        <v>418.5</v>
      </c>
      <c r="E398" s="269">
        <v>412.6</v>
      </c>
      <c r="F398" s="269">
        <v>405.1</v>
      </c>
      <c r="G398" s="269">
        <v>399.20000000000005</v>
      </c>
      <c r="H398" s="269">
        <v>426</v>
      </c>
      <c r="I398" s="269">
        <v>431.9</v>
      </c>
      <c r="J398" s="269">
        <v>439.4</v>
      </c>
      <c r="K398" s="268">
        <v>424.4</v>
      </c>
      <c r="L398" s="268">
        <v>411</v>
      </c>
      <c r="M398" s="268">
        <v>0.27367999999999998</v>
      </c>
      <c r="N398" s="1"/>
      <c r="O398" s="1"/>
    </row>
    <row r="399" spans="1:15" ht="12.75" customHeight="1">
      <c r="A399" s="30">
        <v>389</v>
      </c>
      <c r="B399" s="278" t="s">
        <v>469</v>
      </c>
      <c r="C399" s="268">
        <v>31.7</v>
      </c>
      <c r="D399" s="269">
        <v>31.483333333333331</v>
      </c>
      <c r="E399" s="269">
        <v>30.86666666666666</v>
      </c>
      <c r="F399" s="269">
        <v>30.033333333333328</v>
      </c>
      <c r="G399" s="269">
        <v>29.416666666666657</v>
      </c>
      <c r="H399" s="269">
        <v>32.316666666666663</v>
      </c>
      <c r="I399" s="269">
        <v>32.93333333333333</v>
      </c>
      <c r="J399" s="269">
        <v>33.766666666666666</v>
      </c>
      <c r="K399" s="268">
        <v>32.1</v>
      </c>
      <c r="L399" s="268">
        <v>30.65</v>
      </c>
      <c r="M399" s="268">
        <v>31.95515</v>
      </c>
      <c r="N399" s="1"/>
      <c r="O399" s="1"/>
    </row>
    <row r="400" spans="1:15" ht="12.75" customHeight="1">
      <c r="A400" s="30">
        <v>390</v>
      </c>
      <c r="B400" s="278" t="s">
        <v>470</v>
      </c>
      <c r="C400" s="268">
        <v>4675.2</v>
      </c>
      <c r="D400" s="269">
        <v>4711.8999999999996</v>
      </c>
      <c r="E400" s="269">
        <v>4604.3999999999996</v>
      </c>
      <c r="F400" s="269">
        <v>4533.6000000000004</v>
      </c>
      <c r="G400" s="269">
        <v>4426.1000000000004</v>
      </c>
      <c r="H400" s="269">
        <v>4782.6999999999989</v>
      </c>
      <c r="I400" s="269">
        <v>4890.1999999999989</v>
      </c>
      <c r="J400" s="269">
        <v>4960.9999999999982</v>
      </c>
      <c r="K400" s="268">
        <v>4819.3999999999996</v>
      </c>
      <c r="L400" s="268">
        <v>4641.1000000000004</v>
      </c>
      <c r="M400" s="268">
        <v>0.42792999999999998</v>
      </c>
      <c r="N400" s="1"/>
      <c r="O400" s="1"/>
    </row>
    <row r="401" spans="1:15" ht="12.75" customHeight="1">
      <c r="A401" s="30">
        <v>391</v>
      </c>
      <c r="B401" s="278" t="s">
        <v>191</v>
      </c>
      <c r="C401" s="268">
        <v>2478.9</v>
      </c>
      <c r="D401" s="269">
        <v>2501.5333333333333</v>
      </c>
      <c r="E401" s="269">
        <v>2439.5666666666666</v>
      </c>
      <c r="F401" s="269">
        <v>2400.2333333333331</v>
      </c>
      <c r="G401" s="269">
        <v>2338.2666666666664</v>
      </c>
      <c r="H401" s="269">
        <v>2540.8666666666668</v>
      </c>
      <c r="I401" s="269">
        <v>2602.833333333333</v>
      </c>
      <c r="J401" s="269">
        <v>2642.166666666667</v>
      </c>
      <c r="K401" s="268">
        <v>2563.5</v>
      </c>
      <c r="L401" s="268">
        <v>2462.1999999999998</v>
      </c>
      <c r="M401" s="268">
        <v>6.4678399999999998</v>
      </c>
      <c r="N401" s="1"/>
      <c r="O401" s="1"/>
    </row>
    <row r="402" spans="1:15" ht="12.75" customHeight="1">
      <c r="A402" s="30">
        <v>392</v>
      </c>
      <c r="B402" s="278" t="s">
        <v>274</v>
      </c>
      <c r="C402" s="268">
        <v>5985.5</v>
      </c>
      <c r="D402" s="269">
        <v>5936.5666666666666</v>
      </c>
      <c r="E402" s="269">
        <v>5860.2333333333336</v>
      </c>
      <c r="F402" s="269">
        <v>5734.9666666666672</v>
      </c>
      <c r="G402" s="269">
        <v>5658.6333333333341</v>
      </c>
      <c r="H402" s="269">
        <v>6061.833333333333</v>
      </c>
      <c r="I402" s="269">
        <v>6138.166666666667</v>
      </c>
      <c r="J402" s="269">
        <v>6263.4333333333325</v>
      </c>
      <c r="K402" s="268">
        <v>6012.9</v>
      </c>
      <c r="L402" s="268">
        <v>5811.3</v>
      </c>
      <c r="M402" s="268">
        <v>0.22600999999999999</v>
      </c>
      <c r="N402" s="1"/>
      <c r="O402" s="1"/>
    </row>
    <row r="403" spans="1:15" ht="12.75" customHeight="1">
      <c r="A403" s="30">
        <v>393</v>
      </c>
      <c r="B403" s="278" t="s">
        <v>853</v>
      </c>
      <c r="C403" s="268">
        <v>1478.8</v>
      </c>
      <c r="D403" s="269">
        <v>1484.6000000000001</v>
      </c>
      <c r="E403" s="269">
        <v>1455.2000000000003</v>
      </c>
      <c r="F403" s="269">
        <v>1431.6000000000001</v>
      </c>
      <c r="G403" s="269">
        <v>1402.2000000000003</v>
      </c>
      <c r="H403" s="269">
        <v>1508.2000000000003</v>
      </c>
      <c r="I403" s="269">
        <v>1537.6000000000004</v>
      </c>
      <c r="J403" s="269">
        <v>1561.2000000000003</v>
      </c>
      <c r="K403" s="268">
        <v>1514</v>
      </c>
      <c r="L403" s="268">
        <v>1461</v>
      </c>
      <c r="M403" s="268">
        <v>0.99094000000000004</v>
      </c>
      <c r="N403" s="1"/>
      <c r="O403" s="1"/>
    </row>
    <row r="404" spans="1:15" ht="12.75" customHeight="1">
      <c r="A404" s="30">
        <v>394</v>
      </c>
      <c r="B404" s="278" t="s">
        <v>854</v>
      </c>
      <c r="C404" s="268">
        <v>366.85</v>
      </c>
      <c r="D404" s="269">
        <v>365.58333333333331</v>
      </c>
      <c r="E404" s="269">
        <v>360.26666666666665</v>
      </c>
      <c r="F404" s="269">
        <v>353.68333333333334</v>
      </c>
      <c r="G404" s="269">
        <v>348.36666666666667</v>
      </c>
      <c r="H404" s="269">
        <v>372.16666666666663</v>
      </c>
      <c r="I404" s="269">
        <v>377.48333333333335</v>
      </c>
      <c r="J404" s="269">
        <v>384.06666666666661</v>
      </c>
      <c r="K404" s="268">
        <v>370.9</v>
      </c>
      <c r="L404" s="268">
        <v>359</v>
      </c>
      <c r="M404" s="268">
        <v>1.2604200000000001</v>
      </c>
      <c r="N404" s="1"/>
      <c r="O404" s="1"/>
    </row>
    <row r="405" spans="1:15" ht="12.75" customHeight="1">
      <c r="A405" s="30">
        <v>395</v>
      </c>
      <c r="B405" s="278" t="s">
        <v>471</v>
      </c>
      <c r="C405" s="268">
        <v>3186</v>
      </c>
      <c r="D405" s="269">
        <v>3177.7166666666667</v>
      </c>
      <c r="E405" s="269">
        <v>3132.2833333333333</v>
      </c>
      <c r="F405" s="269">
        <v>3078.5666666666666</v>
      </c>
      <c r="G405" s="269">
        <v>3033.1333333333332</v>
      </c>
      <c r="H405" s="269">
        <v>3231.4333333333334</v>
      </c>
      <c r="I405" s="269">
        <v>3276.8666666666668</v>
      </c>
      <c r="J405" s="269">
        <v>3330.5833333333335</v>
      </c>
      <c r="K405" s="268">
        <v>3223.15</v>
      </c>
      <c r="L405" s="268">
        <v>3124</v>
      </c>
      <c r="M405" s="268">
        <v>1.2604599999999999</v>
      </c>
      <c r="N405" s="1"/>
      <c r="O405" s="1"/>
    </row>
    <row r="406" spans="1:15" ht="12.75" customHeight="1">
      <c r="A406" s="30">
        <v>396</v>
      </c>
      <c r="B406" s="278" t="s">
        <v>472</v>
      </c>
      <c r="C406" s="268">
        <v>102.95</v>
      </c>
      <c r="D406" s="269">
        <v>103.43333333333332</v>
      </c>
      <c r="E406" s="269">
        <v>101.36666666666665</v>
      </c>
      <c r="F406" s="269">
        <v>99.783333333333317</v>
      </c>
      <c r="G406" s="269">
        <v>97.71666666666664</v>
      </c>
      <c r="H406" s="269">
        <v>105.01666666666665</v>
      </c>
      <c r="I406" s="269">
        <v>107.08333333333334</v>
      </c>
      <c r="J406" s="269">
        <v>108.66666666666666</v>
      </c>
      <c r="K406" s="268">
        <v>105.5</v>
      </c>
      <c r="L406" s="268">
        <v>101.85</v>
      </c>
      <c r="M406" s="268">
        <v>6.33033</v>
      </c>
      <c r="N406" s="1"/>
      <c r="O406" s="1"/>
    </row>
    <row r="407" spans="1:15" ht="12.75" customHeight="1">
      <c r="A407" s="30">
        <v>397</v>
      </c>
      <c r="B407" s="278" t="s">
        <v>473</v>
      </c>
      <c r="C407" s="268">
        <v>2842.4</v>
      </c>
      <c r="D407" s="269">
        <v>2847.7999999999997</v>
      </c>
      <c r="E407" s="269">
        <v>2775.5999999999995</v>
      </c>
      <c r="F407" s="269">
        <v>2708.7999999999997</v>
      </c>
      <c r="G407" s="269">
        <v>2636.5999999999995</v>
      </c>
      <c r="H407" s="269">
        <v>2914.5999999999995</v>
      </c>
      <c r="I407" s="269">
        <v>2986.7999999999993</v>
      </c>
      <c r="J407" s="269">
        <v>3053.5999999999995</v>
      </c>
      <c r="K407" s="268">
        <v>2920</v>
      </c>
      <c r="L407" s="268">
        <v>2781</v>
      </c>
      <c r="M407" s="268">
        <v>0.13089999999999999</v>
      </c>
      <c r="N407" s="1"/>
      <c r="O407" s="1"/>
    </row>
    <row r="408" spans="1:15" ht="12.75" customHeight="1">
      <c r="A408" s="30">
        <v>398</v>
      </c>
      <c r="B408" s="278" t="s">
        <v>474</v>
      </c>
      <c r="C408" s="268">
        <v>377.7</v>
      </c>
      <c r="D408" s="269">
        <v>379.66666666666669</v>
      </c>
      <c r="E408" s="269">
        <v>374.33333333333337</v>
      </c>
      <c r="F408" s="269">
        <v>370.9666666666667</v>
      </c>
      <c r="G408" s="269">
        <v>365.63333333333338</v>
      </c>
      <c r="H408" s="269">
        <v>383.03333333333336</v>
      </c>
      <c r="I408" s="269">
        <v>388.36666666666673</v>
      </c>
      <c r="J408" s="269">
        <v>391.73333333333335</v>
      </c>
      <c r="K408" s="268">
        <v>385</v>
      </c>
      <c r="L408" s="268">
        <v>376.3</v>
      </c>
      <c r="M408" s="268">
        <v>1.2599899999999999</v>
      </c>
      <c r="N408" s="1"/>
      <c r="O408" s="1"/>
    </row>
    <row r="409" spans="1:15" ht="12.75" customHeight="1">
      <c r="A409" s="30">
        <v>399</v>
      </c>
      <c r="B409" s="278" t="s">
        <v>475</v>
      </c>
      <c r="C409" s="268">
        <v>112.85</v>
      </c>
      <c r="D409" s="269">
        <v>113.64999999999999</v>
      </c>
      <c r="E409" s="269">
        <v>111.29999999999998</v>
      </c>
      <c r="F409" s="269">
        <v>109.74999999999999</v>
      </c>
      <c r="G409" s="269">
        <v>107.39999999999998</v>
      </c>
      <c r="H409" s="269">
        <v>115.19999999999999</v>
      </c>
      <c r="I409" s="269">
        <v>117.54999999999998</v>
      </c>
      <c r="J409" s="269">
        <v>119.1</v>
      </c>
      <c r="K409" s="268">
        <v>116</v>
      </c>
      <c r="L409" s="268">
        <v>112.1</v>
      </c>
      <c r="M409" s="268">
        <v>7.8423400000000001</v>
      </c>
      <c r="N409" s="1"/>
      <c r="O409" s="1"/>
    </row>
    <row r="410" spans="1:15" ht="12.75" customHeight="1">
      <c r="A410" s="30">
        <v>400</v>
      </c>
      <c r="B410" s="278" t="s">
        <v>189</v>
      </c>
      <c r="C410" s="268">
        <v>20719.05</v>
      </c>
      <c r="D410" s="269">
        <v>20850.016666666666</v>
      </c>
      <c r="E410" s="269">
        <v>20480.233333333334</v>
      </c>
      <c r="F410" s="269">
        <v>20241.416666666668</v>
      </c>
      <c r="G410" s="269">
        <v>19871.633333333335</v>
      </c>
      <c r="H410" s="269">
        <v>21088.833333333332</v>
      </c>
      <c r="I410" s="269">
        <v>21458.616666666665</v>
      </c>
      <c r="J410" s="269">
        <v>21697.433333333331</v>
      </c>
      <c r="K410" s="268">
        <v>21219.8</v>
      </c>
      <c r="L410" s="268">
        <v>20611.2</v>
      </c>
      <c r="M410" s="268">
        <v>0.98780000000000001</v>
      </c>
      <c r="N410" s="1"/>
      <c r="O410" s="1"/>
    </row>
    <row r="411" spans="1:15" ht="12.75" customHeight="1">
      <c r="A411" s="30">
        <v>401</v>
      </c>
      <c r="B411" s="278" t="s">
        <v>855</v>
      </c>
      <c r="C411" s="268">
        <v>56.95</v>
      </c>
      <c r="D411" s="269">
        <v>57.966666666666661</v>
      </c>
      <c r="E411" s="269">
        <v>55.533333333333324</v>
      </c>
      <c r="F411" s="269">
        <v>54.11666666666666</v>
      </c>
      <c r="G411" s="269">
        <v>51.683333333333323</v>
      </c>
      <c r="H411" s="269">
        <v>59.383333333333326</v>
      </c>
      <c r="I411" s="269">
        <v>61.816666666666663</v>
      </c>
      <c r="J411" s="269">
        <v>63.233333333333327</v>
      </c>
      <c r="K411" s="268">
        <v>60.4</v>
      </c>
      <c r="L411" s="268">
        <v>56.55</v>
      </c>
      <c r="M411" s="268">
        <v>244.20014</v>
      </c>
      <c r="N411" s="1"/>
      <c r="O411" s="1"/>
    </row>
    <row r="412" spans="1:15" ht="12.75" customHeight="1">
      <c r="A412" s="30">
        <v>402</v>
      </c>
      <c r="B412" s="278" t="s">
        <v>476</v>
      </c>
      <c r="C412" s="268">
        <v>1690.6</v>
      </c>
      <c r="D412" s="269">
        <v>1710.2333333333333</v>
      </c>
      <c r="E412" s="269">
        <v>1665.4666666666667</v>
      </c>
      <c r="F412" s="269">
        <v>1640.3333333333333</v>
      </c>
      <c r="G412" s="269">
        <v>1595.5666666666666</v>
      </c>
      <c r="H412" s="269">
        <v>1735.3666666666668</v>
      </c>
      <c r="I412" s="269">
        <v>1780.1333333333337</v>
      </c>
      <c r="J412" s="269">
        <v>1805.2666666666669</v>
      </c>
      <c r="K412" s="268">
        <v>1755</v>
      </c>
      <c r="L412" s="268">
        <v>1685.1</v>
      </c>
      <c r="M412" s="268">
        <v>0.20993000000000001</v>
      </c>
      <c r="N412" s="1"/>
      <c r="O412" s="1"/>
    </row>
    <row r="413" spans="1:15" ht="12.75" customHeight="1">
      <c r="A413" s="30">
        <v>403</v>
      </c>
      <c r="B413" s="278" t="s">
        <v>192</v>
      </c>
      <c r="C413" s="268">
        <v>1169.6500000000001</v>
      </c>
      <c r="D413" s="269">
        <v>1181.4333333333334</v>
      </c>
      <c r="E413" s="269">
        <v>1145.8666666666668</v>
      </c>
      <c r="F413" s="269">
        <v>1122.0833333333335</v>
      </c>
      <c r="G413" s="269">
        <v>1086.5166666666669</v>
      </c>
      <c r="H413" s="269">
        <v>1205.2166666666667</v>
      </c>
      <c r="I413" s="269">
        <v>1240.7833333333333</v>
      </c>
      <c r="J413" s="269">
        <v>1264.5666666666666</v>
      </c>
      <c r="K413" s="268">
        <v>1217</v>
      </c>
      <c r="L413" s="268">
        <v>1157.6500000000001</v>
      </c>
      <c r="M413" s="268">
        <v>6.7871300000000003</v>
      </c>
      <c r="N413" s="1"/>
      <c r="O413" s="1"/>
    </row>
    <row r="414" spans="1:15" ht="12.75" customHeight="1">
      <c r="A414" s="30">
        <v>404</v>
      </c>
      <c r="B414" s="278" t="s">
        <v>856</v>
      </c>
      <c r="C414" s="268">
        <v>284.60000000000002</v>
      </c>
      <c r="D414" s="269">
        <v>286.18333333333334</v>
      </c>
      <c r="E414" s="269">
        <v>282.41666666666669</v>
      </c>
      <c r="F414" s="269">
        <v>280.23333333333335</v>
      </c>
      <c r="G414" s="269">
        <v>276.4666666666667</v>
      </c>
      <c r="H414" s="269">
        <v>288.36666666666667</v>
      </c>
      <c r="I414" s="269">
        <v>292.13333333333333</v>
      </c>
      <c r="J414" s="269">
        <v>294.31666666666666</v>
      </c>
      <c r="K414" s="268">
        <v>289.95</v>
      </c>
      <c r="L414" s="268">
        <v>284</v>
      </c>
      <c r="M414" s="268">
        <v>1.37429</v>
      </c>
      <c r="N414" s="1"/>
      <c r="O414" s="1"/>
    </row>
    <row r="415" spans="1:15" ht="12.75" customHeight="1">
      <c r="A415" s="30">
        <v>405</v>
      </c>
      <c r="B415" s="278" t="s">
        <v>190</v>
      </c>
      <c r="C415" s="268">
        <v>2707</v>
      </c>
      <c r="D415" s="269">
        <v>2726.1</v>
      </c>
      <c r="E415" s="269">
        <v>2674.45</v>
      </c>
      <c r="F415" s="269">
        <v>2641.9</v>
      </c>
      <c r="G415" s="269">
        <v>2590.25</v>
      </c>
      <c r="H415" s="269">
        <v>2758.6499999999996</v>
      </c>
      <c r="I415" s="269">
        <v>2810.3</v>
      </c>
      <c r="J415" s="269">
        <v>2842.8499999999995</v>
      </c>
      <c r="K415" s="268">
        <v>2777.75</v>
      </c>
      <c r="L415" s="268">
        <v>2693.55</v>
      </c>
      <c r="M415" s="268">
        <v>2.3817900000000001</v>
      </c>
      <c r="N415" s="1"/>
      <c r="O415" s="1"/>
    </row>
    <row r="416" spans="1:15" ht="12.75" customHeight="1">
      <c r="A416" s="30">
        <v>406</v>
      </c>
      <c r="B416" s="278" t="s">
        <v>477</v>
      </c>
      <c r="C416" s="268">
        <v>640.79999999999995</v>
      </c>
      <c r="D416" s="269">
        <v>643.25</v>
      </c>
      <c r="E416" s="269">
        <v>634.54999999999995</v>
      </c>
      <c r="F416" s="269">
        <v>628.29999999999995</v>
      </c>
      <c r="G416" s="269">
        <v>619.59999999999991</v>
      </c>
      <c r="H416" s="269">
        <v>649.5</v>
      </c>
      <c r="I416" s="269">
        <v>658.2</v>
      </c>
      <c r="J416" s="269">
        <v>664.45</v>
      </c>
      <c r="K416" s="268">
        <v>651.95000000000005</v>
      </c>
      <c r="L416" s="268">
        <v>637</v>
      </c>
      <c r="M416" s="268">
        <v>0.73089000000000004</v>
      </c>
      <c r="N416" s="1"/>
      <c r="O416" s="1"/>
    </row>
    <row r="417" spans="1:15" ht="12.75" customHeight="1">
      <c r="A417" s="30">
        <v>407</v>
      </c>
      <c r="B417" s="278" t="s">
        <v>478</v>
      </c>
      <c r="C417" s="268">
        <v>3972.55</v>
      </c>
      <c r="D417" s="269">
        <v>3953.4833333333336</v>
      </c>
      <c r="E417" s="269">
        <v>3860.0666666666671</v>
      </c>
      <c r="F417" s="269">
        <v>3747.5833333333335</v>
      </c>
      <c r="G417" s="269">
        <v>3654.166666666667</v>
      </c>
      <c r="H417" s="269">
        <v>4065.9666666666672</v>
      </c>
      <c r="I417" s="269">
        <v>4159.3833333333332</v>
      </c>
      <c r="J417" s="269">
        <v>4271.8666666666668</v>
      </c>
      <c r="K417" s="268">
        <v>4046.9</v>
      </c>
      <c r="L417" s="268">
        <v>3841</v>
      </c>
      <c r="M417" s="268">
        <v>1.1350899999999999</v>
      </c>
      <c r="N417" s="1"/>
      <c r="O417" s="1"/>
    </row>
    <row r="418" spans="1:15" ht="12.75" customHeight="1">
      <c r="A418" s="30">
        <v>408</v>
      </c>
      <c r="B418" s="278" t="s">
        <v>479</v>
      </c>
      <c r="C418" s="268">
        <v>428.85</v>
      </c>
      <c r="D418" s="269">
        <v>428.18333333333339</v>
      </c>
      <c r="E418" s="269">
        <v>416.56666666666678</v>
      </c>
      <c r="F418" s="269">
        <v>404.28333333333336</v>
      </c>
      <c r="G418" s="269">
        <v>392.66666666666674</v>
      </c>
      <c r="H418" s="269">
        <v>440.46666666666681</v>
      </c>
      <c r="I418" s="269">
        <v>452.08333333333337</v>
      </c>
      <c r="J418" s="269">
        <v>464.36666666666684</v>
      </c>
      <c r="K418" s="268">
        <v>439.8</v>
      </c>
      <c r="L418" s="268">
        <v>415.9</v>
      </c>
      <c r="M418" s="268">
        <v>0.86229</v>
      </c>
      <c r="N418" s="1"/>
      <c r="O418" s="1"/>
    </row>
    <row r="419" spans="1:15" ht="12.75" customHeight="1">
      <c r="A419" s="30">
        <v>409</v>
      </c>
      <c r="B419" s="278" t="s">
        <v>823</v>
      </c>
      <c r="C419" s="268">
        <v>459.6</v>
      </c>
      <c r="D419" s="269">
        <v>459.83333333333331</v>
      </c>
      <c r="E419" s="269">
        <v>452.76666666666665</v>
      </c>
      <c r="F419" s="269">
        <v>445.93333333333334</v>
      </c>
      <c r="G419" s="269">
        <v>438.86666666666667</v>
      </c>
      <c r="H419" s="269">
        <v>466.66666666666663</v>
      </c>
      <c r="I419" s="269">
        <v>473.73333333333335</v>
      </c>
      <c r="J419" s="269">
        <v>480.56666666666661</v>
      </c>
      <c r="K419" s="268">
        <v>466.9</v>
      </c>
      <c r="L419" s="268">
        <v>453</v>
      </c>
      <c r="M419" s="268">
        <v>10.75149</v>
      </c>
      <c r="N419" s="1"/>
      <c r="O419" s="1"/>
    </row>
    <row r="420" spans="1:15" ht="12.75" customHeight="1">
      <c r="A420" s="30">
        <v>410</v>
      </c>
      <c r="B420" s="278" t="s">
        <v>480</v>
      </c>
      <c r="C420" s="268">
        <v>505.6</v>
      </c>
      <c r="D420" s="269">
        <v>507.81666666666666</v>
      </c>
      <c r="E420" s="269">
        <v>500.7833333333333</v>
      </c>
      <c r="F420" s="269">
        <v>495.96666666666664</v>
      </c>
      <c r="G420" s="269">
        <v>488.93333333333328</v>
      </c>
      <c r="H420" s="269">
        <v>512.63333333333333</v>
      </c>
      <c r="I420" s="269">
        <v>519.66666666666674</v>
      </c>
      <c r="J420" s="269">
        <v>524.48333333333335</v>
      </c>
      <c r="K420" s="268">
        <v>514.85</v>
      </c>
      <c r="L420" s="268">
        <v>503</v>
      </c>
      <c r="M420" s="268">
        <v>0.84353999999999996</v>
      </c>
      <c r="N420" s="1"/>
      <c r="O420" s="1"/>
    </row>
    <row r="421" spans="1:15" ht="12.75" customHeight="1">
      <c r="A421" s="30">
        <v>411</v>
      </c>
      <c r="B421" s="278" t="s">
        <v>481</v>
      </c>
      <c r="C421" s="268">
        <v>38.049999999999997</v>
      </c>
      <c r="D421" s="269">
        <v>38.416666666666664</v>
      </c>
      <c r="E421" s="269">
        <v>37.333333333333329</v>
      </c>
      <c r="F421" s="269">
        <v>36.616666666666667</v>
      </c>
      <c r="G421" s="269">
        <v>35.533333333333331</v>
      </c>
      <c r="H421" s="269">
        <v>39.133333333333326</v>
      </c>
      <c r="I421" s="269">
        <v>40.216666666666654</v>
      </c>
      <c r="J421" s="269">
        <v>40.933333333333323</v>
      </c>
      <c r="K421" s="268">
        <v>39.5</v>
      </c>
      <c r="L421" s="268">
        <v>37.700000000000003</v>
      </c>
      <c r="M421" s="268">
        <v>11.98793</v>
      </c>
      <c r="N421" s="1"/>
      <c r="O421" s="1"/>
    </row>
    <row r="422" spans="1:15" ht="12.75" customHeight="1">
      <c r="A422" s="30">
        <v>412</v>
      </c>
      <c r="B422" s="278" t="s">
        <v>857</v>
      </c>
      <c r="C422" s="268">
        <v>703.45</v>
      </c>
      <c r="D422" s="269">
        <v>702.76666666666677</v>
      </c>
      <c r="E422" s="269">
        <v>695.68333333333351</v>
      </c>
      <c r="F422" s="269">
        <v>687.91666666666674</v>
      </c>
      <c r="G422" s="269">
        <v>680.83333333333348</v>
      </c>
      <c r="H422" s="269">
        <v>710.53333333333353</v>
      </c>
      <c r="I422" s="269">
        <v>717.61666666666679</v>
      </c>
      <c r="J422" s="269">
        <v>725.38333333333355</v>
      </c>
      <c r="K422" s="268">
        <v>709.85</v>
      </c>
      <c r="L422" s="268">
        <v>695</v>
      </c>
      <c r="M422" s="268">
        <v>0.47122999999999998</v>
      </c>
      <c r="N422" s="1"/>
      <c r="O422" s="1"/>
    </row>
    <row r="423" spans="1:15" ht="12.75" customHeight="1">
      <c r="A423" s="30">
        <v>413</v>
      </c>
      <c r="B423" s="278" t="s">
        <v>188</v>
      </c>
      <c r="C423" s="268">
        <v>519.75</v>
      </c>
      <c r="D423" s="269">
        <v>523.30000000000007</v>
      </c>
      <c r="E423" s="269">
        <v>514.95000000000016</v>
      </c>
      <c r="F423" s="269">
        <v>510.15000000000009</v>
      </c>
      <c r="G423" s="269">
        <v>501.80000000000018</v>
      </c>
      <c r="H423" s="269">
        <v>528.10000000000014</v>
      </c>
      <c r="I423" s="269">
        <v>536.45000000000005</v>
      </c>
      <c r="J423" s="269">
        <v>541.25000000000011</v>
      </c>
      <c r="K423" s="268">
        <v>531.65</v>
      </c>
      <c r="L423" s="268">
        <v>518.5</v>
      </c>
      <c r="M423" s="268">
        <v>93.511619999999994</v>
      </c>
      <c r="N423" s="1"/>
      <c r="O423" s="1"/>
    </row>
    <row r="424" spans="1:15" ht="12.75" customHeight="1">
      <c r="A424" s="30">
        <v>414</v>
      </c>
      <c r="B424" s="278" t="s">
        <v>186</v>
      </c>
      <c r="C424" s="268">
        <v>76</v>
      </c>
      <c r="D424" s="269">
        <v>76.033333333333346</v>
      </c>
      <c r="E424" s="269">
        <v>75.516666666666694</v>
      </c>
      <c r="F424" s="269">
        <v>75.033333333333346</v>
      </c>
      <c r="G424" s="269">
        <v>74.516666666666694</v>
      </c>
      <c r="H424" s="269">
        <v>76.516666666666694</v>
      </c>
      <c r="I424" s="269">
        <v>77.033333333333346</v>
      </c>
      <c r="J424" s="269">
        <v>77.516666666666694</v>
      </c>
      <c r="K424" s="268">
        <v>76.55</v>
      </c>
      <c r="L424" s="268">
        <v>75.55</v>
      </c>
      <c r="M424" s="268">
        <v>125.32404</v>
      </c>
      <c r="N424" s="1"/>
      <c r="O424" s="1"/>
    </row>
    <row r="425" spans="1:15" ht="12.75" customHeight="1">
      <c r="A425" s="30">
        <v>415</v>
      </c>
      <c r="B425" s="278" t="s">
        <v>482</v>
      </c>
      <c r="C425" s="268">
        <v>304.89999999999998</v>
      </c>
      <c r="D425" s="269">
        <v>308.41666666666669</v>
      </c>
      <c r="E425" s="269">
        <v>299.48333333333335</v>
      </c>
      <c r="F425" s="269">
        <v>294.06666666666666</v>
      </c>
      <c r="G425" s="269">
        <v>285.13333333333333</v>
      </c>
      <c r="H425" s="269">
        <v>313.83333333333337</v>
      </c>
      <c r="I425" s="269">
        <v>322.76666666666665</v>
      </c>
      <c r="J425" s="269">
        <v>328.18333333333339</v>
      </c>
      <c r="K425" s="268">
        <v>317.35000000000002</v>
      </c>
      <c r="L425" s="268">
        <v>303</v>
      </c>
      <c r="M425" s="268">
        <v>2.4729700000000001</v>
      </c>
      <c r="N425" s="1"/>
      <c r="O425" s="1"/>
    </row>
    <row r="426" spans="1:15" ht="12.75" customHeight="1">
      <c r="A426" s="30">
        <v>416</v>
      </c>
      <c r="B426" s="278" t="s">
        <v>483</v>
      </c>
      <c r="C426" s="268">
        <v>164.2</v>
      </c>
      <c r="D426" s="269">
        <v>165.68333333333331</v>
      </c>
      <c r="E426" s="269">
        <v>161.26666666666662</v>
      </c>
      <c r="F426" s="269">
        <v>158.33333333333331</v>
      </c>
      <c r="G426" s="269">
        <v>153.91666666666663</v>
      </c>
      <c r="H426" s="269">
        <v>168.61666666666662</v>
      </c>
      <c r="I426" s="269">
        <v>173.0333333333333</v>
      </c>
      <c r="J426" s="269">
        <v>175.96666666666661</v>
      </c>
      <c r="K426" s="268">
        <v>170.1</v>
      </c>
      <c r="L426" s="268">
        <v>162.75</v>
      </c>
      <c r="M426" s="268">
        <v>9.9194700000000005</v>
      </c>
      <c r="N426" s="1"/>
      <c r="O426" s="1"/>
    </row>
    <row r="427" spans="1:15" ht="12.75" customHeight="1">
      <c r="A427" s="30">
        <v>417</v>
      </c>
      <c r="B427" s="278" t="s">
        <v>484</v>
      </c>
      <c r="C427" s="268">
        <v>338.15</v>
      </c>
      <c r="D427" s="269">
        <v>336.55</v>
      </c>
      <c r="E427" s="269">
        <v>328.6</v>
      </c>
      <c r="F427" s="269">
        <v>319.05</v>
      </c>
      <c r="G427" s="269">
        <v>311.10000000000002</v>
      </c>
      <c r="H427" s="269">
        <v>346.1</v>
      </c>
      <c r="I427" s="269">
        <v>354.04999999999995</v>
      </c>
      <c r="J427" s="269">
        <v>363.6</v>
      </c>
      <c r="K427" s="268">
        <v>344.5</v>
      </c>
      <c r="L427" s="268">
        <v>327</v>
      </c>
      <c r="M427" s="268">
        <v>7.0566700000000004</v>
      </c>
      <c r="N427" s="1"/>
      <c r="O427" s="1"/>
    </row>
    <row r="428" spans="1:15" ht="12.75" customHeight="1">
      <c r="A428" s="30">
        <v>418</v>
      </c>
      <c r="B428" s="278" t="s">
        <v>485</v>
      </c>
      <c r="C428" s="268">
        <v>419.05</v>
      </c>
      <c r="D428" s="269">
        <v>426.01666666666665</v>
      </c>
      <c r="E428" s="269">
        <v>406.58333333333331</v>
      </c>
      <c r="F428" s="269">
        <v>394.11666666666667</v>
      </c>
      <c r="G428" s="269">
        <v>374.68333333333334</v>
      </c>
      <c r="H428" s="269">
        <v>438.48333333333329</v>
      </c>
      <c r="I428" s="269">
        <v>457.91666666666669</v>
      </c>
      <c r="J428" s="269">
        <v>470.38333333333327</v>
      </c>
      <c r="K428" s="268">
        <v>445.45</v>
      </c>
      <c r="L428" s="268">
        <v>413.55</v>
      </c>
      <c r="M428" s="268">
        <v>4.0840100000000001</v>
      </c>
      <c r="N428" s="1"/>
      <c r="O428" s="1"/>
    </row>
    <row r="429" spans="1:15" ht="12.75" customHeight="1">
      <c r="A429" s="30">
        <v>419</v>
      </c>
      <c r="B429" s="278" t="s">
        <v>486</v>
      </c>
      <c r="C429" s="268">
        <v>509.15</v>
      </c>
      <c r="D429" s="269">
        <v>506.7833333333333</v>
      </c>
      <c r="E429" s="269">
        <v>498.71666666666658</v>
      </c>
      <c r="F429" s="269">
        <v>488.2833333333333</v>
      </c>
      <c r="G429" s="269">
        <v>480.21666666666658</v>
      </c>
      <c r="H429" s="269">
        <v>517.21666666666658</v>
      </c>
      <c r="I429" s="269">
        <v>525.2833333333333</v>
      </c>
      <c r="J429" s="269">
        <v>535.71666666666658</v>
      </c>
      <c r="K429" s="268">
        <v>514.85</v>
      </c>
      <c r="L429" s="268">
        <v>496.35</v>
      </c>
      <c r="M429" s="268">
        <v>3.1970000000000001</v>
      </c>
      <c r="N429" s="1"/>
      <c r="O429" s="1"/>
    </row>
    <row r="430" spans="1:15" ht="12.75" customHeight="1">
      <c r="A430" s="30">
        <v>420</v>
      </c>
      <c r="B430" s="278" t="s">
        <v>487</v>
      </c>
      <c r="C430" s="268">
        <v>225.45</v>
      </c>
      <c r="D430" s="269">
        <v>226.41666666666666</v>
      </c>
      <c r="E430" s="269">
        <v>218.43333333333331</v>
      </c>
      <c r="F430" s="269">
        <v>211.41666666666666</v>
      </c>
      <c r="G430" s="269">
        <v>203.43333333333331</v>
      </c>
      <c r="H430" s="269">
        <v>233.43333333333331</v>
      </c>
      <c r="I430" s="269">
        <v>241.41666666666666</v>
      </c>
      <c r="J430" s="269">
        <v>248.43333333333331</v>
      </c>
      <c r="K430" s="268">
        <v>234.4</v>
      </c>
      <c r="L430" s="268">
        <v>219.4</v>
      </c>
      <c r="M430" s="268">
        <v>22.480969999999999</v>
      </c>
      <c r="N430" s="1"/>
      <c r="O430" s="1"/>
    </row>
    <row r="431" spans="1:15" ht="12.75" customHeight="1">
      <c r="A431" s="30">
        <v>421</v>
      </c>
      <c r="B431" s="278" t="s">
        <v>193</v>
      </c>
      <c r="C431" s="268">
        <v>944.5</v>
      </c>
      <c r="D431" s="269">
        <v>951.69999999999993</v>
      </c>
      <c r="E431" s="269">
        <v>935.54999999999984</v>
      </c>
      <c r="F431" s="269">
        <v>926.59999999999991</v>
      </c>
      <c r="G431" s="269">
        <v>910.44999999999982</v>
      </c>
      <c r="H431" s="269">
        <v>960.64999999999986</v>
      </c>
      <c r="I431" s="269">
        <v>976.8</v>
      </c>
      <c r="J431" s="269">
        <v>985.74999999999989</v>
      </c>
      <c r="K431" s="268">
        <v>967.85</v>
      </c>
      <c r="L431" s="268">
        <v>942.75</v>
      </c>
      <c r="M431" s="268">
        <v>44.445779999999999</v>
      </c>
      <c r="N431" s="1"/>
      <c r="O431" s="1"/>
    </row>
    <row r="432" spans="1:15" ht="12.75" customHeight="1">
      <c r="A432" s="30">
        <v>422</v>
      </c>
      <c r="B432" s="278" t="s">
        <v>194</v>
      </c>
      <c r="C432" s="268">
        <v>504.45</v>
      </c>
      <c r="D432" s="269">
        <v>508.81666666666666</v>
      </c>
      <c r="E432" s="269">
        <v>497.63333333333333</v>
      </c>
      <c r="F432" s="269">
        <v>490.81666666666666</v>
      </c>
      <c r="G432" s="269">
        <v>479.63333333333333</v>
      </c>
      <c r="H432" s="269">
        <v>515.63333333333333</v>
      </c>
      <c r="I432" s="269">
        <v>526.81666666666661</v>
      </c>
      <c r="J432" s="269">
        <v>533.63333333333333</v>
      </c>
      <c r="K432" s="268">
        <v>520</v>
      </c>
      <c r="L432" s="268">
        <v>502</v>
      </c>
      <c r="M432" s="268">
        <v>12.423539999999999</v>
      </c>
      <c r="N432" s="1"/>
      <c r="O432" s="1"/>
    </row>
    <row r="433" spans="1:15" ht="12.75" customHeight="1">
      <c r="A433" s="30">
        <v>423</v>
      </c>
      <c r="B433" s="278" t="s">
        <v>488</v>
      </c>
      <c r="C433" s="268">
        <v>2238.4</v>
      </c>
      <c r="D433" s="269">
        <v>2241.7333333333336</v>
      </c>
      <c r="E433" s="269">
        <v>2208.666666666667</v>
      </c>
      <c r="F433" s="269">
        <v>2178.9333333333334</v>
      </c>
      <c r="G433" s="269">
        <v>2145.8666666666668</v>
      </c>
      <c r="H433" s="269">
        <v>2271.4666666666672</v>
      </c>
      <c r="I433" s="269">
        <v>2304.5333333333338</v>
      </c>
      <c r="J433" s="269">
        <v>2334.2666666666673</v>
      </c>
      <c r="K433" s="268">
        <v>2274.8000000000002</v>
      </c>
      <c r="L433" s="268">
        <v>2212</v>
      </c>
      <c r="M433" s="268">
        <v>0.25955</v>
      </c>
      <c r="N433" s="1"/>
      <c r="O433" s="1"/>
    </row>
    <row r="434" spans="1:15" ht="12.75" customHeight="1">
      <c r="A434" s="30">
        <v>424</v>
      </c>
      <c r="B434" s="278" t="s">
        <v>489</v>
      </c>
      <c r="C434" s="268">
        <v>913.5</v>
      </c>
      <c r="D434" s="269">
        <v>914.75</v>
      </c>
      <c r="E434" s="269">
        <v>904.8</v>
      </c>
      <c r="F434" s="269">
        <v>896.09999999999991</v>
      </c>
      <c r="G434" s="269">
        <v>886.14999999999986</v>
      </c>
      <c r="H434" s="269">
        <v>923.45</v>
      </c>
      <c r="I434" s="269">
        <v>933.40000000000009</v>
      </c>
      <c r="J434" s="269">
        <v>942.10000000000014</v>
      </c>
      <c r="K434" s="268">
        <v>924.7</v>
      </c>
      <c r="L434" s="268">
        <v>906.05</v>
      </c>
      <c r="M434" s="268">
        <v>0.94257999999999997</v>
      </c>
      <c r="N434" s="1"/>
      <c r="O434" s="1"/>
    </row>
    <row r="435" spans="1:15" ht="12.75" customHeight="1">
      <c r="A435" s="30">
        <v>425</v>
      </c>
      <c r="B435" s="278" t="s">
        <v>490</v>
      </c>
      <c r="C435" s="268">
        <v>411.05</v>
      </c>
      <c r="D435" s="269">
        <v>413.11666666666662</v>
      </c>
      <c r="E435" s="269">
        <v>403.43333333333322</v>
      </c>
      <c r="F435" s="269">
        <v>395.81666666666661</v>
      </c>
      <c r="G435" s="269">
        <v>386.13333333333321</v>
      </c>
      <c r="H435" s="269">
        <v>420.73333333333323</v>
      </c>
      <c r="I435" s="269">
        <v>430.41666666666663</v>
      </c>
      <c r="J435" s="269">
        <v>438.03333333333325</v>
      </c>
      <c r="K435" s="268">
        <v>422.8</v>
      </c>
      <c r="L435" s="268">
        <v>405.5</v>
      </c>
      <c r="M435" s="268">
        <v>2.35276</v>
      </c>
      <c r="N435" s="1"/>
      <c r="O435" s="1"/>
    </row>
    <row r="436" spans="1:15" ht="12.75" customHeight="1">
      <c r="A436" s="30">
        <v>426</v>
      </c>
      <c r="B436" s="278" t="s">
        <v>491</v>
      </c>
      <c r="C436" s="268">
        <v>335.75</v>
      </c>
      <c r="D436" s="269">
        <v>337.21666666666664</v>
      </c>
      <c r="E436" s="269">
        <v>331.43333333333328</v>
      </c>
      <c r="F436" s="269">
        <v>327.11666666666662</v>
      </c>
      <c r="G436" s="269">
        <v>321.33333333333326</v>
      </c>
      <c r="H436" s="269">
        <v>341.5333333333333</v>
      </c>
      <c r="I436" s="269">
        <v>347.31666666666672</v>
      </c>
      <c r="J436" s="269">
        <v>351.63333333333333</v>
      </c>
      <c r="K436" s="268">
        <v>343</v>
      </c>
      <c r="L436" s="268">
        <v>332.9</v>
      </c>
      <c r="M436" s="268">
        <v>1.6455200000000001</v>
      </c>
      <c r="N436" s="1"/>
      <c r="O436" s="1"/>
    </row>
    <row r="437" spans="1:15" ht="12.75" customHeight="1">
      <c r="A437" s="30">
        <v>427</v>
      </c>
      <c r="B437" s="278" t="s">
        <v>492</v>
      </c>
      <c r="C437" s="268">
        <v>2092</v>
      </c>
      <c r="D437" s="269">
        <v>2100.1</v>
      </c>
      <c r="E437" s="269">
        <v>2066.7999999999997</v>
      </c>
      <c r="F437" s="269">
        <v>2041.6</v>
      </c>
      <c r="G437" s="269">
        <v>2008.2999999999997</v>
      </c>
      <c r="H437" s="269">
        <v>2125.2999999999997</v>
      </c>
      <c r="I437" s="269">
        <v>2158.6</v>
      </c>
      <c r="J437" s="269">
        <v>2183.7999999999997</v>
      </c>
      <c r="K437" s="268">
        <v>2133.4</v>
      </c>
      <c r="L437" s="268">
        <v>2074.9</v>
      </c>
      <c r="M437" s="268">
        <v>0.75683999999999996</v>
      </c>
      <c r="N437" s="1"/>
      <c r="O437" s="1"/>
    </row>
    <row r="438" spans="1:15" ht="12.75" customHeight="1">
      <c r="A438" s="30">
        <v>428</v>
      </c>
      <c r="B438" s="278" t="s">
        <v>493</v>
      </c>
      <c r="C438" s="268">
        <v>442.7</v>
      </c>
      <c r="D438" s="269">
        <v>444.86666666666662</v>
      </c>
      <c r="E438" s="269">
        <v>436.83333333333326</v>
      </c>
      <c r="F438" s="269">
        <v>430.96666666666664</v>
      </c>
      <c r="G438" s="269">
        <v>422.93333333333328</v>
      </c>
      <c r="H438" s="269">
        <v>450.73333333333323</v>
      </c>
      <c r="I438" s="269">
        <v>458.76666666666665</v>
      </c>
      <c r="J438" s="269">
        <v>464.63333333333321</v>
      </c>
      <c r="K438" s="268">
        <v>452.9</v>
      </c>
      <c r="L438" s="268">
        <v>439</v>
      </c>
      <c r="M438" s="268">
        <v>1.6639600000000001</v>
      </c>
      <c r="N438" s="1"/>
      <c r="O438" s="1"/>
    </row>
    <row r="439" spans="1:15" ht="12.75" customHeight="1">
      <c r="A439" s="30">
        <v>429</v>
      </c>
      <c r="B439" s="278" t="s">
        <v>494</v>
      </c>
      <c r="C439" s="268">
        <v>7.9</v>
      </c>
      <c r="D439" s="269">
        <v>7.8833333333333329</v>
      </c>
      <c r="E439" s="269">
        <v>7.5166666666666657</v>
      </c>
      <c r="F439" s="269">
        <v>7.1333333333333329</v>
      </c>
      <c r="G439" s="269">
        <v>6.7666666666666657</v>
      </c>
      <c r="H439" s="269">
        <v>8.2666666666666657</v>
      </c>
      <c r="I439" s="269">
        <v>8.6333333333333329</v>
      </c>
      <c r="J439" s="269">
        <v>9.0166666666666657</v>
      </c>
      <c r="K439" s="268">
        <v>8.25</v>
      </c>
      <c r="L439" s="268">
        <v>7.5</v>
      </c>
      <c r="M439" s="268">
        <v>2070.28703</v>
      </c>
      <c r="N439" s="1"/>
      <c r="O439" s="1"/>
    </row>
    <row r="440" spans="1:15" ht="12.75" customHeight="1">
      <c r="A440" s="30">
        <v>430</v>
      </c>
      <c r="B440" s="278" t="s">
        <v>495</v>
      </c>
      <c r="C440" s="268">
        <v>878.75</v>
      </c>
      <c r="D440" s="269">
        <v>881.58333333333337</v>
      </c>
      <c r="E440" s="269">
        <v>867.16666666666674</v>
      </c>
      <c r="F440" s="269">
        <v>855.58333333333337</v>
      </c>
      <c r="G440" s="269">
        <v>841.16666666666674</v>
      </c>
      <c r="H440" s="269">
        <v>893.16666666666674</v>
      </c>
      <c r="I440" s="269">
        <v>907.58333333333348</v>
      </c>
      <c r="J440" s="269">
        <v>919.16666666666674</v>
      </c>
      <c r="K440" s="268">
        <v>896</v>
      </c>
      <c r="L440" s="268">
        <v>870</v>
      </c>
      <c r="M440" s="268">
        <v>0.30320999999999998</v>
      </c>
      <c r="N440" s="1"/>
      <c r="O440" s="1"/>
    </row>
    <row r="441" spans="1:15" ht="12.75" customHeight="1">
      <c r="A441" s="30">
        <v>431</v>
      </c>
      <c r="B441" s="278" t="s">
        <v>275</v>
      </c>
      <c r="C441" s="268">
        <v>557.45000000000005</v>
      </c>
      <c r="D441" s="269">
        <v>560.44999999999993</v>
      </c>
      <c r="E441" s="269">
        <v>551.99999999999989</v>
      </c>
      <c r="F441" s="269">
        <v>546.54999999999995</v>
      </c>
      <c r="G441" s="269">
        <v>538.09999999999991</v>
      </c>
      <c r="H441" s="269">
        <v>565.89999999999986</v>
      </c>
      <c r="I441" s="269">
        <v>574.34999999999991</v>
      </c>
      <c r="J441" s="269">
        <v>579.79999999999984</v>
      </c>
      <c r="K441" s="268">
        <v>568.9</v>
      </c>
      <c r="L441" s="268">
        <v>555</v>
      </c>
      <c r="M441" s="268">
        <v>3.4382799999999998</v>
      </c>
      <c r="N441" s="1"/>
      <c r="O441" s="1"/>
    </row>
    <row r="442" spans="1:15" ht="12.75" customHeight="1">
      <c r="A442" s="30">
        <v>432</v>
      </c>
      <c r="B442" s="278" t="s">
        <v>496</v>
      </c>
      <c r="C442" s="268">
        <v>1834.15</v>
      </c>
      <c r="D442" s="269">
        <v>1832.5333333333335</v>
      </c>
      <c r="E442" s="269">
        <v>1801.616666666667</v>
      </c>
      <c r="F442" s="269">
        <v>1769.0833333333335</v>
      </c>
      <c r="G442" s="269">
        <v>1738.166666666667</v>
      </c>
      <c r="H442" s="269">
        <v>1865.0666666666671</v>
      </c>
      <c r="I442" s="269">
        <v>1895.9833333333336</v>
      </c>
      <c r="J442" s="269">
        <v>1928.5166666666671</v>
      </c>
      <c r="K442" s="268">
        <v>1863.45</v>
      </c>
      <c r="L442" s="268">
        <v>1800</v>
      </c>
      <c r="M442" s="268">
        <v>0.18618999999999999</v>
      </c>
      <c r="N442" s="1"/>
      <c r="O442" s="1"/>
    </row>
    <row r="443" spans="1:15" ht="12.75" customHeight="1">
      <c r="A443" s="30">
        <v>433</v>
      </c>
      <c r="B443" s="278" t="s">
        <v>497</v>
      </c>
      <c r="C443" s="268">
        <v>591.04999999999995</v>
      </c>
      <c r="D443" s="269">
        <v>588</v>
      </c>
      <c r="E443" s="269">
        <v>579.04999999999995</v>
      </c>
      <c r="F443" s="269">
        <v>567.04999999999995</v>
      </c>
      <c r="G443" s="269">
        <v>558.09999999999991</v>
      </c>
      <c r="H443" s="269">
        <v>600</v>
      </c>
      <c r="I443" s="269">
        <v>608.95000000000005</v>
      </c>
      <c r="J443" s="269">
        <v>620.95000000000005</v>
      </c>
      <c r="K443" s="268">
        <v>596.95000000000005</v>
      </c>
      <c r="L443" s="268">
        <v>576</v>
      </c>
      <c r="M443" s="268">
        <v>0.19681000000000001</v>
      </c>
      <c r="N443" s="1"/>
      <c r="O443" s="1"/>
    </row>
    <row r="444" spans="1:15" ht="12.75" customHeight="1">
      <c r="A444" s="30">
        <v>434</v>
      </c>
      <c r="B444" s="278" t="s">
        <v>498</v>
      </c>
      <c r="C444" s="268">
        <v>986.65</v>
      </c>
      <c r="D444" s="269">
        <v>979.26666666666677</v>
      </c>
      <c r="E444" s="269">
        <v>966.53333333333353</v>
      </c>
      <c r="F444" s="269">
        <v>946.41666666666674</v>
      </c>
      <c r="G444" s="269">
        <v>933.68333333333351</v>
      </c>
      <c r="H444" s="269">
        <v>999.38333333333355</v>
      </c>
      <c r="I444" s="269">
        <v>1012.1166666666669</v>
      </c>
      <c r="J444" s="269">
        <v>1032.2333333333336</v>
      </c>
      <c r="K444" s="268">
        <v>992</v>
      </c>
      <c r="L444" s="268">
        <v>959.15</v>
      </c>
      <c r="M444" s="268">
        <v>0.49098000000000003</v>
      </c>
      <c r="N444" s="1"/>
      <c r="O444" s="1"/>
    </row>
    <row r="445" spans="1:15" ht="12.75" customHeight="1">
      <c r="A445" s="30">
        <v>435</v>
      </c>
      <c r="B445" s="278" t="s">
        <v>499</v>
      </c>
      <c r="C445" s="268">
        <v>37.6</v>
      </c>
      <c r="D445" s="269">
        <v>37.716666666666669</v>
      </c>
      <c r="E445" s="269">
        <v>37.38333333333334</v>
      </c>
      <c r="F445" s="269">
        <v>37.166666666666671</v>
      </c>
      <c r="G445" s="269">
        <v>36.833333333333343</v>
      </c>
      <c r="H445" s="269">
        <v>37.933333333333337</v>
      </c>
      <c r="I445" s="269">
        <v>38.266666666666666</v>
      </c>
      <c r="J445" s="269">
        <v>38.483333333333334</v>
      </c>
      <c r="K445" s="268">
        <v>38.049999999999997</v>
      </c>
      <c r="L445" s="268">
        <v>37.5</v>
      </c>
      <c r="M445" s="268">
        <v>29.04185</v>
      </c>
      <c r="N445" s="1"/>
      <c r="O445" s="1"/>
    </row>
    <row r="446" spans="1:15" ht="12.75" customHeight="1">
      <c r="A446" s="30">
        <v>436</v>
      </c>
      <c r="B446" s="278" t="s">
        <v>206</v>
      </c>
      <c r="C446" s="268">
        <v>995.5</v>
      </c>
      <c r="D446" s="269">
        <v>1006</v>
      </c>
      <c r="E446" s="269">
        <v>976.05</v>
      </c>
      <c r="F446" s="269">
        <v>956.59999999999991</v>
      </c>
      <c r="G446" s="269">
        <v>926.64999999999986</v>
      </c>
      <c r="H446" s="269">
        <v>1025.45</v>
      </c>
      <c r="I446" s="269">
        <v>1055.4000000000001</v>
      </c>
      <c r="J446" s="269">
        <v>1074.8500000000001</v>
      </c>
      <c r="K446" s="268">
        <v>1035.95</v>
      </c>
      <c r="L446" s="268">
        <v>986.55</v>
      </c>
      <c r="M446" s="268">
        <v>17.472930000000002</v>
      </c>
      <c r="N446" s="1"/>
      <c r="O446" s="1"/>
    </row>
    <row r="447" spans="1:15" ht="12.75" customHeight="1">
      <c r="A447" s="30">
        <v>437</v>
      </c>
      <c r="B447" s="278" t="s">
        <v>500</v>
      </c>
      <c r="C447" s="268">
        <v>788.45</v>
      </c>
      <c r="D447" s="269">
        <v>791.48333333333323</v>
      </c>
      <c r="E447" s="269">
        <v>778.56666666666649</v>
      </c>
      <c r="F447" s="269">
        <v>768.68333333333328</v>
      </c>
      <c r="G447" s="269">
        <v>755.76666666666654</v>
      </c>
      <c r="H447" s="269">
        <v>801.36666666666645</v>
      </c>
      <c r="I447" s="269">
        <v>814.28333333333319</v>
      </c>
      <c r="J447" s="269">
        <v>824.1666666666664</v>
      </c>
      <c r="K447" s="268">
        <v>804.4</v>
      </c>
      <c r="L447" s="268">
        <v>781.6</v>
      </c>
      <c r="M447" s="268">
        <v>2.9208099999999999</v>
      </c>
      <c r="N447" s="1"/>
      <c r="O447" s="1"/>
    </row>
    <row r="448" spans="1:15" ht="12.75" customHeight="1">
      <c r="A448" s="30">
        <v>438</v>
      </c>
      <c r="B448" s="278" t="s">
        <v>195</v>
      </c>
      <c r="C448" s="268">
        <v>1093.7</v>
      </c>
      <c r="D448" s="269">
        <v>1102.6666666666667</v>
      </c>
      <c r="E448" s="269">
        <v>1073.4333333333334</v>
      </c>
      <c r="F448" s="269">
        <v>1053.1666666666667</v>
      </c>
      <c r="G448" s="269">
        <v>1023.9333333333334</v>
      </c>
      <c r="H448" s="269">
        <v>1122.9333333333334</v>
      </c>
      <c r="I448" s="269">
        <v>1152.1666666666665</v>
      </c>
      <c r="J448" s="269">
        <v>1172.4333333333334</v>
      </c>
      <c r="K448" s="268">
        <v>1131.9000000000001</v>
      </c>
      <c r="L448" s="268">
        <v>1082.4000000000001</v>
      </c>
      <c r="M448" s="268">
        <v>30.73292</v>
      </c>
      <c r="N448" s="1"/>
      <c r="O448" s="1"/>
    </row>
    <row r="449" spans="1:15" ht="12.75" customHeight="1">
      <c r="A449" s="30">
        <v>439</v>
      </c>
      <c r="B449" s="278" t="s">
        <v>501</v>
      </c>
      <c r="C449" s="268">
        <v>219.7</v>
      </c>
      <c r="D449" s="269">
        <v>220.9</v>
      </c>
      <c r="E449" s="269">
        <v>216.85000000000002</v>
      </c>
      <c r="F449" s="269">
        <v>214.00000000000003</v>
      </c>
      <c r="G449" s="269">
        <v>209.95000000000005</v>
      </c>
      <c r="H449" s="269">
        <v>223.75</v>
      </c>
      <c r="I449" s="269">
        <v>227.8</v>
      </c>
      <c r="J449" s="269">
        <v>230.64999999999998</v>
      </c>
      <c r="K449" s="268">
        <v>224.95</v>
      </c>
      <c r="L449" s="268">
        <v>218.05</v>
      </c>
      <c r="M449" s="268">
        <v>5.2336600000000004</v>
      </c>
      <c r="N449" s="1"/>
      <c r="O449" s="1"/>
    </row>
    <row r="450" spans="1:15" ht="12.75" customHeight="1">
      <c r="A450" s="30">
        <v>440</v>
      </c>
      <c r="B450" s="278" t="s">
        <v>502</v>
      </c>
      <c r="C450" s="268">
        <v>1160.05</v>
      </c>
      <c r="D450" s="269">
        <v>1160.6499999999999</v>
      </c>
      <c r="E450" s="269">
        <v>1142.7499999999998</v>
      </c>
      <c r="F450" s="269">
        <v>1125.4499999999998</v>
      </c>
      <c r="G450" s="269">
        <v>1107.5499999999997</v>
      </c>
      <c r="H450" s="269">
        <v>1177.9499999999998</v>
      </c>
      <c r="I450" s="269">
        <v>1195.8499999999999</v>
      </c>
      <c r="J450" s="269">
        <v>1213.1499999999999</v>
      </c>
      <c r="K450" s="268">
        <v>1178.55</v>
      </c>
      <c r="L450" s="268">
        <v>1143.3499999999999</v>
      </c>
      <c r="M450" s="268">
        <v>3.6719900000000001</v>
      </c>
      <c r="N450" s="1"/>
      <c r="O450" s="1"/>
    </row>
    <row r="451" spans="1:15" ht="12.75" customHeight="1">
      <c r="A451" s="30">
        <v>441</v>
      </c>
      <c r="B451" s="278" t="s">
        <v>200</v>
      </c>
      <c r="C451" s="268">
        <v>2984.95</v>
      </c>
      <c r="D451" s="269">
        <v>2993.2166666666667</v>
      </c>
      <c r="E451" s="269">
        <v>2965.7333333333336</v>
      </c>
      <c r="F451" s="269">
        <v>2946.5166666666669</v>
      </c>
      <c r="G451" s="269">
        <v>2919.0333333333338</v>
      </c>
      <c r="H451" s="269">
        <v>3012.4333333333334</v>
      </c>
      <c r="I451" s="269">
        <v>3039.9166666666661</v>
      </c>
      <c r="J451" s="269">
        <v>3059.1333333333332</v>
      </c>
      <c r="K451" s="268">
        <v>3020.7</v>
      </c>
      <c r="L451" s="268">
        <v>2974</v>
      </c>
      <c r="M451" s="268">
        <v>17.633310000000002</v>
      </c>
      <c r="N451" s="1"/>
      <c r="O451" s="1"/>
    </row>
    <row r="452" spans="1:15" ht="12.75" customHeight="1">
      <c r="A452" s="30">
        <v>442</v>
      </c>
      <c r="B452" s="278" t="s">
        <v>196</v>
      </c>
      <c r="C452" s="268">
        <v>777.95</v>
      </c>
      <c r="D452" s="269">
        <v>786.25</v>
      </c>
      <c r="E452" s="269">
        <v>767.7</v>
      </c>
      <c r="F452" s="269">
        <v>757.45</v>
      </c>
      <c r="G452" s="269">
        <v>738.90000000000009</v>
      </c>
      <c r="H452" s="269">
        <v>796.5</v>
      </c>
      <c r="I452" s="269">
        <v>815.05</v>
      </c>
      <c r="J452" s="269">
        <v>825.3</v>
      </c>
      <c r="K452" s="268">
        <v>804.8</v>
      </c>
      <c r="L452" s="268">
        <v>776</v>
      </c>
      <c r="M452" s="268">
        <v>16.52675</v>
      </c>
      <c r="N452" s="1"/>
      <c r="O452" s="1"/>
    </row>
    <row r="453" spans="1:15" ht="12.75" customHeight="1">
      <c r="A453" s="30">
        <v>443</v>
      </c>
      <c r="B453" s="278" t="s">
        <v>276</v>
      </c>
      <c r="C453" s="268">
        <v>8312.5</v>
      </c>
      <c r="D453" s="269">
        <v>8379.0333333333328</v>
      </c>
      <c r="E453" s="269">
        <v>8233.4666666666653</v>
      </c>
      <c r="F453" s="269">
        <v>8154.4333333333325</v>
      </c>
      <c r="G453" s="269">
        <v>8008.866666666665</v>
      </c>
      <c r="H453" s="269">
        <v>8458.0666666666657</v>
      </c>
      <c r="I453" s="269">
        <v>8603.6333333333314</v>
      </c>
      <c r="J453" s="269">
        <v>8682.6666666666661</v>
      </c>
      <c r="K453" s="268">
        <v>8524.6</v>
      </c>
      <c r="L453" s="268">
        <v>8300</v>
      </c>
      <c r="M453" s="268">
        <v>1.8864799999999999</v>
      </c>
      <c r="N453" s="1"/>
      <c r="O453" s="1"/>
    </row>
    <row r="454" spans="1:15" ht="12.75" customHeight="1">
      <c r="A454" s="30">
        <v>444</v>
      </c>
      <c r="B454" s="278" t="s">
        <v>858</v>
      </c>
      <c r="C454" s="268">
        <v>2320.9499999999998</v>
      </c>
      <c r="D454" s="269">
        <v>2307.0499999999997</v>
      </c>
      <c r="E454" s="269">
        <v>2264.0999999999995</v>
      </c>
      <c r="F454" s="269">
        <v>2207.2499999999995</v>
      </c>
      <c r="G454" s="269">
        <v>2164.2999999999993</v>
      </c>
      <c r="H454" s="269">
        <v>2363.8999999999996</v>
      </c>
      <c r="I454" s="269">
        <v>2406.8499999999995</v>
      </c>
      <c r="J454" s="269">
        <v>2463.6999999999998</v>
      </c>
      <c r="K454" s="268">
        <v>2350</v>
      </c>
      <c r="L454" s="268">
        <v>2250.1999999999998</v>
      </c>
      <c r="M454" s="268">
        <v>0.89166000000000001</v>
      </c>
      <c r="N454" s="1"/>
      <c r="O454" s="1"/>
    </row>
    <row r="455" spans="1:15" ht="12.75" customHeight="1">
      <c r="A455" s="30">
        <v>445</v>
      </c>
      <c r="B455" s="278" t="s">
        <v>503</v>
      </c>
      <c r="C455" s="268">
        <v>193.1</v>
      </c>
      <c r="D455" s="269">
        <v>194.0333333333333</v>
      </c>
      <c r="E455" s="269">
        <v>191.11666666666662</v>
      </c>
      <c r="F455" s="269">
        <v>189.13333333333333</v>
      </c>
      <c r="G455" s="269">
        <v>186.21666666666664</v>
      </c>
      <c r="H455" s="269">
        <v>196.01666666666659</v>
      </c>
      <c r="I455" s="269">
        <v>198.93333333333328</v>
      </c>
      <c r="J455" s="269">
        <v>200.91666666666657</v>
      </c>
      <c r="K455" s="268">
        <v>196.95</v>
      </c>
      <c r="L455" s="268">
        <v>192.05</v>
      </c>
      <c r="M455" s="268">
        <v>25.823090000000001</v>
      </c>
      <c r="N455" s="1"/>
      <c r="O455" s="1"/>
    </row>
    <row r="456" spans="1:15" ht="12.75" customHeight="1">
      <c r="A456" s="30">
        <v>446</v>
      </c>
      <c r="B456" s="278" t="s">
        <v>197</v>
      </c>
      <c r="C456" s="268">
        <v>397.65</v>
      </c>
      <c r="D456" s="269">
        <v>399.90000000000003</v>
      </c>
      <c r="E456" s="269">
        <v>393.25000000000006</v>
      </c>
      <c r="F456" s="269">
        <v>388.85</v>
      </c>
      <c r="G456" s="269">
        <v>382.20000000000005</v>
      </c>
      <c r="H456" s="269">
        <v>404.30000000000007</v>
      </c>
      <c r="I456" s="269">
        <v>410.95000000000005</v>
      </c>
      <c r="J456" s="269">
        <v>415.35000000000008</v>
      </c>
      <c r="K456" s="268">
        <v>406.55</v>
      </c>
      <c r="L456" s="268">
        <v>395.5</v>
      </c>
      <c r="M456" s="268">
        <v>203.32429999999999</v>
      </c>
      <c r="N456" s="1"/>
      <c r="O456" s="1"/>
    </row>
    <row r="457" spans="1:15" ht="12.75" customHeight="1">
      <c r="A457" s="30">
        <v>447</v>
      </c>
      <c r="B457" s="278" t="s">
        <v>198</v>
      </c>
      <c r="C457" s="268">
        <v>213.15</v>
      </c>
      <c r="D457" s="269">
        <v>214.31666666666669</v>
      </c>
      <c r="E457" s="269">
        <v>210.63333333333338</v>
      </c>
      <c r="F457" s="269">
        <v>208.1166666666667</v>
      </c>
      <c r="G457" s="269">
        <v>204.43333333333339</v>
      </c>
      <c r="H457" s="269">
        <v>216.83333333333337</v>
      </c>
      <c r="I457" s="269">
        <v>220.51666666666671</v>
      </c>
      <c r="J457" s="269">
        <v>223.03333333333336</v>
      </c>
      <c r="K457" s="268">
        <v>218</v>
      </c>
      <c r="L457" s="268">
        <v>211.8</v>
      </c>
      <c r="M457" s="268">
        <v>108.64491</v>
      </c>
      <c r="N457" s="1"/>
      <c r="O457" s="1"/>
    </row>
    <row r="458" spans="1:15" ht="12.75" customHeight="1">
      <c r="A458" s="30">
        <v>448</v>
      </c>
      <c r="B458" s="278" t="s">
        <v>810</v>
      </c>
      <c r="C458" s="268">
        <v>602.04999999999995</v>
      </c>
      <c r="D458" s="269">
        <v>605.68333333333328</v>
      </c>
      <c r="E458" s="269">
        <v>596.36666666666656</v>
      </c>
      <c r="F458" s="269">
        <v>590.68333333333328</v>
      </c>
      <c r="G458" s="269">
        <v>581.36666666666656</v>
      </c>
      <c r="H458" s="269">
        <v>611.36666666666656</v>
      </c>
      <c r="I458" s="269">
        <v>620.68333333333339</v>
      </c>
      <c r="J458" s="269">
        <v>626.36666666666656</v>
      </c>
      <c r="K458" s="268">
        <v>615</v>
      </c>
      <c r="L458" s="268">
        <v>600</v>
      </c>
      <c r="M458" s="268">
        <v>0.97316000000000003</v>
      </c>
      <c r="N458" s="1"/>
      <c r="O458" s="1"/>
    </row>
    <row r="459" spans="1:15" ht="12.75" customHeight="1">
      <c r="A459" s="30">
        <v>449</v>
      </c>
      <c r="B459" s="278" t="s">
        <v>199</v>
      </c>
      <c r="C459" s="268">
        <v>98.35</v>
      </c>
      <c r="D459" s="269">
        <v>98.666666666666671</v>
      </c>
      <c r="E459" s="269">
        <v>97.683333333333337</v>
      </c>
      <c r="F459" s="269">
        <v>97.016666666666666</v>
      </c>
      <c r="G459" s="269">
        <v>96.033333333333331</v>
      </c>
      <c r="H459" s="269">
        <v>99.333333333333343</v>
      </c>
      <c r="I459" s="269">
        <v>100.31666666666666</v>
      </c>
      <c r="J459" s="269">
        <v>100.98333333333335</v>
      </c>
      <c r="K459" s="268">
        <v>99.65</v>
      </c>
      <c r="L459" s="268">
        <v>98</v>
      </c>
      <c r="M459" s="268">
        <v>372.82312999999999</v>
      </c>
      <c r="N459" s="1"/>
      <c r="O459" s="1"/>
    </row>
    <row r="460" spans="1:15" ht="12.75" customHeight="1">
      <c r="A460" s="30">
        <v>450</v>
      </c>
      <c r="B460" s="278" t="s">
        <v>811</v>
      </c>
      <c r="C460" s="268">
        <v>102.7</v>
      </c>
      <c r="D460" s="269">
        <v>103.13333333333334</v>
      </c>
      <c r="E460" s="269">
        <v>101.36666666666667</v>
      </c>
      <c r="F460" s="269">
        <v>100.03333333333333</v>
      </c>
      <c r="G460" s="269">
        <v>98.266666666666666</v>
      </c>
      <c r="H460" s="269">
        <v>104.46666666666668</v>
      </c>
      <c r="I460" s="269">
        <v>106.23333333333336</v>
      </c>
      <c r="J460" s="269">
        <v>107.56666666666669</v>
      </c>
      <c r="K460" s="268">
        <v>104.9</v>
      </c>
      <c r="L460" s="268">
        <v>101.8</v>
      </c>
      <c r="M460" s="268">
        <v>6.7621399999999996</v>
      </c>
      <c r="N460" s="1"/>
      <c r="O460" s="1"/>
    </row>
    <row r="461" spans="1:15" ht="12.75" customHeight="1">
      <c r="A461" s="30">
        <v>451</v>
      </c>
      <c r="B461" s="278" t="s">
        <v>504</v>
      </c>
      <c r="C461" s="268">
        <v>3089.7</v>
      </c>
      <c r="D461" s="269">
        <v>3085.3666666666668</v>
      </c>
      <c r="E461" s="269">
        <v>2995.3333333333335</v>
      </c>
      <c r="F461" s="269">
        <v>2900.9666666666667</v>
      </c>
      <c r="G461" s="269">
        <v>2810.9333333333334</v>
      </c>
      <c r="H461" s="269">
        <v>3179.7333333333336</v>
      </c>
      <c r="I461" s="269">
        <v>3269.7666666666664</v>
      </c>
      <c r="J461" s="269">
        <v>3364.1333333333337</v>
      </c>
      <c r="K461" s="268">
        <v>3175.4</v>
      </c>
      <c r="L461" s="268">
        <v>2991</v>
      </c>
      <c r="M461" s="268">
        <v>0.10842</v>
      </c>
      <c r="N461" s="1"/>
      <c r="O461" s="1"/>
    </row>
    <row r="462" spans="1:15" ht="12.75" customHeight="1">
      <c r="A462" s="30">
        <v>452</v>
      </c>
      <c r="B462" s="278" t="s">
        <v>201</v>
      </c>
      <c r="C462" s="268">
        <v>1005.5</v>
      </c>
      <c r="D462" s="269">
        <v>1007.6333333333333</v>
      </c>
      <c r="E462" s="269">
        <v>997.01666666666665</v>
      </c>
      <c r="F462" s="269">
        <v>988.5333333333333</v>
      </c>
      <c r="G462" s="269">
        <v>977.91666666666663</v>
      </c>
      <c r="H462" s="269">
        <v>1016.1166666666667</v>
      </c>
      <c r="I462" s="269">
        <v>1026.7333333333331</v>
      </c>
      <c r="J462" s="269">
        <v>1035.2166666666667</v>
      </c>
      <c r="K462" s="268">
        <v>1018.25</v>
      </c>
      <c r="L462" s="268">
        <v>999.15</v>
      </c>
      <c r="M462" s="268">
        <v>24.312360000000002</v>
      </c>
      <c r="N462" s="1"/>
      <c r="O462" s="1"/>
    </row>
    <row r="463" spans="1:15" ht="12.75" customHeight="1">
      <c r="A463" s="30">
        <v>453</v>
      </c>
      <c r="B463" s="278" t="s">
        <v>505</v>
      </c>
      <c r="C463" s="268">
        <v>86.3</v>
      </c>
      <c r="D463" s="269">
        <v>86.083333333333329</v>
      </c>
      <c r="E463" s="269">
        <v>85.266666666666652</v>
      </c>
      <c r="F463" s="269">
        <v>84.23333333333332</v>
      </c>
      <c r="G463" s="269">
        <v>83.416666666666643</v>
      </c>
      <c r="H463" s="269">
        <v>87.11666666666666</v>
      </c>
      <c r="I463" s="269">
        <v>87.933333333333351</v>
      </c>
      <c r="J463" s="269">
        <v>88.966666666666669</v>
      </c>
      <c r="K463" s="268">
        <v>86.9</v>
      </c>
      <c r="L463" s="268">
        <v>85.05</v>
      </c>
      <c r="M463" s="268">
        <v>2.0147699999999999</v>
      </c>
      <c r="N463" s="1"/>
      <c r="O463" s="1"/>
    </row>
    <row r="464" spans="1:15" ht="12.75" customHeight="1">
      <c r="A464" s="30">
        <v>454</v>
      </c>
      <c r="B464" s="278" t="s">
        <v>182</v>
      </c>
      <c r="C464" s="268">
        <v>741.3</v>
      </c>
      <c r="D464" s="269">
        <v>747.36666666666667</v>
      </c>
      <c r="E464" s="269">
        <v>730.33333333333337</v>
      </c>
      <c r="F464" s="269">
        <v>719.36666666666667</v>
      </c>
      <c r="G464" s="269">
        <v>702.33333333333337</v>
      </c>
      <c r="H464" s="269">
        <v>758.33333333333337</v>
      </c>
      <c r="I464" s="269">
        <v>775.36666666666667</v>
      </c>
      <c r="J464" s="269">
        <v>786.33333333333337</v>
      </c>
      <c r="K464" s="268">
        <v>764.4</v>
      </c>
      <c r="L464" s="268">
        <v>736.4</v>
      </c>
      <c r="M464" s="268">
        <v>2.0515500000000002</v>
      </c>
      <c r="N464" s="1"/>
      <c r="O464" s="1"/>
    </row>
    <row r="465" spans="1:15" ht="12.75" customHeight="1">
      <c r="A465" s="30">
        <v>455</v>
      </c>
      <c r="B465" s="278" t="s">
        <v>506</v>
      </c>
      <c r="C465" s="268">
        <v>2174.1</v>
      </c>
      <c r="D465" s="269">
        <v>2181.4666666666667</v>
      </c>
      <c r="E465" s="269">
        <v>2154.9833333333336</v>
      </c>
      <c r="F465" s="269">
        <v>2135.8666666666668</v>
      </c>
      <c r="G465" s="269">
        <v>2109.3833333333337</v>
      </c>
      <c r="H465" s="269">
        <v>2200.5833333333335</v>
      </c>
      <c r="I465" s="269">
        <v>2227.0666666666662</v>
      </c>
      <c r="J465" s="269">
        <v>2246.1833333333334</v>
      </c>
      <c r="K465" s="268">
        <v>2207.9499999999998</v>
      </c>
      <c r="L465" s="268">
        <v>2162.35</v>
      </c>
      <c r="M465" s="268">
        <v>0.54383999999999999</v>
      </c>
      <c r="N465" s="1"/>
      <c r="O465" s="1"/>
    </row>
    <row r="466" spans="1:15" ht="12.75" customHeight="1">
      <c r="A466" s="30">
        <v>456</v>
      </c>
      <c r="B466" s="278" t="s">
        <v>507</v>
      </c>
      <c r="C466" s="268">
        <v>688.3</v>
      </c>
      <c r="D466" s="269">
        <v>694.03333333333342</v>
      </c>
      <c r="E466" s="269">
        <v>675.46666666666681</v>
      </c>
      <c r="F466" s="269">
        <v>662.63333333333344</v>
      </c>
      <c r="G466" s="269">
        <v>644.06666666666683</v>
      </c>
      <c r="H466" s="269">
        <v>706.86666666666679</v>
      </c>
      <c r="I466" s="269">
        <v>725.43333333333339</v>
      </c>
      <c r="J466" s="269">
        <v>738.26666666666677</v>
      </c>
      <c r="K466" s="268">
        <v>712.6</v>
      </c>
      <c r="L466" s="268">
        <v>681.2</v>
      </c>
      <c r="M466" s="268">
        <v>0.53590000000000004</v>
      </c>
      <c r="N466" s="1"/>
      <c r="O466" s="1"/>
    </row>
    <row r="467" spans="1:15" ht="12.75" customHeight="1">
      <c r="A467" s="30">
        <v>457</v>
      </c>
      <c r="B467" s="278" t="s">
        <v>508</v>
      </c>
      <c r="C467" s="268">
        <v>3092.15</v>
      </c>
      <c r="D467" s="269">
        <v>3066.4500000000003</v>
      </c>
      <c r="E467" s="269">
        <v>3033.0500000000006</v>
      </c>
      <c r="F467" s="269">
        <v>2973.9500000000003</v>
      </c>
      <c r="G467" s="269">
        <v>2940.5500000000006</v>
      </c>
      <c r="H467" s="269">
        <v>3125.5500000000006</v>
      </c>
      <c r="I467" s="269">
        <v>3158.9500000000003</v>
      </c>
      <c r="J467" s="269">
        <v>3218.0500000000006</v>
      </c>
      <c r="K467" s="268">
        <v>3099.85</v>
      </c>
      <c r="L467" s="268">
        <v>3007.35</v>
      </c>
      <c r="M467" s="268">
        <v>0.44102000000000002</v>
      </c>
      <c r="N467" s="1"/>
      <c r="O467" s="1"/>
    </row>
    <row r="468" spans="1:15" ht="12.75" customHeight="1">
      <c r="A468" s="30">
        <v>458</v>
      </c>
      <c r="B468" s="278" t="s">
        <v>202</v>
      </c>
      <c r="C468" s="268">
        <v>2574.1999999999998</v>
      </c>
      <c r="D468" s="269">
        <v>2584.9333333333329</v>
      </c>
      <c r="E468" s="269">
        <v>2544.8666666666659</v>
      </c>
      <c r="F468" s="269">
        <v>2515.5333333333328</v>
      </c>
      <c r="G468" s="269">
        <v>2475.4666666666658</v>
      </c>
      <c r="H468" s="269">
        <v>2614.266666666666</v>
      </c>
      <c r="I468" s="269">
        <v>2654.3333333333326</v>
      </c>
      <c r="J468" s="269">
        <v>2683.6666666666661</v>
      </c>
      <c r="K468" s="268">
        <v>2625</v>
      </c>
      <c r="L468" s="268">
        <v>2555.6</v>
      </c>
      <c r="M468" s="268">
        <v>10.49142</v>
      </c>
      <c r="N468" s="1"/>
      <c r="O468" s="1"/>
    </row>
    <row r="469" spans="1:15" ht="12.75" customHeight="1">
      <c r="A469" s="30">
        <v>459</v>
      </c>
      <c r="B469" s="278" t="s">
        <v>203</v>
      </c>
      <c r="C469" s="268">
        <v>1578.85</v>
      </c>
      <c r="D469" s="269">
        <v>1576.5833333333333</v>
      </c>
      <c r="E469" s="269">
        <v>1554.1666666666665</v>
      </c>
      <c r="F469" s="269">
        <v>1529.4833333333333</v>
      </c>
      <c r="G469" s="269">
        <v>1507.0666666666666</v>
      </c>
      <c r="H469" s="269">
        <v>1601.2666666666664</v>
      </c>
      <c r="I469" s="269">
        <v>1623.6833333333329</v>
      </c>
      <c r="J469" s="269">
        <v>1648.3666666666663</v>
      </c>
      <c r="K469" s="268">
        <v>1599</v>
      </c>
      <c r="L469" s="268">
        <v>1551.9</v>
      </c>
      <c r="M469" s="268">
        <v>4.7105199999999998</v>
      </c>
      <c r="N469" s="1"/>
      <c r="O469" s="1"/>
    </row>
    <row r="470" spans="1:15" ht="12.75" customHeight="1">
      <c r="A470" s="30">
        <v>460</v>
      </c>
      <c r="B470" s="278" t="s">
        <v>204</v>
      </c>
      <c r="C470" s="268">
        <v>482.85</v>
      </c>
      <c r="D470" s="269">
        <v>485.3</v>
      </c>
      <c r="E470" s="269">
        <v>477.3</v>
      </c>
      <c r="F470" s="269">
        <v>471.75</v>
      </c>
      <c r="G470" s="269">
        <v>463.75</v>
      </c>
      <c r="H470" s="269">
        <v>490.85</v>
      </c>
      <c r="I470" s="269">
        <v>498.85</v>
      </c>
      <c r="J470" s="269">
        <v>504.40000000000003</v>
      </c>
      <c r="K470" s="268">
        <v>493.3</v>
      </c>
      <c r="L470" s="268">
        <v>479.75</v>
      </c>
      <c r="M470" s="268">
        <v>7.5492699999999999</v>
      </c>
      <c r="N470" s="1"/>
      <c r="O470" s="1"/>
    </row>
    <row r="471" spans="1:15" ht="12.75" customHeight="1">
      <c r="A471" s="30">
        <v>461</v>
      </c>
      <c r="B471" s="278" t="s">
        <v>205</v>
      </c>
      <c r="C471" s="268">
        <v>1389.8</v>
      </c>
      <c r="D471" s="269">
        <v>1399.2666666666667</v>
      </c>
      <c r="E471" s="269">
        <v>1373.5333333333333</v>
      </c>
      <c r="F471" s="269">
        <v>1357.2666666666667</v>
      </c>
      <c r="G471" s="269">
        <v>1331.5333333333333</v>
      </c>
      <c r="H471" s="269">
        <v>1415.5333333333333</v>
      </c>
      <c r="I471" s="269">
        <v>1441.2666666666664</v>
      </c>
      <c r="J471" s="269">
        <v>1457.5333333333333</v>
      </c>
      <c r="K471" s="268">
        <v>1425</v>
      </c>
      <c r="L471" s="268">
        <v>1383</v>
      </c>
      <c r="M471" s="268">
        <v>4.8755300000000004</v>
      </c>
      <c r="N471" s="1"/>
      <c r="O471" s="1"/>
    </row>
    <row r="472" spans="1:15" ht="12.75" customHeight="1">
      <c r="A472" s="30">
        <v>462</v>
      </c>
      <c r="B472" s="278" t="s">
        <v>509</v>
      </c>
      <c r="C472" s="268">
        <v>36.1</v>
      </c>
      <c r="D472" s="269">
        <v>36.266666666666673</v>
      </c>
      <c r="E472" s="269">
        <v>35.833333333333343</v>
      </c>
      <c r="F472" s="269">
        <v>35.56666666666667</v>
      </c>
      <c r="G472" s="269">
        <v>35.13333333333334</v>
      </c>
      <c r="H472" s="269">
        <v>36.533333333333346</v>
      </c>
      <c r="I472" s="269">
        <v>36.966666666666669</v>
      </c>
      <c r="J472" s="269">
        <v>37.233333333333348</v>
      </c>
      <c r="K472" s="268">
        <v>36.700000000000003</v>
      </c>
      <c r="L472" s="268">
        <v>36</v>
      </c>
      <c r="M472" s="268">
        <v>37.173470000000002</v>
      </c>
      <c r="N472" s="1"/>
      <c r="O472" s="1"/>
    </row>
    <row r="473" spans="1:15" ht="12.75" customHeight="1">
      <c r="A473" s="30">
        <v>463</v>
      </c>
      <c r="B473" s="278" t="s">
        <v>859</v>
      </c>
      <c r="C473" s="268">
        <v>261.35000000000002</v>
      </c>
      <c r="D473" s="269">
        <v>259.08333333333331</v>
      </c>
      <c r="E473" s="269">
        <v>255.16666666666663</v>
      </c>
      <c r="F473" s="269">
        <v>248.98333333333332</v>
      </c>
      <c r="G473" s="269">
        <v>245.06666666666663</v>
      </c>
      <c r="H473" s="269">
        <v>265.26666666666665</v>
      </c>
      <c r="I473" s="269">
        <v>269.18333333333328</v>
      </c>
      <c r="J473" s="269">
        <v>275.36666666666662</v>
      </c>
      <c r="K473" s="268">
        <v>263</v>
      </c>
      <c r="L473" s="268">
        <v>252.9</v>
      </c>
      <c r="M473" s="268">
        <v>5.7675400000000003</v>
      </c>
      <c r="N473" s="1"/>
      <c r="O473" s="1"/>
    </row>
    <row r="474" spans="1:15" ht="12.75" customHeight="1">
      <c r="A474" s="30">
        <v>464</v>
      </c>
      <c r="B474" s="278" t="s">
        <v>510</v>
      </c>
      <c r="C474" s="268">
        <v>255.5</v>
      </c>
      <c r="D474" s="269">
        <v>250.95000000000002</v>
      </c>
      <c r="E474" s="269">
        <v>239.45000000000005</v>
      </c>
      <c r="F474" s="269">
        <v>223.40000000000003</v>
      </c>
      <c r="G474" s="269">
        <v>211.90000000000006</v>
      </c>
      <c r="H474" s="269">
        <v>267</v>
      </c>
      <c r="I474" s="269">
        <v>278.5</v>
      </c>
      <c r="J474" s="269">
        <v>294.55</v>
      </c>
      <c r="K474" s="268">
        <v>262.45</v>
      </c>
      <c r="L474" s="268">
        <v>234.9</v>
      </c>
      <c r="M474" s="268">
        <v>77.473889999999997</v>
      </c>
      <c r="N474" s="1"/>
      <c r="O474" s="1"/>
    </row>
    <row r="475" spans="1:15" ht="12.75" customHeight="1">
      <c r="A475" s="30">
        <v>465</v>
      </c>
      <c r="B475" s="278" t="s">
        <v>511</v>
      </c>
      <c r="C475" s="268">
        <v>2699.45</v>
      </c>
      <c r="D475" s="269">
        <v>2720.8166666666666</v>
      </c>
      <c r="E475" s="269">
        <v>2656.6833333333334</v>
      </c>
      <c r="F475" s="269">
        <v>2613.916666666667</v>
      </c>
      <c r="G475" s="269">
        <v>2549.7833333333338</v>
      </c>
      <c r="H475" s="269">
        <v>2763.583333333333</v>
      </c>
      <c r="I475" s="269">
        <v>2827.7166666666662</v>
      </c>
      <c r="J475" s="269">
        <v>2870.4833333333327</v>
      </c>
      <c r="K475" s="268">
        <v>2784.95</v>
      </c>
      <c r="L475" s="268">
        <v>2678.05</v>
      </c>
      <c r="M475" s="268">
        <v>2.5208200000000001</v>
      </c>
      <c r="N475" s="1"/>
      <c r="O475" s="1"/>
    </row>
    <row r="476" spans="1:15" ht="12.75" customHeight="1">
      <c r="A476" s="30">
        <v>466</v>
      </c>
      <c r="B476" s="278" t="s">
        <v>512</v>
      </c>
      <c r="C476" s="268">
        <v>11.8</v>
      </c>
      <c r="D476" s="269">
        <v>11.833333333333334</v>
      </c>
      <c r="E476" s="269">
        <v>11.716666666666669</v>
      </c>
      <c r="F476" s="269">
        <v>11.633333333333335</v>
      </c>
      <c r="G476" s="269">
        <v>11.516666666666669</v>
      </c>
      <c r="H476" s="269">
        <v>11.916666666666668</v>
      </c>
      <c r="I476" s="269">
        <v>12.033333333333331</v>
      </c>
      <c r="J476" s="269">
        <v>12.116666666666667</v>
      </c>
      <c r="K476" s="268">
        <v>11.95</v>
      </c>
      <c r="L476" s="268">
        <v>11.75</v>
      </c>
      <c r="M476" s="268">
        <v>17.029050000000002</v>
      </c>
      <c r="N476" s="1"/>
      <c r="O476" s="1"/>
    </row>
    <row r="477" spans="1:15" ht="12.75" customHeight="1">
      <c r="A477" s="30">
        <v>467</v>
      </c>
      <c r="B477" s="278" t="s">
        <v>513</v>
      </c>
      <c r="C477" s="268">
        <v>727.2</v>
      </c>
      <c r="D477" s="269">
        <v>726.48333333333323</v>
      </c>
      <c r="E477" s="269">
        <v>718.71666666666647</v>
      </c>
      <c r="F477" s="269">
        <v>710.23333333333323</v>
      </c>
      <c r="G477" s="269">
        <v>702.46666666666647</v>
      </c>
      <c r="H477" s="269">
        <v>734.96666666666647</v>
      </c>
      <c r="I477" s="269">
        <v>742.73333333333312</v>
      </c>
      <c r="J477" s="269">
        <v>751.21666666666647</v>
      </c>
      <c r="K477" s="268">
        <v>734.25</v>
      </c>
      <c r="L477" s="268">
        <v>718</v>
      </c>
      <c r="M477" s="268">
        <v>1.05185</v>
      </c>
      <c r="N477" s="1"/>
      <c r="O477" s="1"/>
    </row>
    <row r="478" spans="1:15" ht="12.75" customHeight="1">
      <c r="A478" s="30">
        <v>468</v>
      </c>
      <c r="B478" s="278" t="s">
        <v>209</v>
      </c>
      <c r="C478" s="268">
        <v>665.1</v>
      </c>
      <c r="D478" s="269">
        <v>670.30000000000007</v>
      </c>
      <c r="E478" s="269">
        <v>658.80000000000018</v>
      </c>
      <c r="F478" s="269">
        <v>652.50000000000011</v>
      </c>
      <c r="G478" s="269">
        <v>641.00000000000023</v>
      </c>
      <c r="H478" s="269">
        <v>676.60000000000014</v>
      </c>
      <c r="I478" s="269">
        <v>688.09999999999991</v>
      </c>
      <c r="J478" s="269">
        <v>694.40000000000009</v>
      </c>
      <c r="K478" s="268">
        <v>681.8</v>
      </c>
      <c r="L478" s="268">
        <v>664</v>
      </c>
      <c r="M478" s="268">
        <v>18.157440000000001</v>
      </c>
      <c r="N478" s="1"/>
      <c r="O478" s="1"/>
    </row>
    <row r="479" spans="1:15" ht="12.75" customHeight="1">
      <c r="A479" s="30">
        <v>469</v>
      </c>
      <c r="B479" s="278" t="s">
        <v>514</v>
      </c>
      <c r="C479" s="268">
        <v>710.7</v>
      </c>
      <c r="D479" s="269">
        <v>713.83333333333337</v>
      </c>
      <c r="E479" s="269">
        <v>702.61666666666679</v>
      </c>
      <c r="F479" s="269">
        <v>694.53333333333342</v>
      </c>
      <c r="G479" s="269">
        <v>683.31666666666683</v>
      </c>
      <c r="H479" s="269">
        <v>721.91666666666674</v>
      </c>
      <c r="I479" s="269">
        <v>733.13333333333321</v>
      </c>
      <c r="J479" s="269">
        <v>741.2166666666667</v>
      </c>
      <c r="K479" s="268">
        <v>725.05</v>
      </c>
      <c r="L479" s="268">
        <v>705.75</v>
      </c>
      <c r="M479" s="268">
        <v>0.72014</v>
      </c>
      <c r="N479" s="1"/>
      <c r="O479" s="1"/>
    </row>
    <row r="480" spans="1:15" ht="12.75" customHeight="1">
      <c r="A480" s="30">
        <v>470</v>
      </c>
      <c r="B480" s="278" t="s">
        <v>208</v>
      </c>
      <c r="C480" s="268">
        <v>6242.55</v>
      </c>
      <c r="D480" s="269">
        <v>6275.6833333333334</v>
      </c>
      <c r="E480" s="269">
        <v>6196.0666666666666</v>
      </c>
      <c r="F480" s="269">
        <v>6149.583333333333</v>
      </c>
      <c r="G480" s="269">
        <v>6069.9666666666662</v>
      </c>
      <c r="H480" s="269">
        <v>6322.166666666667</v>
      </c>
      <c r="I480" s="269">
        <v>6401.7833333333338</v>
      </c>
      <c r="J480" s="269">
        <v>6448.2666666666673</v>
      </c>
      <c r="K480" s="268">
        <v>6355.3</v>
      </c>
      <c r="L480" s="268">
        <v>6229.2</v>
      </c>
      <c r="M480" s="268">
        <v>3.3793199999999999</v>
      </c>
      <c r="N480" s="1"/>
      <c r="O480" s="1"/>
    </row>
    <row r="481" spans="1:15" ht="12.75" customHeight="1">
      <c r="A481" s="30">
        <v>471</v>
      </c>
      <c r="B481" s="278" t="s">
        <v>277</v>
      </c>
      <c r="C481" s="268">
        <v>43.15</v>
      </c>
      <c r="D481" s="269">
        <v>43.599999999999994</v>
      </c>
      <c r="E481" s="269">
        <v>42.399999999999991</v>
      </c>
      <c r="F481" s="269">
        <v>41.65</v>
      </c>
      <c r="G481" s="269">
        <v>40.449999999999996</v>
      </c>
      <c r="H481" s="269">
        <v>44.349999999999987</v>
      </c>
      <c r="I481" s="269">
        <v>45.54999999999999</v>
      </c>
      <c r="J481" s="269">
        <v>46.299999999999983</v>
      </c>
      <c r="K481" s="268">
        <v>44.8</v>
      </c>
      <c r="L481" s="268">
        <v>42.85</v>
      </c>
      <c r="M481" s="268">
        <v>66.075419999999994</v>
      </c>
      <c r="N481" s="1"/>
      <c r="O481" s="1"/>
    </row>
    <row r="482" spans="1:15" ht="12.75" customHeight="1">
      <c r="A482" s="30">
        <v>472</v>
      </c>
      <c r="B482" s="278" t="s">
        <v>207</v>
      </c>
      <c r="C482" s="268">
        <v>1670.55</v>
      </c>
      <c r="D482" s="269">
        <v>1679.3333333333333</v>
      </c>
      <c r="E482" s="269">
        <v>1644.2166666666665</v>
      </c>
      <c r="F482" s="269">
        <v>1617.8833333333332</v>
      </c>
      <c r="G482" s="269">
        <v>1582.7666666666664</v>
      </c>
      <c r="H482" s="269">
        <v>1705.6666666666665</v>
      </c>
      <c r="I482" s="269">
        <v>1740.7833333333333</v>
      </c>
      <c r="J482" s="269">
        <v>1767.1166666666666</v>
      </c>
      <c r="K482" s="268">
        <v>1714.45</v>
      </c>
      <c r="L482" s="268">
        <v>1653</v>
      </c>
      <c r="M482" s="268">
        <v>1.3067299999999999</v>
      </c>
      <c r="N482" s="1"/>
      <c r="O482" s="1"/>
    </row>
    <row r="483" spans="1:15" ht="12.75" customHeight="1">
      <c r="A483" s="30">
        <v>473</v>
      </c>
      <c r="B483" s="278" t="s">
        <v>154</v>
      </c>
      <c r="C483" s="268">
        <v>827.3</v>
      </c>
      <c r="D483" s="269">
        <v>830.83333333333337</v>
      </c>
      <c r="E483" s="269">
        <v>817.16666666666674</v>
      </c>
      <c r="F483" s="269">
        <v>807.03333333333342</v>
      </c>
      <c r="G483" s="269">
        <v>793.36666666666679</v>
      </c>
      <c r="H483" s="269">
        <v>840.9666666666667</v>
      </c>
      <c r="I483" s="269">
        <v>854.63333333333344</v>
      </c>
      <c r="J483" s="269">
        <v>864.76666666666665</v>
      </c>
      <c r="K483" s="268">
        <v>844.5</v>
      </c>
      <c r="L483" s="268">
        <v>820.7</v>
      </c>
      <c r="M483" s="268">
        <v>17.288640000000001</v>
      </c>
      <c r="N483" s="1"/>
      <c r="O483" s="1"/>
    </row>
    <row r="484" spans="1:15" ht="12.75" customHeight="1">
      <c r="A484" s="30">
        <v>474</v>
      </c>
      <c r="B484" s="278" t="s">
        <v>278</v>
      </c>
      <c r="C484" s="268">
        <v>242.25</v>
      </c>
      <c r="D484" s="269">
        <v>242.15</v>
      </c>
      <c r="E484" s="269">
        <v>238.4</v>
      </c>
      <c r="F484" s="269">
        <v>234.55</v>
      </c>
      <c r="G484" s="269">
        <v>230.8</v>
      </c>
      <c r="H484" s="269">
        <v>246</v>
      </c>
      <c r="I484" s="269">
        <v>249.75</v>
      </c>
      <c r="J484" s="269">
        <v>253.6</v>
      </c>
      <c r="K484" s="268">
        <v>245.9</v>
      </c>
      <c r="L484" s="268">
        <v>238.3</v>
      </c>
      <c r="M484" s="268">
        <v>1.69554</v>
      </c>
      <c r="N484" s="1"/>
      <c r="O484" s="1"/>
    </row>
    <row r="485" spans="1:15" ht="12.75" customHeight="1">
      <c r="A485" s="30">
        <v>475</v>
      </c>
      <c r="B485" s="283" t="s">
        <v>515</v>
      </c>
      <c r="C485" s="284">
        <v>2818.25</v>
      </c>
      <c r="D485" s="284">
        <v>2824.1</v>
      </c>
      <c r="E485" s="284">
        <v>2799.2</v>
      </c>
      <c r="F485" s="284">
        <v>2780.15</v>
      </c>
      <c r="G485" s="284">
        <v>2755.25</v>
      </c>
      <c r="H485" s="284">
        <v>2843.1499999999996</v>
      </c>
      <c r="I485" s="284">
        <v>2868.05</v>
      </c>
      <c r="J485" s="283">
        <v>2887.0999999999995</v>
      </c>
      <c r="K485" s="283">
        <v>2849</v>
      </c>
      <c r="L485" s="283">
        <v>2805.05</v>
      </c>
      <c r="M485" s="239">
        <v>7.4690000000000006E-2</v>
      </c>
      <c r="N485" s="1"/>
      <c r="O485" s="1"/>
    </row>
    <row r="486" spans="1:15" ht="12.75" customHeight="1">
      <c r="A486" s="30">
        <v>476</v>
      </c>
      <c r="B486" s="283" t="s">
        <v>516</v>
      </c>
      <c r="C486" s="284">
        <v>714.65</v>
      </c>
      <c r="D486" s="284">
        <v>701.48333333333323</v>
      </c>
      <c r="E486" s="284">
        <v>683.16666666666652</v>
      </c>
      <c r="F486" s="284">
        <v>651.68333333333328</v>
      </c>
      <c r="G486" s="284">
        <v>633.36666666666656</v>
      </c>
      <c r="H486" s="284">
        <v>732.96666666666647</v>
      </c>
      <c r="I486" s="284">
        <v>751.2833333333333</v>
      </c>
      <c r="J486" s="283">
        <v>782.76666666666642</v>
      </c>
      <c r="K486" s="283">
        <v>719.8</v>
      </c>
      <c r="L486" s="283">
        <v>670</v>
      </c>
      <c r="M486" s="239">
        <v>14.445040000000001</v>
      </c>
      <c r="N486" s="1"/>
      <c r="O486" s="1"/>
    </row>
    <row r="487" spans="1:15" ht="12.75" customHeight="1">
      <c r="A487" s="30">
        <v>477</v>
      </c>
      <c r="B487" s="283" t="s">
        <v>517</v>
      </c>
      <c r="C487" s="268">
        <v>354.2</v>
      </c>
      <c r="D487" s="269">
        <v>353.95</v>
      </c>
      <c r="E487" s="269">
        <v>348.9</v>
      </c>
      <c r="F487" s="269">
        <v>343.59999999999997</v>
      </c>
      <c r="G487" s="269">
        <v>338.54999999999995</v>
      </c>
      <c r="H487" s="269">
        <v>359.25</v>
      </c>
      <c r="I487" s="269">
        <v>364.30000000000007</v>
      </c>
      <c r="J487" s="269">
        <v>369.6</v>
      </c>
      <c r="K487" s="268">
        <v>359</v>
      </c>
      <c r="L487" s="268">
        <v>348.65</v>
      </c>
      <c r="M487" s="268">
        <v>1.7301899999999999</v>
      </c>
      <c r="N487" s="1"/>
      <c r="O487" s="1"/>
    </row>
    <row r="488" spans="1:15" ht="12.75" customHeight="1">
      <c r="A488" s="30">
        <v>478</v>
      </c>
      <c r="B488" s="283" t="s">
        <v>518</v>
      </c>
      <c r="C488" s="284">
        <v>35.65</v>
      </c>
      <c r="D488" s="284">
        <v>35.166666666666664</v>
      </c>
      <c r="E488" s="284">
        <v>34.333333333333329</v>
      </c>
      <c r="F488" s="284">
        <v>33.016666666666666</v>
      </c>
      <c r="G488" s="284">
        <v>32.18333333333333</v>
      </c>
      <c r="H488" s="284">
        <v>36.483333333333327</v>
      </c>
      <c r="I488" s="284">
        <v>37.316666666666656</v>
      </c>
      <c r="J488" s="283">
        <v>38.633333333333326</v>
      </c>
      <c r="K488" s="283">
        <v>36</v>
      </c>
      <c r="L488" s="283">
        <v>33.85</v>
      </c>
      <c r="M488" s="239">
        <v>76.384140000000002</v>
      </c>
      <c r="N488" s="1"/>
      <c r="O488" s="1"/>
    </row>
    <row r="489" spans="1:15" ht="12.75" customHeight="1">
      <c r="A489" s="30">
        <v>479</v>
      </c>
      <c r="B489" s="283" t="s">
        <v>519</v>
      </c>
      <c r="C489" s="268">
        <v>335.45</v>
      </c>
      <c r="D489" s="269">
        <v>335.51666666666665</v>
      </c>
      <c r="E489" s="269">
        <v>331.73333333333329</v>
      </c>
      <c r="F489" s="269">
        <v>328.01666666666665</v>
      </c>
      <c r="G489" s="269">
        <v>324.23333333333329</v>
      </c>
      <c r="H489" s="269">
        <v>339.23333333333329</v>
      </c>
      <c r="I489" s="269">
        <v>343.01666666666659</v>
      </c>
      <c r="J489" s="269">
        <v>346.73333333333329</v>
      </c>
      <c r="K489" s="268">
        <v>339.3</v>
      </c>
      <c r="L489" s="268">
        <v>331.8</v>
      </c>
      <c r="M489" s="268">
        <v>4.2733699999999999</v>
      </c>
      <c r="N489" s="1"/>
      <c r="O489" s="1"/>
    </row>
    <row r="490" spans="1:15" ht="12.75" customHeight="1">
      <c r="A490" s="30">
        <v>480</v>
      </c>
      <c r="B490" s="283" t="s">
        <v>520</v>
      </c>
      <c r="C490" s="284">
        <v>325.35000000000002</v>
      </c>
      <c r="D490" s="284">
        <v>327.33333333333331</v>
      </c>
      <c r="E490" s="269">
        <v>320.26666666666665</v>
      </c>
      <c r="F490" s="269">
        <v>315.18333333333334</v>
      </c>
      <c r="G490" s="269">
        <v>308.11666666666667</v>
      </c>
      <c r="H490" s="269">
        <v>332.41666666666663</v>
      </c>
      <c r="I490" s="269">
        <v>339.48333333333335</v>
      </c>
      <c r="J490" s="269">
        <v>344.56666666666661</v>
      </c>
      <c r="K490" s="268">
        <v>334.4</v>
      </c>
      <c r="L490" s="268">
        <v>322.25</v>
      </c>
      <c r="M490" s="268">
        <v>2.0561099999999999</v>
      </c>
      <c r="N490" s="1"/>
      <c r="O490" s="1"/>
    </row>
    <row r="491" spans="1:15" ht="12.75" customHeight="1">
      <c r="A491" s="30">
        <v>481</v>
      </c>
      <c r="B491" s="283" t="s">
        <v>279</v>
      </c>
      <c r="C491" s="268">
        <v>1070.2</v>
      </c>
      <c r="D491" s="269">
        <v>1064.5666666666668</v>
      </c>
      <c r="E491" s="269">
        <v>1048.2333333333336</v>
      </c>
      <c r="F491" s="269">
        <v>1026.2666666666667</v>
      </c>
      <c r="G491" s="269">
        <v>1009.9333333333334</v>
      </c>
      <c r="H491" s="269">
        <v>1086.5333333333338</v>
      </c>
      <c r="I491" s="269">
        <v>1102.8666666666672</v>
      </c>
      <c r="J491" s="269">
        <v>1124.8333333333339</v>
      </c>
      <c r="K491" s="268">
        <v>1080.9000000000001</v>
      </c>
      <c r="L491" s="268">
        <v>1042.5999999999999</v>
      </c>
      <c r="M491" s="268">
        <v>14.970980000000001</v>
      </c>
      <c r="N491" s="1"/>
      <c r="O491" s="1"/>
    </row>
    <row r="492" spans="1:15" ht="12.75" customHeight="1">
      <c r="A492" s="30">
        <v>482</v>
      </c>
      <c r="B492" s="283" t="s">
        <v>210</v>
      </c>
      <c r="C492" s="284">
        <v>268.35000000000002</v>
      </c>
      <c r="D492" s="284">
        <v>268.98333333333335</v>
      </c>
      <c r="E492" s="269">
        <v>264.9666666666667</v>
      </c>
      <c r="F492" s="269">
        <v>261.58333333333337</v>
      </c>
      <c r="G492" s="269">
        <v>257.56666666666672</v>
      </c>
      <c r="H492" s="269">
        <v>272.36666666666667</v>
      </c>
      <c r="I492" s="269">
        <v>276.38333333333333</v>
      </c>
      <c r="J492" s="269">
        <v>279.76666666666665</v>
      </c>
      <c r="K492" s="268">
        <v>273</v>
      </c>
      <c r="L492" s="268">
        <v>265.60000000000002</v>
      </c>
      <c r="M492" s="268">
        <v>65.708029999999994</v>
      </c>
      <c r="N492" s="1"/>
      <c r="O492" s="1"/>
    </row>
    <row r="493" spans="1:15" ht="12.75" customHeight="1">
      <c r="A493" s="30">
        <v>483</v>
      </c>
      <c r="B493" s="239" t="s">
        <v>521</v>
      </c>
      <c r="C493" s="268">
        <v>1977.8</v>
      </c>
      <c r="D493" s="269">
        <v>1984.4166666666667</v>
      </c>
      <c r="E493" s="269">
        <v>1953.3833333333334</v>
      </c>
      <c r="F493" s="269">
        <v>1928.9666666666667</v>
      </c>
      <c r="G493" s="269">
        <v>1897.9333333333334</v>
      </c>
      <c r="H493" s="269">
        <v>2008.8333333333335</v>
      </c>
      <c r="I493" s="269">
        <v>2039.8666666666668</v>
      </c>
      <c r="J493" s="269">
        <v>2064.2833333333338</v>
      </c>
      <c r="K493" s="268">
        <v>2015.45</v>
      </c>
      <c r="L493" s="268">
        <v>1960</v>
      </c>
      <c r="M493" s="268">
        <v>0.22747000000000001</v>
      </c>
      <c r="N493" s="1"/>
      <c r="O493" s="1"/>
    </row>
    <row r="494" spans="1:15" ht="12.75" customHeight="1">
      <c r="A494" s="30">
        <v>484</v>
      </c>
      <c r="B494" s="239" t="s">
        <v>860</v>
      </c>
      <c r="C494" s="284">
        <v>433.2</v>
      </c>
      <c r="D494" s="284">
        <v>443.26666666666671</v>
      </c>
      <c r="E494" s="269">
        <v>416.03333333333342</v>
      </c>
      <c r="F494" s="269">
        <v>398.86666666666673</v>
      </c>
      <c r="G494" s="269">
        <v>371.63333333333344</v>
      </c>
      <c r="H494" s="269">
        <v>460.43333333333339</v>
      </c>
      <c r="I494" s="269">
        <v>487.66666666666663</v>
      </c>
      <c r="J494" s="269">
        <v>504.83333333333337</v>
      </c>
      <c r="K494" s="268">
        <v>470.5</v>
      </c>
      <c r="L494" s="268">
        <v>426.1</v>
      </c>
      <c r="M494" s="268">
        <v>2.1955900000000002</v>
      </c>
      <c r="N494" s="1"/>
      <c r="O494" s="1"/>
    </row>
    <row r="495" spans="1:15" ht="12.75" customHeight="1">
      <c r="A495" s="30">
        <v>485</v>
      </c>
      <c r="B495" s="239" t="s">
        <v>522</v>
      </c>
      <c r="C495" s="268">
        <v>2084.9</v>
      </c>
      <c r="D495" s="269">
        <v>2089.9333333333334</v>
      </c>
      <c r="E495" s="269">
        <v>2054.9666666666667</v>
      </c>
      <c r="F495" s="269">
        <v>2025.0333333333333</v>
      </c>
      <c r="G495" s="269">
        <v>1990.0666666666666</v>
      </c>
      <c r="H495" s="269">
        <v>2119.8666666666668</v>
      </c>
      <c r="I495" s="269">
        <v>2154.8333333333339</v>
      </c>
      <c r="J495" s="269">
        <v>2184.7666666666669</v>
      </c>
      <c r="K495" s="268">
        <v>2124.9</v>
      </c>
      <c r="L495" s="268">
        <v>2060</v>
      </c>
      <c r="M495" s="268">
        <v>0.36951000000000001</v>
      </c>
      <c r="N495" s="1"/>
      <c r="O495" s="1"/>
    </row>
    <row r="496" spans="1:15" ht="12.75" customHeight="1">
      <c r="A496" s="30">
        <v>486</v>
      </c>
      <c r="B496" s="239" t="s">
        <v>127</v>
      </c>
      <c r="C496" s="284">
        <v>8.85</v>
      </c>
      <c r="D496" s="284">
        <v>8.9499999999999993</v>
      </c>
      <c r="E496" s="269">
        <v>8.6999999999999993</v>
      </c>
      <c r="F496" s="269">
        <v>8.5500000000000007</v>
      </c>
      <c r="G496" s="269">
        <v>8.3000000000000007</v>
      </c>
      <c r="H496" s="269">
        <v>9.0999999999999979</v>
      </c>
      <c r="I496" s="269">
        <v>9.3499999999999979</v>
      </c>
      <c r="J496" s="269">
        <v>9.4999999999999964</v>
      </c>
      <c r="K496" s="268">
        <v>9.1999999999999993</v>
      </c>
      <c r="L496" s="268">
        <v>8.8000000000000007</v>
      </c>
      <c r="M496" s="268">
        <v>1901.81511</v>
      </c>
      <c r="N496" s="1"/>
      <c r="O496" s="1"/>
    </row>
    <row r="497" spans="1:15" ht="12.75" customHeight="1">
      <c r="A497" s="30">
        <v>487</v>
      </c>
      <c r="B497" s="239" t="s">
        <v>211</v>
      </c>
      <c r="C497" s="284">
        <v>893.15</v>
      </c>
      <c r="D497" s="284">
        <v>896.7166666666667</v>
      </c>
      <c r="E497" s="269">
        <v>883.43333333333339</v>
      </c>
      <c r="F497" s="269">
        <v>873.7166666666667</v>
      </c>
      <c r="G497" s="269">
        <v>860.43333333333339</v>
      </c>
      <c r="H497" s="269">
        <v>906.43333333333339</v>
      </c>
      <c r="I497" s="269">
        <v>919.7166666666667</v>
      </c>
      <c r="J497" s="269">
        <v>929.43333333333339</v>
      </c>
      <c r="K497" s="268">
        <v>910</v>
      </c>
      <c r="L497" s="268">
        <v>887</v>
      </c>
      <c r="M497" s="268">
        <v>11.362299999999999</v>
      </c>
      <c r="N497" s="1"/>
      <c r="O497" s="1"/>
    </row>
    <row r="498" spans="1:15" ht="12.75" customHeight="1">
      <c r="A498" s="30">
        <v>488</v>
      </c>
      <c r="B498" s="239" t="s">
        <v>523</v>
      </c>
      <c r="C498" s="284">
        <v>255.3</v>
      </c>
      <c r="D498" s="284">
        <v>257.95</v>
      </c>
      <c r="E498" s="269">
        <v>249.39999999999998</v>
      </c>
      <c r="F498" s="269">
        <v>243.5</v>
      </c>
      <c r="G498" s="269">
        <v>234.95</v>
      </c>
      <c r="H498" s="269">
        <v>263.84999999999997</v>
      </c>
      <c r="I498" s="269">
        <v>272.40000000000003</v>
      </c>
      <c r="J498" s="269">
        <v>278.29999999999995</v>
      </c>
      <c r="K498" s="268">
        <v>266.5</v>
      </c>
      <c r="L498" s="268">
        <v>252.05</v>
      </c>
      <c r="M498" s="268">
        <v>9.9771900000000002</v>
      </c>
      <c r="N498" s="1"/>
      <c r="O498" s="1"/>
    </row>
    <row r="499" spans="1:15" ht="12.75" customHeight="1">
      <c r="A499" s="30">
        <v>489</v>
      </c>
      <c r="B499" s="239" t="s">
        <v>524</v>
      </c>
      <c r="C499" s="284">
        <v>72.900000000000006</v>
      </c>
      <c r="D499" s="284">
        <v>73.416666666666671</v>
      </c>
      <c r="E499" s="269">
        <v>72.13333333333334</v>
      </c>
      <c r="F499" s="269">
        <v>71.366666666666674</v>
      </c>
      <c r="G499" s="269">
        <v>70.083333333333343</v>
      </c>
      <c r="H499" s="269">
        <v>74.183333333333337</v>
      </c>
      <c r="I499" s="269">
        <v>75.466666666666669</v>
      </c>
      <c r="J499" s="269">
        <v>76.233333333333334</v>
      </c>
      <c r="K499" s="268">
        <v>74.7</v>
      </c>
      <c r="L499" s="268">
        <v>72.650000000000006</v>
      </c>
      <c r="M499" s="268">
        <v>5.3221299999999996</v>
      </c>
      <c r="N499" s="1"/>
      <c r="O499" s="1"/>
    </row>
    <row r="500" spans="1:15" ht="12.75" customHeight="1">
      <c r="A500" s="30">
        <v>490</v>
      </c>
      <c r="B500" s="239" t="s">
        <v>525</v>
      </c>
      <c r="C500" s="284">
        <v>718.35</v>
      </c>
      <c r="D500" s="284">
        <v>715.44999999999993</v>
      </c>
      <c r="E500" s="269">
        <v>702.89999999999986</v>
      </c>
      <c r="F500" s="269">
        <v>687.44999999999993</v>
      </c>
      <c r="G500" s="269">
        <v>674.89999999999986</v>
      </c>
      <c r="H500" s="269">
        <v>730.89999999999986</v>
      </c>
      <c r="I500" s="269">
        <v>743.44999999999982</v>
      </c>
      <c r="J500" s="269">
        <v>758.89999999999986</v>
      </c>
      <c r="K500" s="268">
        <v>728</v>
      </c>
      <c r="L500" s="268">
        <v>700</v>
      </c>
      <c r="M500" s="268">
        <v>1.21776</v>
      </c>
      <c r="N500" s="1"/>
      <c r="O500" s="1"/>
    </row>
    <row r="501" spans="1:15" ht="12.75" customHeight="1">
      <c r="A501" s="30">
        <v>491</v>
      </c>
      <c r="B501" s="239" t="s">
        <v>280</v>
      </c>
      <c r="C501" s="284">
        <v>1620.7</v>
      </c>
      <c r="D501" s="284">
        <v>1621.7666666666664</v>
      </c>
      <c r="E501" s="269">
        <v>1605.5333333333328</v>
      </c>
      <c r="F501" s="269">
        <v>1590.3666666666663</v>
      </c>
      <c r="G501" s="269">
        <v>1574.1333333333328</v>
      </c>
      <c r="H501" s="269">
        <v>1636.9333333333329</v>
      </c>
      <c r="I501" s="269">
        <v>1653.1666666666665</v>
      </c>
      <c r="J501" s="269">
        <v>1668.333333333333</v>
      </c>
      <c r="K501" s="268">
        <v>1638</v>
      </c>
      <c r="L501" s="268">
        <v>1606.6</v>
      </c>
      <c r="M501" s="268">
        <v>1.1343700000000001</v>
      </c>
      <c r="N501" s="1"/>
      <c r="O501" s="1"/>
    </row>
    <row r="502" spans="1:15" ht="12.75" customHeight="1">
      <c r="A502" s="30">
        <v>492</v>
      </c>
      <c r="B502" s="239" t="s">
        <v>212</v>
      </c>
      <c r="C502" s="284">
        <v>394.5</v>
      </c>
      <c r="D502" s="284">
        <v>394.36666666666662</v>
      </c>
      <c r="E502" s="269">
        <v>390.73333333333323</v>
      </c>
      <c r="F502" s="269">
        <v>386.96666666666664</v>
      </c>
      <c r="G502" s="269">
        <v>383.33333333333326</v>
      </c>
      <c r="H502" s="269">
        <v>398.13333333333321</v>
      </c>
      <c r="I502" s="269">
        <v>401.76666666666654</v>
      </c>
      <c r="J502" s="269">
        <v>405.53333333333319</v>
      </c>
      <c r="K502" s="268">
        <v>398</v>
      </c>
      <c r="L502" s="268">
        <v>390.6</v>
      </c>
      <c r="M502" s="268">
        <v>40.704169999999998</v>
      </c>
      <c r="N502" s="1"/>
      <c r="O502" s="1"/>
    </row>
    <row r="503" spans="1:15" ht="12.75" customHeight="1">
      <c r="A503" s="30">
        <v>493</v>
      </c>
      <c r="B503" s="239" t="s">
        <v>526</v>
      </c>
      <c r="C503" s="239">
        <v>240.25</v>
      </c>
      <c r="D503" s="284">
        <v>243.91666666666666</v>
      </c>
      <c r="E503" s="269">
        <v>234.83333333333331</v>
      </c>
      <c r="F503" s="269">
        <v>229.41666666666666</v>
      </c>
      <c r="G503" s="269">
        <v>220.33333333333331</v>
      </c>
      <c r="H503" s="269">
        <v>249.33333333333331</v>
      </c>
      <c r="I503" s="269">
        <v>258.41666666666663</v>
      </c>
      <c r="J503" s="269">
        <v>263.83333333333331</v>
      </c>
      <c r="K503" s="268">
        <v>253</v>
      </c>
      <c r="L503" s="268">
        <v>238.5</v>
      </c>
      <c r="M503" s="268">
        <v>11.357329999999999</v>
      </c>
      <c r="N503" s="1"/>
      <c r="O503" s="1"/>
    </row>
    <row r="504" spans="1:15" ht="12.75" customHeight="1">
      <c r="A504" s="30">
        <v>494</v>
      </c>
      <c r="B504" s="239" t="s">
        <v>281</v>
      </c>
      <c r="C504" s="239">
        <v>15.4</v>
      </c>
      <c r="D504" s="284">
        <v>15.483333333333334</v>
      </c>
      <c r="E504" s="269">
        <v>15.216666666666669</v>
      </c>
      <c r="F504" s="269">
        <v>15.033333333333335</v>
      </c>
      <c r="G504" s="269">
        <v>14.766666666666669</v>
      </c>
      <c r="H504" s="269">
        <v>15.666666666666668</v>
      </c>
      <c r="I504" s="269">
        <v>15.933333333333334</v>
      </c>
      <c r="J504" s="269">
        <v>16.116666666666667</v>
      </c>
      <c r="K504" s="268">
        <v>15.75</v>
      </c>
      <c r="L504" s="268">
        <v>15.3</v>
      </c>
      <c r="M504" s="268">
        <v>484.92331000000001</v>
      </c>
      <c r="N504" s="1"/>
      <c r="O504" s="1"/>
    </row>
    <row r="505" spans="1:15" ht="12.75" customHeight="1">
      <c r="A505" s="30">
        <v>495</v>
      </c>
      <c r="B505" s="239" t="s">
        <v>861</v>
      </c>
      <c r="C505" s="239">
        <v>9895.0499999999993</v>
      </c>
      <c r="D505" s="284">
        <v>9915.5666666666657</v>
      </c>
      <c r="E505" s="269">
        <v>9833.5833333333321</v>
      </c>
      <c r="F505" s="269">
        <v>9772.1166666666668</v>
      </c>
      <c r="G505" s="269">
        <v>9690.1333333333332</v>
      </c>
      <c r="H505" s="269">
        <v>9977.033333333331</v>
      </c>
      <c r="I505" s="269">
        <v>10059.016666666665</v>
      </c>
      <c r="J505" s="269">
        <v>10120.48333333333</v>
      </c>
      <c r="K505" s="268">
        <v>9997.5499999999993</v>
      </c>
      <c r="L505" s="268">
        <v>9854.1</v>
      </c>
      <c r="M505" s="268">
        <v>3.0720000000000001E-2</v>
      </c>
      <c r="N505" s="1"/>
      <c r="O505" s="1"/>
    </row>
    <row r="506" spans="1:15" ht="12.75" customHeight="1">
      <c r="A506" s="30">
        <v>496</v>
      </c>
      <c r="B506" s="239" t="s">
        <v>213</v>
      </c>
      <c r="C506" s="239">
        <v>252.2</v>
      </c>
      <c r="D506" s="284">
        <v>255.19999999999996</v>
      </c>
      <c r="E506" s="269">
        <v>246.74999999999994</v>
      </c>
      <c r="F506" s="269">
        <v>241.29999999999998</v>
      </c>
      <c r="G506" s="269">
        <v>232.84999999999997</v>
      </c>
      <c r="H506" s="269">
        <v>260.64999999999992</v>
      </c>
      <c r="I506" s="269">
        <v>269.09999999999991</v>
      </c>
      <c r="J506" s="269">
        <v>274.5499999999999</v>
      </c>
      <c r="K506" s="268">
        <v>263.64999999999998</v>
      </c>
      <c r="L506" s="268">
        <v>249.75</v>
      </c>
      <c r="M506" s="268">
        <v>86.454059999999998</v>
      </c>
      <c r="N506" s="1"/>
      <c r="O506" s="1"/>
    </row>
    <row r="507" spans="1:15" ht="12.75" customHeight="1">
      <c r="A507" s="30">
        <v>497</v>
      </c>
      <c r="B507" s="239" t="s">
        <v>527</v>
      </c>
      <c r="C507" s="284">
        <v>209.85</v>
      </c>
      <c r="D507" s="269">
        <v>210.63333333333333</v>
      </c>
      <c r="E507" s="269">
        <v>207.86666666666665</v>
      </c>
      <c r="F507" s="269">
        <v>205.88333333333333</v>
      </c>
      <c r="G507" s="269">
        <v>203.11666666666665</v>
      </c>
      <c r="H507" s="269">
        <v>212.61666666666665</v>
      </c>
      <c r="I507" s="269">
        <v>215.3833333333333</v>
      </c>
      <c r="J507" s="268">
        <v>217.36666666666665</v>
      </c>
      <c r="K507" s="268">
        <v>213.4</v>
      </c>
      <c r="L507" s="268">
        <v>208.65</v>
      </c>
      <c r="M507" s="239">
        <v>4.5947500000000003</v>
      </c>
      <c r="N507" s="1"/>
      <c r="O507" s="1"/>
    </row>
    <row r="508" spans="1:15" ht="12.75" customHeight="1">
      <c r="A508" s="30">
        <v>498</v>
      </c>
      <c r="B508" s="239" t="s">
        <v>833</v>
      </c>
      <c r="C508" s="284">
        <v>61.9</v>
      </c>
      <c r="D508" s="269">
        <v>62.066666666666663</v>
      </c>
      <c r="E508" s="269">
        <v>61.033333333333324</v>
      </c>
      <c r="F508" s="269">
        <v>60.166666666666664</v>
      </c>
      <c r="G508" s="269">
        <v>59.133333333333326</v>
      </c>
      <c r="H508" s="269">
        <v>62.933333333333323</v>
      </c>
      <c r="I508" s="269">
        <v>63.966666666666654</v>
      </c>
      <c r="J508" s="268">
        <v>64.833333333333314</v>
      </c>
      <c r="K508" s="268">
        <v>63.1</v>
      </c>
      <c r="L508" s="268">
        <v>61.2</v>
      </c>
      <c r="M508" s="239">
        <v>445.28870999999998</v>
      </c>
      <c r="N508" s="1"/>
      <c r="O508" s="1"/>
    </row>
    <row r="509" spans="1:15" ht="12.75" customHeight="1">
      <c r="A509" s="30">
        <v>499</v>
      </c>
      <c r="B509" s="366" t="s">
        <v>824</v>
      </c>
      <c r="C509" s="366">
        <v>409.35</v>
      </c>
      <c r="D509" s="366">
        <v>404.13333333333338</v>
      </c>
      <c r="E509" s="366">
        <v>393.21666666666675</v>
      </c>
      <c r="F509" s="366">
        <v>377.08333333333337</v>
      </c>
      <c r="G509" s="366">
        <v>366.16666666666674</v>
      </c>
      <c r="H509" s="366">
        <v>420.26666666666677</v>
      </c>
      <c r="I509" s="366">
        <v>431.18333333333339</v>
      </c>
      <c r="J509" s="366">
        <v>447.31666666666678</v>
      </c>
      <c r="K509" s="366">
        <v>415.05</v>
      </c>
      <c r="L509" s="366">
        <v>388</v>
      </c>
      <c r="M509" s="366">
        <v>80.176270000000002</v>
      </c>
      <c r="N509" s="1"/>
      <c r="O509" s="1"/>
    </row>
    <row r="510" spans="1:15" ht="12.75" customHeight="1">
      <c r="A510" s="365">
        <v>500</v>
      </c>
      <c r="B510" s="239" t="s">
        <v>528</v>
      </c>
      <c r="C510" s="239">
        <v>1657</v>
      </c>
      <c r="D510" s="239">
        <v>1648.8333333333333</v>
      </c>
      <c r="E510" s="239">
        <v>1628.3166666666666</v>
      </c>
      <c r="F510" s="239">
        <v>1599.6333333333334</v>
      </c>
      <c r="G510" s="239">
        <v>1579.1166666666668</v>
      </c>
      <c r="H510" s="239">
        <v>1677.5166666666664</v>
      </c>
      <c r="I510" s="239">
        <v>1698.0333333333333</v>
      </c>
      <c r="J510" s="239">
        <v>1726.7166666666662</v>
      </c>
      <c r="K510" s="239">
        <v>1669.35</v>
      </c>
      <c r="L510" s="239">
        <v>1620.15</v>
      </c>
      <c r="M510" s="239">
        <v>0.54879</v>
      </c>
      <c r="N510" s="1"/>
      <c r="O510" s="1"/>
    </row>
    <row r="511" spans="1:15" ht="12.75" customHeight="1">
      <c r="A511" s="239"/>
      <c r="B511" t="s">
        <v>529</v>
      </c>
      <c r="C511">
        <v>1392.55</v>
      </c>
      <c r="D511">
        <v>1399.9833333333333</v>
      </c>
      <c r="E511">
        <v>1364.5166666666667</v>
      </c>
      <c r="F511">
        <v>1336.4833333333333</v>
      </c>
      <c r="G511">
        <v>1301.0166666666667</v>
      </c>
      <c r="H511">
        <v>1428.0166666666667</v>
      </c>
      <c r="I511">
        <v>1463.4833333333333</v>
      </c>
      <c r="J511">
        <v>1491.5166666666667</v>
      </c>
      <c r="K511">
        <v>1435.45</v>
      </c>
      <c r="L511">
        <v>1371.95</v>
      </c>
      <c r="M511">
        <v>0.20476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77"/>
      <c r="B5" s="378"/>
      <c r="C5" s="377"/>
      <c r="D5" s="378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82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530</v>
      </c>
      <c r="B7" s="379" t="s">
        <v>531</v>
      </c>
      <c r="C7" s="378"/>
      <c r="D7" s="7">
        <f>Main!B10</f>
        <v>44838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532</v>
      </c>
      <c r="B9" s="83" t="s">
        <v>533</v>
      </c>
      <c r="C9" s="83" t="s">
        <v>534</v>
      </c>
      <c r="D9" s="83" t="s">
        <v>535</v>
      </c>
      <c r="E9" s="83" t="s">
        <v>536</v>
      </c>
      <c r="F9" s="83" t="s">
        <v>537</v>
      </c>
      <c r="G9" s="83" t="s">
        <v>538</v>
      </c>
      <c r="H9" s="83" t="s">
        <v>539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44837</v>
      </c>
      <c r="B10" s="29">
        <v>517356</v>
      </c>
      <c r="C10" s="28" t="s">
        <v>937</v>
      </c>
      <c r="D10" s="28" t="s">
        <v>938</v>
      </c>
      <c r="E10" s="28" t="s">
        <v>541</v>
      </c>
      <c r="F10" s="85">
        <v>600000</v>
      </c>
      <c r="G10" s="29">
        <v>0.99</v>
      </c>
      <c r="H10" s="29" t="s">
        <v>306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44837</v>
      </c>
      <c r="B11" s="29">
        <v>538351</v>
      </c>
      <c r="C11" s="28" t="s">
        <v>939</v>
      </c>
      <c r="D11" s="28" t="s">
        <v>940</v>
      </c>
      <c r="E11" s="28" t="s">
        <v>540</v>
      </c>
      <c r="F11" s="85">
        <v>147193</v>
      </c>
      <c r="G11" s="29">
        <v>11.17</v>
      </c>
      <c r="H11" s="29" t="s">
        <v>306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44837</v>
      </c>
      <c r="B12" s="29">
        <v>538351</v>
      </c>
      <c r="C12" s="28" t="s">
        <v>939</v>
      </c>
      <c r="D12" s="28" t="s">
        <v>940</v>
      </c>
      <c r="E12" s="28" t="s">
        <v>541</v>
      </c>
      <c r="F12" s="85">
        <v>147193</v>
      </c>
      <c r="G12" s="29">
        <v>11.98</v>
      </c>
      <c r="H12" s="29" t="s">
        <v>306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44837</v>
      </c>
      <c r="B13" s="29">
        <v>538351</v>
      </c>
      <c r="C13" s="28" t="s">
        <v>939</v>
      </c>
      <c r="D13" s="28" t="s">
        <v>941</v>
      </c>
      <c r="E13" s="28" t="s">
        <v>541</v>
      </c>
      <c r="F13" s="85">
        <v>70000</v>
      </c>
      <c r="G13" s="29">
        <v>11.17</v>
      </c>
      <c r="H13" s="29" t="s">
        <v>306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44837</v>
      </c>
      <c r="B14" s="29">
        <v>538351</v>
      </c>
      <c r="C14" s="28" t="s">
        <v>939</v>
      </c>
      <c r="D14" s="28" t="s">
        <v>942</v>
      </c>
      <c r="E14" s="28" t="s">
        <v>541</v>
      </c>
      <c r="F14" s="85">
        <v>79000</v>
      </c>
      <c r="G14" s="29">
        <v>11.25</v>
      </c>
      <c r="H14" s="29" t="s">
        <v>306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44837</v>
      </c>
      <c r="B15" s="29">
        <v>538351</v>
      </c>
      <c r="C15" s="28" t="s">
        <v>939</v>
      </c>
      <c r="D15" s="28" t="s">
        <v>943</v>
      </c>
      <c r="E15" s="28" t="s">
        <v>540</v>
      </c>
      <c r="F15" s="85">
        <v>80000</v>
      </c>
      <c r="G15" s="29">
        <v>11.82</v>
      </c>
      <c r="H15" s="29" t="s">
        <v>306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44837</v>
      </c>
      <c r="B16" s="29">
        <v>538351</v>
      </c>
      <c r="C16" s="28" t="s">
        <v>939</v>
      </c>
      <c r="D16" s="28" t="s">
        <v>943</v>
      </c>
      <c r="E16" s="28" t="s">
        <v>541</v>
      </c>
      <c r="F16" s="85">
        <v>20000</v>
      </c>
      <c r="G16" s="29">
        <v>11.21</v>
      </c>
      <c r="H16" s="29" t="s">
        <v>306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44837</v>
      </c>
      <c r="B17" s="29">
        <v>539277</v>
      </c>
      <c r="C17" s="28" t="s">
        <v>944</v>
      </c>
      <c r="D17" s="28" t="s">
        <v>945</v>
      </c>
      <c r="E17" s="28" t="s">
        <v>540</v>
      </c>
      <c r="F17" s="85">
        <v>70068</v>
      </c>
      <c r="G17" s="29">
        <v>66.650000000000006</v>
      </c>
      <c r="H17" s="29" t="s">
        <v>306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44837</v>
      </c>
      <c r="B18" s="29">
        <v>539277</v>
      </c>
      <c r="C18" s="28" t="s">
        <v>944</v>
      </c>
      <c r="D18" s="28" t="s">
        <v>946</v>
      </c>
      <c r="E18" s="28" t="s">
        <v>541</v>
      </c>
      <c r="F18" s="85">
        <v>150000</v>
      </c>
      <c r="G18" s="29">
        <v>66.650000000000006</v>
      </c>
      <c r="H18" s="29" t="s">
        <v>306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44837</v>
      </c>
      <c r="B19" s="29">
        <v>539277</v>
      </c>
      <c r="C19" s="28" t="s">
        <v>944</v>
      </c>
      <c r="D19" s="28" t="s">
        <v>947</v>
      </c>
      <c r="E19" s="28" t="s">
        <v>541</v>
      </c>
      <c r="F19" s="85">
        <v>150000</v>
      </c>
      <c r="G19" s="29">
        <v>66.650000000000006</v>
      </c>
      <c r="H19" s="29" t="s">
        <v>306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44837</v>
      </c>
      <c r="B20" s="29">
        <v>537069</v>
      </c>
      <c r="C20" s="28" t="s">
        <v>948</v>
      </c>
      <c r="D20" s="28" t="s">
        <v>949</v>
      </c>
      <c r="E20" s="28" t="s">
        <v>540</v>
      </c>
      <c r="F20" s="85">
        <v>200000</v>
      </c>
      <c r="G20" s="29">
        <v>27.15</v>
      </c>
      <c r="H20" s="29" t="s">
        <v>306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44837</v>
      </c>
      <c r="B21" s="29">
        <v>543606</v>
      </c>
      <c r="C21" s="28" t="s">
        <v>912</v>
      </c>
      <c r="D21" s="28" t="s">
        <v>950</v>
      </c>
      <c r="E21" s="28" t="s">
        <v>540</v>
      </c>
      <c r="F21" s="85">
        <v>32000</v>
      </c>
      <c r="G21" s="29">
        <v>24.24</v>
      </c>
      <c r="H21" s="29" t="s">
        <v>306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44837</v>
      </c>
      <c r="B22" s="29">
        <v>531364</v>
      </c>
      <c r="C22" s="28" t="s">
        <v>951</v>
      </c>
      <c r="D22" s="28" t="s">
        <v>952</v>
      </c>
      <c r="E22" s="28" t="s">
        <v>541</v>
      </c>
      <c r="F22" s="85">
        <v>145000</v>
      </c>
      <c r="G22" s="29">
        <v>30.27</v>
      </c>
      <c r="H22" s="29" t="s">
        <v>306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44837</v>
      </c>
      <c r="B23" s="29">
        <v>542802</v>
      </c>
      <c r="C23" s="28" t="s">
        <v>891</v>
      </c>
      <c r="D23" s="28" t="s">
        <v>865</v>
      </c>
      <c r="E23" s="28" t="s">
        <v>541</v>
      </c>
      <c r="F23" s="85">
        <v>1421779</v>
      </c>
      <c r="G23" s="29">
        <v>18.100000000000001</v>
      </c>
      <c r="H23" s="29" t="s">
        <v>306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44837</v>
      </c>
      <c r="B24" s="29">
        <v>542802</v>
      </c>
      <c r="C24" s="28" t="s">
        <v>891</v>
      </c>
      <c r="D24" s="28" t="s">
        <v>865</v>
      </c>
      <c r="E24" s="28" t="s">
        <v>540</v>
      </c>
      <c r="F24" s="85">
        <v>1496779</v>
      </c>
      <c r="G24" s="29">
        <v>17.260000000000002</v>
      </c>
      <c r="H24" s="29" t="s">
        <v>306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44837</v>
      </c>
      <c r="B25" s="29">
        <v>542802</v>
      </c>
      <c r="C25" s="28" t="s">
        <v>891</v>
      </c>
      <c r="D25" s="28" t="s">
        <v>953</v>
      </c>
      <c r="E25" s="28" t="s">
        <v>541</v>
      </c>
      <c r="F25" s="85">
        <v>790607</v>
      </c>
      <c r="G25" s="29">
        <v>18.3</v>
      </c>
      <c r="H25" s="29" t="s">
        <v>306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44837</v>
      </c>
      <c r="B26" s="29">
        <v>542802</v>
      </c>
      <c r="C26" s="28" t="s">
        <v>891</v>
      </c>
      <c r="D26" s="28" t="s">
        <v>953</v>
      </c>
      <c r="E26" s="28" t="s">
        <v>540</v>
      </c>
      <c r="F26" s="85">
        <v>772744</v>
      </c>
      <c r="G26" s="29">
        <v>18.260000000000002</v>
      </c>
      <c r="H26" s="29" t="s">
        <v>306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44837</v>
      </c>
      <c r="B27" s="29">
        <v>530663</v>
      </c>
      <c r="C27" s="28" t="s">
        <v>892</v>
      </c>
      <c r="D27" s="28" t="s">
        <v>954</v>
      </c>
      <c r="E27" s="28" t="s">
        <v>541</v>
      </c>
      <c r="F27" s="85">
        <v>269533</v>
      </c>
      <c r="G27" s="29">
        <v>1.61</v>
      </c>
      <c r="H27" s="29" t="s">
        <v>306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44837</v>
      </c>
      <c r="B28" s="29">
        <v>539005</v>
      </c>
      <c r="C28" s="28" t="s">
        <v>955</v>
      </c>
      <c r="D28" s="28" t="s">
        <v>956</v>
      </c>
      <c r="E28" s="28" t="s">
        <v>540</v>
      </c>
      <c r="F28" s="85">
        <v>20002</v>
      </c>
      <c r="G28" s="29">
        <v>53.52</v>
      </c>
      <c r="H28" s="29" t="s">
        <v>306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44837</v>
      </c>
      <c r="B29" s="29">
        <v>543273</v>
      </c>
      <c r="C29" s="28" t="s">
        <v>957</v>
      </c>
      <c r="D29" s="28" t="s">
        <v>958</v>
      </c>
      <c r="E29" s="28" t="s">
        <v>541</v>
      </c>
      <c r="F29" s="85">
        <v>104250</v>
      </c>
      <c r="G29" s="29">
        <v>620.1</v>
      </c>
      <c r="H29" s="29" t="s">
        <v>306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44837</v>
      </c>
      <c r="B30" s="29">
        <v>543273</v>
      </c>
      <c r="C30" s="28" t="s">
        <v>957</v>
      </c>
      <c r="D30" s="28" t="s">
        <v>958</v>
      </c>
      <c r="E30" s="28" t="s">
        <v>540</v>
      </c>
      <c r="F30" s="85">
        <v>10500</v>
      </c>
      <c r="G30" s="29">
        <v>633.07000000000005</v>
      </c>
      <c r="H30" s="29" t="s">
        <v>306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44837</v>
      </c>
      <c r="B31" s="29">
        <v>533602</v>
      </c>
      <c r="C31" s="28" t="s">
        <v>959</v>
      </c>
      <c r="D31" s="28" t="s">
        <v>960</v>
      </c>
      <c r="E31" s="28" t="s">
        <v>541</v>
      </c>
      <c r="F31" s="85">
        <v>512566</v>
      </c>
      <c r="G31" s="29">
        <v>10.55</v>
      </c>
      <c r="H31" s="29" t="s">
        <v>306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44837</v>
      </c>
      <c r="B32" s="29">
        <v>533602</v>
      </c>
      <c r="C32" s="28" t="s">
        <v>959</v>
      </c>
      <c r="D32" s="28" t="s">
        <v>961</v>
      </c>
      <c r="E32" s="28" t="s">
        <v>541</v>
      </c>
      <c r="F32" s="85">
        <v>568214</v>
      </c>
      <c r="G32" s="29">
        <v>10.55</v>
      </c>
      <c r="H32" s="29" t="s">
        <v>306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44837</v>
      </c>
      <c r="B33" s="29">
        <v>533602</v>
      </c>
      <c r="C33" s="28" t="s">
        <v>959</v>
      </c>
      <c r="D33" s="28" t="s">
        <v>961</v>
      </c>
      <c r="E33" s="28" t="s">
        <v>540</v>
      </c>
      <c r="F33" s="85">
        <v>586961</v>
      </c>
      <c r="G33" s="29">
        <v>10.210000000000001</v>
      </c>
      <c r="H33" s="29" t="s">
        <v>306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44837</v>
      </c>
      <c r="B34" s="29">
        <v>533602</v>
      </c>
      <c r="C34" s="28" t="s">
        <v>959</v>
      </c>
      <c r="D34" s="28" t="s">
        <v>960</v>
      </c>
      <c r="E34" s="28" t="s">
        <v>540</v>
      </c>
      <c r="F34" s="85">
        <v>758675</v>
      </c>
      <c r="G34" s="29">
        <v>10.54</v>
      </c>
      <c r="H34" s="29" t="s">
        <v>306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44837</v>
      </c>
      <c r="B35" s="29">
        <v>509040</v>
      </c>
      <c r="C35" s="28" t="s">
        <v>962</v>
      </c>
      <c r="D35" s="28" t="s">
        <v>963</v>
      </c>
      <c r="E35" s="28" t="s">
        <v>540</v>
      </c>
      <c r="F35" s="85">
        <v>21000</v>
      </c>
      <c r="G35" s="29">
        <v>49.5</v>
      </c>
      <c r="H35" s="29" t="s">
        <v>306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44837</v>
      </c>
      <c r="B36" s="29">
        <v>509040</v>
      </c>
      <c r="C36" s="28" t="s">
        <v>962</v>
      </c>
      <c r="D36" s="28" t="s">
        <v>964</v>
      </c>
      <c r="E36" s="28" t="s">
        <v>541</v>
      </c>
      <c r="F36" s="85">
        <v>21000</v>
      </c>
      <c r="G36" s="29">
        <v>49.5</v>
      </c>
      <c r="H36" s="29" t="s">
        <v>306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44837</v>
      </c>
      <c r="B37" s="29">
        <v>540198</v>
      </c>
      <c r="C37" s="28" t="s">
        <v>965</v>
      </c>
      <c r="D37" s="28" t="s">
        <v>878</v>
      </c>
      <c r="E37" s="28" t="s">
        <v>540</v>
      </c>
      <c r="F37" s="85">
        <v>40120</v>
      </c>
      <c r="G37" s="29">
        <v>60.6</v>
      </c>
      <c r="H37" s="29" t="s">
        <v>306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44837</v>
      </c>
      <c r="B38" s="29">
        <v>540198</v>
      </c>
      <c r="C38" s="28" t="s">
        <v>965</v>
      </c>
      <c r="D38" s="28" t="s">
        <v>878</v>
      </c>
      <c r="E38" s="28" t="s">
        <v>541</v>
      </c>
      <c r="F38" s="85">
        <v>43453</v>
      </c>
      <c r="G38" s="29">
        <v>58.82</v>
      </c>
      <c r="H38" s="29" t="s">
        <v>306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44837</v>
      </c>
      <c r="B39" s="29">
        <v>540198</v>
      </c>
      <c r="C39" s="28" t="s">
        <v>965</v>
      </c>
      <c r="D39" s="28" t="s">
        <v>966</v>
      </c>
      <c r="E39" s="28" t="s">
        <v>541</v>
      </c>
      <c r="F39" s="85">
        <v>78026</v>
      </c>
      <c r="G39" s="29">
        <v>61.6</v>
      </c>
      <c r="H39" s="29" t="s">
        <v>306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44837</v>
      </c>
      <c r="B40" s="29">
        <v>540198</v>
      </c>
      <c r="C40" s="28" t="s">
        <v>965</v>
      </c>
      <c r="D40" s="28" t="s">
        <v>966</v>
      </c>
      <c r="E40" s="28" t="s">
        <v>540</v>
      </c>
      <c r="F40" s="85">
        <v>65000</v>
      </c>
      <c r="G40" s="29">
        <v>61.6</v>
      </c>
      <c r="H40" s="29" t="s">
        <v>306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44837</v>
      </c>
      <c r="B41" s="29">
        <v>540198</v>
      </c>
      <c r="C41" s="28" t="s">
        <v>965</v>
      </c>
      <c r="D41" s="28" t="s">
        <v>967</v>
      </c>
      <c r="E41" s="28" t="s">
        <v>541</v>
      </c>
      <c r="F41" s="85">
        <v>9001</v>
      </c>
      <c r="G41" s="29">
        <v>61.45</v>
      </c>
      <c r="H41" s="29" t="s">
        <v>306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44837</v>
      </c>
      <c r="B42" s="29">
        <v>540198</v>
      </c>
      <c r="C42" s="28" t="s">
        <v>965</v>
      </c>
      <c r="D42" s="28" t="s">
        <v>967</v>
      </c>
      <c r="E42" s="28" t="s">
        <v>540</v>
      </c>
      <c r="F42" s="85">
        <v>34002</v>
      </c>
      <c r="G42" s="29">
        <v>61.6</v>
      </c>
      <c r="H42" s="29" t="s">
        <v>306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44837</v>
      </c>
      <c r="B43" s="29">
        <v>540198</v>
      </c>
      <c r="C43" s="28" t="s">
        <v>965</v>
      </c>
      <c r="D43" s="28" t="s">
        <v>968</v>
      </c>
      <c r="E43" s="28" t="s">
        <v>540</v>
      </c>
      <c r="F43" s="85">
        <v>100</v>
      </c>
      <c r="G43" s="29">
        <v>61.6</v>
      </c>
      <c r="H43" s="29" t="s">
        <v>306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44837</v>
      </c>
      <c r="B44" s="29">
        <v>540198</v>
      </c>
      <c r="C44" s="28" t="s">
        <v>965</v>
      </c>
      <c r="D44" s="28" t="s">
        <v>888</v>
      </c>
      <c r="E44" s="28" t="s">
        <v>540</v>
      </c>
      <c r="F44" s="85">
        <v>424106</v>
      </c>
      <c r="G44" s="29">
        <v>60.8</v>
      </c>
      <c r="H44" s="29" t="s">
        <v>306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44837</v>
      </c>
      <c r="B45" s="29">
        <v>540198</v>
      </c>
      <c r="C45" s="28" t="s">
        <v>965</v>
      </c>
      <c r="D45" s="28" t="s">
        <v>968</v>
      </c>
      <c r="E45" s="28" t="s">
        <v>541</v>
      </c>
      <c r="F45" s="85">
        <v>164149</v>
      </c>
      <c r="G45" s="29">
        <v>61.6</v>
      </c>
      <c r="H45" s="29" t="s">
        <v>306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44837</v>
      </c>
      <c r="B46" s="29">
        <v>540198</v>
      </c>
      <c r="C46" s="28" t="s">
        <v>965</v>
      </c>
      <c r="D46" s="28" t="s">
        <v>888</v>
      </c>
      <c r="E46" s="28" t="s">
        <v>541</v>
      </c>
      <c r="F46" s="85">
        <v>342637</v>
      </c>
      <c r="G46" s="29">
        <v>61.59</v>
      </c>
      <c r="H46" s="29" t="s">
        <v>306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44837</v>
      </c>
      <c r="B47" s="29">
        <v>540198</v>
      </c>
      <c r="C47" s="28" t="s">
        <v>965</v>
      </c>
      <c r="D47" s="28" t="s">
        <v>969</v>
      </c>
      <c r="E47" s="28" t="s">
        <v>540</v>
      </c>
      <c r="F47" s="85">
        <v>35000</v>
      </c>
      <c r="G47" s="29">
        <v>61.6</v>
      </c>
      <c r="H47" s="29" t="s">
        <v>306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44837</v>
      </c>
      <c r="B48" s="29">
        <v>540198</v>
      </c>
      <c r="C48" s="28" t="s">
        <v>965</v>
      </c>
      <c r="D48" s="28" t="s">
        <v>970</v>
      </c>
      <c r="E48" s="28" t="s">
        <v>540</v>
      </c>
      <c r="F48" s="85">
        <v>29222</v>
      </c>
      <c r="G48" s="29">
        <v>60.95</v>
      </c>
      <c r="H48" s="29" t="s">
        <v>306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44837</v>
      </c>
      <c r="B49" s="29">
        <v>540198</v>
      </c>
      <c r="C49" s="28" t="s">
        <v>965</v>
      </c>
      <c r="D49" s="28" t="s">
        <v>970</v>
      </c>
      <c r="E49" s="28" t="s">
        <v>541</v>
      </c>
      <c r="F49" s="85">
        <v>30122</v>
      </c>
      <c r="G49" s="29">
        <v>60.74</v>
      </c>
      <c r="H49" s="29" t="s">
        <v>306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44837</v>
      </c>
      <c r="B50" s="29">
        <v>540198</v>
      </c>
      <c r="C50" s="28" t="s">
        <v>965</v>
      </c>
      <c r="D50" s="28" t="s">
        <v>971</v>
      </c>
      <c r="E50" s="28" t="s">
        <v>540</v>
      </c>
      <c r="F50" s="85">
        <v>30000</v>
      </c>
      <c r="G50" s="29">
        <v>61.55</v>
      </c>
      <c r="H50" s="29" t="s">
        <v>306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44837</v>
      </c>
      <c r="B51" s="29">
        <v>540198</v>
      </c>
      <c r="C51" s="28" t="s">
        <v>965</v>
      </c>
      <c r="D51" s="28" t="s">
        <v>913</v>
      </c>
      <c r="E51" s="28" t="s">
        <v>541</v>
      </c>
      <c r="F51" s="85">
        <v>100000</v>
      </c>
      <c r="G51" s="29">
        <v>61.6</v>
      </c>
      <c r="H51" s="29" t="s">
        <v>306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44837</v>
      </c>
      <c r="B52" s="29">
        <v>540198</v>
      </c>
      <c r="C52" s="28" t="s">
        <v>965</v>
      </c>
      <c r="D52" s="28" t="s">
        <v>865</v>
      </c>
      <c r="E52" s="28" t="s">
        <v>541</v>
      </c>
      <c r="F52" s="85">
        <v>337173</v>
      </c>
      <c r="G52" s="29">
        <v>61.09</v>
      </c>
      <c r="H52" s="29" t="s">
        <v>306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44837</v>
      </c>
      <c r="B53" s="29">
        <v>540198</v>
      </c>
      <c r="C53" s="28" t="s">
        <v>965</v>
      </c>
      <c r="D53" s="28" t="s">
        <v>913</v>
      </c>
      <c r="E53" s="28" t="s">
        <v>540</v>
      </c>
      <c r="F53" s="85">
        <v>110000</v>
      </c>
      <c r="G53" s="29">
        <v>61.6</v>
      </c>
      <c r="H53" s="29" t="s">
        <v>306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44837</v>
      </c>
      <c r="B54" s="29">
        <v>540198</v>
      </c>
      <c r="C54" s="28" t="s">
        <v>965</v>
      </c>
      <c r="D54" s="28" t="s">
        <v>865</v>
      </c>
      <c r="E54" s="28" t="s">
        <v>540</v>
      </c>
      <c r="F54" s="85">
        <v>362173</v>
      </c>
      <c r="G54" s="29">
        <v>60.18</v>
      </c>
      <c r="H54" s="29" t="s">
        <v>306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44837</v>
      </c>
      <c r="B55" s="29">
        <v>506122</v>
      </c>
      <c r="C55" s="28" t="s">
        <v>972</v>
      </c>
      <c r="D55" s="28" t="s">
        <v>973</v>
      </c>
      <c r="E55" s="28" t="s">
        <v>540</v>
      </c>
      <c r="F55" s="85">
        <v>2513</v>
      </c>
      <c r="G55" s="29">
        <v>98.15</v>
      </c>
      <c r="H55" s="29" t="s">
        <v>306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44837</v>
      </c>
      <c r="B56" s="29">
        <v>511557</v>
      </c>
      <c r="C56" s="28" t="s">
        <v>974</v>
      </c>
      <c r="D56" s="28" t="s">
        <v>975</v>
      </c>
      <c r="E56" s="28" t="s">
        <v>540</v>
      </c>
      <c r="F56" s="85">
        <v>1100000</v>
      </c>
      <c r="G56" s="29">
        <v>2.0699999999999998</v>
      </c>
      <c r="H56" s="29" t="s">
        <v>306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44837</v>
      </c>
      <c r="B57" s="29">
        <v>511557</v>
      </c>
      <c r="C57" s="28" t="s">
        <v>974</v>
      </c>
      <c r="D57" s="28" t="s">
        <v>976</v>
      </c>
      <c r="E57" s="28" t="s">
        <v>540</v>
      </c>
      <c r="F57" s="85">
        <v>1400000</v>
      </c>
      <c r="G57" s="29">
        <v>2.0699999999999998</v>
      </c>
      <c r="H57" s="29" t="s">
        <v>306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44837</v>
      </c>
      <c r="B58" s="29">
        <v>543541</v>
      </c>
      <c r="C58" s="28" t="s">
        <v>977</v>
      </c>
      <c r="D58" s="28" t="s">
        <v>978</v>
      </c>
      <c r="E58" s="28" t="s">
        <v>541</v>
      </c>
      <c r="F58" s="85">
        <v>24000</v>
      </c>
      <c r="G58" s="29">
        <v>57.28</v>
      </c>
      <c r="H58" s="29" t="s">
        <v>306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44837</v>
      </c>
      <c r="B59" s="29">
        <v>543541</v>
      </c>
      <c r="C59" s="28" t="s">
        <v>977</v>
      </c>
      <c r="D59" s="28" t="s">
        <v>978</v>
      </c>
      <c r="E59" s="28" t="s">
        <v>540</v>
      </c>
      <c r="F59" s="85">
        <v>8000</v>
      </c>
      <c r="G59" s="29">
        <v>55.35</v>
      </c>
      <c r="H59" s="29" t="s">
        <v>306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44837</v>
      </c>
      <c r="B60" s="29">
        <v>538875</v>
      </c>
      <c r="C60" s="28" t="s">
        <v>979</v>
      </c>
      <c r="D60" s="28" t="s">
        <v>980</v>
      </c>
      <c r="E60" s="28" t="s">
        <v>540</v>
      </c>
      <c r="F60" s="85">
        <v>63135</v>
      </c>
      <c r="G60" s="29">
        <v>19.93</v>
      </c>
      <c r="H60" s="29" t="s">
        <v>306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44837</v>
      </c>
      <c r="B61" s="29">
        <v>543391</v>
      </c>
      <c r="C61" s="28" t="s">
        <v>981</v>
      </c>
      <c r="D61" s="28" t="s">
        <v>982</v>
      </c>
      <c r="E61" s="28" t="s">
        <v>540</v>
      </c>
      <c r="F61" s="85">
        <v>126000</v>
      </c>
      <c r="G61" s="29">
        <v>47</v>
      </c>
      <c r="H61" s="29" t="s">
        <v>306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44837</v>
      </c>
      <c r="B62" s="29">
        <v>543391</v>
      </c>
      <c r="C62" s="28" t="s">
        <v>981</v>
      </c>
      <c r="D62" s="28" t="s">
        <v>983</v>
      </c>
      <c r="E62" s="28" t="s">
        <v>541</v>
      </c>
      <c r="F62" s="85">
        <v>264000</v>
      </c>
      <c r="G62" s="29">
        <v>47</v>
      </c>
      <c r="H62" s="29" t="s">
        <v>306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44837</v>
      </c>
      <c r="B63" s="29">
        <v>538975</v>
      </c>
      <c r="C63" s="28" t="s">
        <v>914</v>
      </c>
      <c r="D63" s="28" t="s">
        <v>915</v>
      </c>
      <c r="E63" s="28" t="s">
        <v>541</v>
      </c>
      <c r="F63" s="85">
        <v>575000</v>
      </c>
      <c r="G63" s="29">
        <v>24.5</v>
      </c>
      <c r="H63" s="29" t="s">
        <v>306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44837</v>
      </c>
      <c r="B64" s="29">
        <v>538975</v>
      </c>
      <c r="C64" s="28" t="s">
        <v>914</v>
      </c>
      <c r="D64" s="28" t="s">
        <v>916</v>
      </c>
      <c r="E64" s="28" t="s">
        <v>541</v>
      </c>
      <c r="F64" s="85">
        <v>625000</v>
      </c>
      <c r="G64" s="29">
        <v>24.5</v>
      </c>
      <c r="H64" s="29" t="s">
        <v>306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44837</v>
      </c>
      <c r="B65" s="29">
        <v>543598</v>
      </c>
      <c r="C65" s="28" t="s">
        <v>984</v>
      </c>
      <c r="D65" s="28" t="s">
        <v>985</v>
      </c>
      <c r="E65" s="28" t="s">
        <v>540</v>
      </c>
      <c r="F65" s="85">
        <v>12800</v>
      </c>
      <c r="G65" s="29">
        <v>80.099999999999994</v>
      </c>
      <c r="H65" s="29" t="s">
        <v>306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44837</v>
      </c>
      <c r="B66" s="29">
        <v>543598</v>
      </c>
      <c r="C66" s="28" t="s">
        <v>984</v>
      </c>
      <c r="D66" s="28" t="s">
        <v>985</v>
      </c>
      <c r="E66" s="28" t="s">
        <v>541</v>
      </c>
      <c r="F66" s="85">
        <v>12800</v>
      </c>
      <c r="G66" s="29">
        <v>88.51</v>
      </c>
      <c r="H66" s="29" t="s">
        <v>306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44837</v>
      </c>
      <c r="B67" s="29">
        <v>543598</v>
      </c>
      <c r="C67" s="28" t="s">
        <v>984</v>
      </c>
      <c r="D67" s="28" t="s">
        <v>865</v>
      </c>
      <c r="E67" s="28" t="s">
        <v>541</v>
      </c>
      <c r="F67" s="85">
        <v>11200</v>
      </c>
      <c r="G67" s="29">
        <v>80.099999999999994</v>
      </c>
      <c r="H67" s="29" t="s">
        <v>306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44837</v>
      </c>
      <c r="B68" s="29">
        <v>543598</v>
      </c>
      <c r="C68" s="28" t="s">
        <v>984</v>
      </c>
      <c r="D68" s="28" t="s">
        <v>986</v>
      </c>
      <c r="E68" s="28" t="s">
        <v>540</v>
      </c>
      <c r="F68" s="85">
        <v>3200</v>
      </c>
      <c r="G68" s="29">
        <v>97.13</v>
      </c>
      <c r="H68" s="29" t="s">
        <v>306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44837</v>
      </c>
      <c r="B69" s="29">
        <v>543598</v>
      </c>
      <c r="C69" s="28" t="s">
        <v>984</v>
      </c>
      <c r="D69" s="28" t="s">
        <v>986</v>
      </c>
      <c r="E69" s="28" t="s">
        <v>541</v>
      </c>
      <c r="F69" s="85">
        <v>11200</v>
      </c>
      <c r="G69" s="29">
        <v>82.19</v>
      </c>
      <c r="H69" s="29" t="s">
        <v>306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44837</v>
      </c>
      <c r="B70" s="29">
        <v>543598</v>
      </c>
      <c r="C70" s="28" t="s">
        <v>984</v>
      </c>
      <c r="D70" s="28" t="s">
        <v>987</v>
      </c>
      <c r="E70" s="28" t="s">
        <v>541</v>
      </c>
      <c r="F70" s="85">
        <v>12800</v>
      </c>
      <c r="G70" s="29">
        <v>83.05</v>
      </c>
      <c r="H70" s="29" t="s">
        <v>306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44837</v>
      </c>
      <c r="B71" s="29">
        <v>542034</v>
      </c>
      <c r="C71" s="28" t="s">
        <v>988</v>
      </c>
      <c r="D71" s="28" t="s">
        <v>865</v>
      </c>
      <c r="E71" s="28" t="s">
        <v>541</v>
      </c>
      <c r="F71" s="85">
        <v>33157</v>
      </c>
      <c r="G71" s="29">
        <v>36.1</v>
      </c>
      <c r="H71" s="29" t="s">
        <v>306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44837</v>
      </c>
      <c r="B72" s="29">
        <v>542034</v>
      </c>
      <c r="C72" s="28" t="s">
        <v>988</v>
      </c>
      <c r="D72" s="28" t="s">
        <v>865</v>
      </c>
      <c r="E72" s="28" t="s">
        <v>540</v>
      </c>
      <c r="F72" s="85">
        <v>177910</v>
      </c>
      <c r="G72" s="29">
        <v>36.119999999999997</v>
      </c>
      <c r="H72" s="29" t="s">
        <v>306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44837</v>
      </c>
      <c r="B73" s="29">
        <v>538923</v>
      </c>
      <c r="C73" s="28" t="s">
        <v>889</v>
      </c>
      <c r="D73" s="28" t="s">
        <v>946</v>
      </c>
      <c r="E73" s="28" t="s">
        <v>541</v>
      </c>
      <c r="F73" s="85">
        <v>25000</v>
      </c>
      <c r="G73" s="29">
        <v>42.75</v>
      </c>
      <c r="H73" s="29" t="s">
        <v>306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44837</v>
      </c>
      <c r="B74" s="29">
        <v>530611</v>
      </c>
      <c r="C74" s="28" t="s">
        <v>896</v>
      </c>
      <c r="D74" s="28" t="s">
        <v>897</v>
      </c>
      <c r="E74" s="28" t="s">
        <v>541</v>
      </c>
      <c r="F74" s="85">
        <v>1155275</v>
      </c>
      <c r="G74" s="29">
        <v>1</v>
      </c>
      <c r="H74" s="29" t="s">
        <v>306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44837</v>
      </c>
      <c r="B75" s="29">
        <v>539402</v>
      </c>
      <c r="C75" s="28" t="s">
        <v>989</v>
      </c>
      <c r="D75" s="28" t="s">
        <v>990</v>
      </c>
      <c r="E75" s="28" t="s">
        <v>540</v>
      </c>
      <c r="F75" s="85">
        <v>24839</v>
      </c>
      <c r="G75" s="29">
        <v>23.52</v>
      </c>
      <c r="H75" s="29" t="s">
        <v>306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44837</v>
      </c>
      <c r="B76" s="29">
        <v>539402</v>
      </c>
      <c r="C76" s="28" t="s">
        <v>989</v>
      </c>
      <c r="D76" s="28" t="s">
        <v>990</v>
      </c>
      <c r="E76" s="28" t="s">
        <v>541</v>
      </c>
      <c r="F76" s="85">
        <v>68055</v>
      </c>
      <c r="G76" s="29">
        <v>23.98</v>
      </c>
      <c r="H76" s="29" t="s">
        <v>306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44837</v>
      </c>
      <c r="B77" s="29">
        <v>538918</v>
      </c>
      <c r="C77" s="28" t="s">
        <v>991</v>
      </c>
      <c r="D77" s="28" t="s">
        <v>992</v>
      </c>
      <c r="E77" s="28" t="s">
        <v>541</v>
      </c>
      <c r="F77" s="85">
        <v>21795</v>
      </c>
      <c r="G77" s="29">
        <v>13.45</v>
      </c>
      <c r="H77" s="29" t="s">
        <v>306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44837</v>
      </c>
      <c r="B78" s="29">
        <v>539337</v>
      </c>
      <c r="C78" s="28" t="s">
        <v>993</v>
      </c>
      <c r="D78" s="28" t="s">
        <v>994</v>
      </c>
      <c r="E78" s="28" t="s">
        <v>541</v>
      </c>
      <c r="F78" s="85">
        <v>99400</v>
      </c>
      <c r="G78" s="29">
        <v>123.77</v>
      </c>
      <c r="H78" s="29" t="s">
        <v>306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44837</v>
      </c>
      <c r="B79" s="29">
        <v>539337</v>
      </c>
      <c r="C79" s="28" t="s">
        <v>993</v>
      </c>
      <c r="D79" s="28" t="s">
        <v>995</v>
      </c>
      <c r="E79" s="28" t="s">
        <v>541</v>
      </c>
      <c r="F79" s="85">
        <v>98000</v>
      </c>
      <c r="G79" s="29">
        <v>123.98</v>
      </c>
      <c r="H79" s="29" t="s">
        <v>306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44837</v>
      </c>
      <c r="B80" s="29">
        <v>524661</v>
      </c>
      <c r="C80" s="28" t="s">
        <v>917</v>
      </c>
      <c r="D80" s="28" t="s">
        <v>996</v>
      </c>
      <c r="E80" s="28" t="s">
        <v>540</v>
      </c>
      <c r="F80" s="85">
        <v>41572</v>
      </c>
      <c r="G80" s="29">
        <v>9.2100000000000009</v>
      </c>
      <c r="H80" s="29" t="s">
        <v>306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44837</v>
      </c>
      <c r="B81" s="29">
        <v>524661</v>
      </c>
      <c r="C81" s="28" t="s">
        <v>917</v>
      </c>
      <c r="D81" s="28" t="s">
        <v>996</v>
      </c>
      <c r="E81" s="28" t="s">
        <v>541</v>
      </c>
      <c r="F81" s="85">
        <v>115851</v>
      </c>
      <c r="G81" s="29">
        <v>9.2799999999999994</v>
      </c>
      <c r="H81" s="29" t="s">
        <v>306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44837</v>
      </c>
      <c r="B82" s="29">
        <v>524661</v>
      </c>
      <c r="C82" s="28" t="s">
        <v>917</v>
      </c>
      <c r="D82" s="28" t="s">
        <v>865</v>
      </c>
      <c r="E82" s="28" t="s">
        <v>541</v>
      </c>
      <c r="F82" s="85">
        <v>70565</v>
      </c>
      <c r="G82" s="29">
        <v>9.0500000000000007</v>
      </c>
      <c r="H82" s="29" t="s">
        <v>306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44837</v>
      </c>
      <c r="B83" s="29" t="s">
        <v>997</v>
      </c>
      <c r="C83" s="28" t="s">
        <v>998</v>
      </c>
      <c r="D83" s="28" t="s">
        <v>999</v>
      </c>
      <c r="E83" s="28" t="s">
        <v>540</v>
      </c>
      <c r="F83" s="85">
        <v>236097</v>
      </c>
      <c r="G83" s="29">
        <v>2.54</v>
      </c>
      <c r="H83" s="29" t="s">
        <v>816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44837</v>
      </c>
      <c r="B84" s="29" t="s">
        <v>1000</v>
      </c>
      <c r="C84" s="28" t="s">
        <v>1001</v>
      </c>
      <c r="D84" s="28" t="s">
        <v>1002</v>
      </c>
      <c r="E84" s="28" t="s">
        <v>540</v>
      </c>
      <c r="F84" s="85">
        <v>108000</v>
      </c>
      <c r="G84" s="29">
        <v>513.25</v>
      </c>
      <c r="H84" s="29" t="s">
        <v>816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44837</v>
      </c>
      <c r="B85" s="29" t="s">
        <v>1003</v>
      </c>
      <c r="C85" s="28" t="s">
        <v>1004</v>
      </c>
      <c r="D85" s="28" t="s">
        <v>1005</v>
      </c>
      <c r="E85" s="28" t="s">
        <v>540</v>
      </c>
      <c r="F85" s="85">
        <v>83796</v>
      </c>
      <c r="G85" s="29">
        <v>24.48</v>
      </c>
      <c r="H85" s="29" t="s">
        <v>816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44837</v>
      </c>
      <c r="B86" s="29" t="s">
        <v>1006</v>
      </c>
      <c r="C86" s="28" t="s">
        <v>1007</v>
      </c>
      <c r="D86" s="28" t="s">
        <v>1008</v>
      </c>
      <c r="E86" s="28" t="s">
        <v>540</v>
      </c>
      <c r="F86" s="85">
        <v>264415</v>
      </c>
      <c r="G86" s="29">
        <v>32.4</v>
      </c>
      <c r="H86" s="29" t="s">
        <v>816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44837</v>
      </c>
      <c r="B87" s="29" t="s">
        <v>1009</v>
      </c>
      <c r="C87" s="28" t="s">
        <v>1010</v>
      </c>
      <c r="D87" s="28" t="s">
        <v>943</v>
      </c>
      <c r="E87" s="28" t="s">
        <v>540</v>
      </c>
      <c r="F87" s="85">
        <v>5648872</v>
      </c>
      <c r="G87" s="29">
        <v>0.67</v>
      </c>
      <c r="H87" s="29" t="s">
        <v>816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44837</v>
      </c>
      <c r="B88" s="29" t="s">
        <v>918</v>
      </c>
      <c r="C88" s="28" t="s">
        <v>919</v>
      </c>
      <c r="D88" s="28" t="s">
        <v>1011</v>
      </c>
      <c r="E88" s="28" t="s">
        <v>540</v>
      </c>
      <c r="F88" s="85">
        <v>53000</v>
      </c>
      <c r="G88" s="29">
        <v>1.7</v>
      </c>
      <c r="H88" s="29" t="s">
        <v>816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44837</v>
      </c>
      <c r="B89" s="29" t="s">
        <v>918</v>
      </c>
      <c r="C89" s="28" t="s">
        <v>919</v>
      </c>
      <c r="D89" s="28" t="s">
        <v>1012</v>
      </c>
      <c r="E89" s="28" t="s">
        <v>540</v>
      </c>
      <c r="F89" s="85">
        <v>58155</v>
      </c>
      <c r="G89" s="29">
        <v>1.52</v>
      </c>
      <c r="H89" s="29" t="s">
        <v>816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44837</v>
      </c>
      <c r="B90" s="29" t="s">
        <v>1013</v>
      </c>
      <c r="C90" s="28" t="s">
        <v>1014</v>
      </c>
      <c r="D90" s="28" t="s">
        <v>1015</v>
      </c>
      <c r="E90" s="28" t="s">
        <v>540</v>
      </c>
      <c r="F90" s="85">
        <v>104585</v>
      </c>
      <c r="G90" s="29">
        <v>321.14</v>
      </c>
      <c r="H90" s="29" t="s">
        <v>816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44837</v>
      </c>
      <c r="B91" s="29" t="s">
        <v>1016</v>
      </c>
      <c r="C91" s="28" t="s">
        <v>1017</v>
      </c>
      <c r="D91" s="28" t="s">
        <v>1018</v>
      </c>
      <c r="E91" s="28" t="s">
        <v>540</v>
      </c>
      <c r="F91" s="85">
        <v>60000</v>
      </c>
      <c r="G91" s="29">
        <v>23.46</v>
      </c>
      <c r="H91" s="29" t="s">
        <v>816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44837</v>
      </c>
      <c r="B92" s="29" t="s">
        <v>1016</v>
      </c>
      <c r="C92" s="28" t="s">
        <v>1017</v>
      </c>
      <c r="D92" s="28" t="s">
        <v>1019</v>
      </c>
      <c r="E92" s="28" t="s">
        <v>540</v>
      </c>
      <c r="F92" s="85">
        <v>36000</v>
      </c>
      <c r="G92" s="29">
        <v>24.16</v>
      </c>
      <c r="H92" s="29" t="s">
        <v>816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44837</v>
      </c>
      <c r="B93" s="29" t="s">
        <v>1020</v>
      </c>
      <c r="C93" s="28" t="s">
        <v>1021</v>
      </c>
      <c r="D93" s="28" t="s">
        <v>1022</v>
      </c>
      <c r="E93" s="28" t="s">
        <v>540</v>
      </c>
      <c r="F93" s="85">
        <v>966000</v>
      </c>
      <c r="G93" s="29">
        <v>82</v>
      </c>
      <c r="H93" s="29" t="s">
        <v>816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44837</v>
      </c>
      <c r="B94" s="29" t="s">
        <v>1020</v>
      </c>
      <c r="C94" s="28" t="s">
        <v>1021</v>
      </c>
      <c r="D94" s="28" t="s">
        <v>1023</v>
      </c>
      <c r="E94" s="28" t="s">
        <v>540</v>
      </c>
      <c r="F94" s="85">
        <v>234000</v>
      </c>
      <c r="G94" s="29">
        <v>82</v>
      </c>
      <c r="H94" s="29" t="s">
        <v>816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44837</v>
      </c>
      <c r="B95" s="29" t="s">
        <v>922</v>
      </c>
      <c r="C95" s="28" t="s">
        <v>923</v>
      </c>
      <c r="D95" s="28" t="s">
        <v>1024</v>
      </c>
      <c r="E95" s="28" t="s">
        <v>540</v>
      </c>
      <c r="F95" s="85">
        <v>120000</v>
      </c>
      <c r="G95" s="29">
        <v>17.350000000000001</v>
      </c>
      <c r="H95" s="29" t="s">
        <v>816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44837</v>
      </c>
      <c r="B96" s="29" t="s">
        <v>924</v>
      </c>
      <c r="C96" s="28" t="s">
        <v>925</v>
      </c>
      <c r="D96" s="28" t="s">
        <v>926</v>
      </c>
      <c r="E96" s="28" t="s">
        <v>540</v>
      </c>
      <c r="F96" s="85">
        <v>56112</v>
      </c>
      <c r="G96" s="29">
        <v>29.7</v>
      </c>
      <c r="H96" s="29" t="s">
        <v>816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44837</v>
      </c>
      <c r="B97" s="29" t="s">
        <v>1025</v>
      </c>
      <c r="C97" s="28" t="s">
        <v>1026</v>
      </c>
      <c r="D97" s="28" t="s">
        <v>1027</v>
      </c>
      <c r="E97" s="28" t="s">
        <v>540</v>
      </c>
      <c r="F97" s="85">
        <v>300</v>
      </c>
      <c r="G97" s="29">
        <v>96.93</v>
      </c>
      <c r="H97" s="29" t="s">
        <v>816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44837</v>
      </c>
      <c r="B98" s="29" t="s">
        <v>1028</v>
      </c>
      <c r="C98" s="28" t="s">
        <v>1029</v>
      </c>
      <c r="D98" s="28" t="s">
        <v>1030</v>
      </c>
      <c r="E98" s="28" t="s">
        <v>540</v>
      </c>
      <c r="F98" s="85">
        <v>222810</v>
      </c>
      <c r="G98" s="29">
        <v>23.04</v>
      </c>
      <c r="H98" s="29" t="s">
        <v>816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44837</v>
      </c>
      <c r="B99" s="29" t="s">
        <v>927</v>
      </c>
      <c r="C99" s="28" t="s">
        <v>928</v>
      </c>
      <c r="D99" s="28" t="s">
        <v>1031</v>
      </c>
      <c r="E99" s="28" t="s">
        <v>540</v>
      </c>
      <c r="F99" s="85">
        <v>6000</v>
      </c>
      <c r="G99" s="29">
        <v>105.67</v>
      </c>
      <c r="H99" s="29" t="s">
        <v>816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44837</v>
      </c>
      <c r="B100" s="29" t="s">
        <v>927</v>
      </c>
      <c r="C100" s="28" t="s">
        <v>928</v>
      </c>
      <c r="D100" s="28" t="s">
        <v>929</v>
      </c>
      <c r="E100" s="28" t="s">
        <v>540</v>
      </c>
      <c r="F100" s="85">
        <v>14000</v>
      </c>
      <c r="G100" s="29">
        <v>121.47</v>
      </c>
      <c r="H100" s="29" t="s">
        <v>816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44837</v>
      </c>
      <c r="B101" s="29" t="s">
        <v>997</v>
      </c>
      <c r="C101" s="28" t="s">
        <v>998</v>
      </c>
      <c r="D101" s="28" t="s">
        <v>999</v>
      </c>
      <c r="E101" s="28" t="s">
        <v>541</v>
      </c>
      <c r="F101" s="85">
        <v>44619</v>
      </c>
      <c r="G101" s="29">
        <v>2.5499999999999998</v>
      </c>
      <c r="H101" s="29" t="s">
        <v>816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44837</v>
      </c>
      <c r="B102" s="29" t="s">
        <v>1032</v>
      </c>
      <c r="C102" s="28" t="s">
        <v>1033</v>
      </c>
      <c r="D102" s="28" t="s">
        <v>1034</v>
      </c>
      <c r="E102" s="28" t="s">
        <v>541</v>
      </c>
      <c r="F102" s="85">
        <v>445000</v>
      </c>
      <c r="G102" s="29">
        <v>4.8600000000000003</v>
      </c>
      <c r="H102" s="29" t="s">
        <v>816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44837</v>
      </c>
      <c r="B103" s="29" t="s">
        <v>1035</v>
      </c>
      <c r="C103" s="28" t="s">
        <v>1036</v>
      </c>
      <c r="D103" s="28" t="s">
        <v>1037</v>
      </c>
      <c r="E103" s="28" t="s">
        <v>541</v>
      </c>
      <c r="F103" s="85">
        <v>800252</v>
      </c>
      <c r="G103" s="29">
        <v>0.85</v>
      </c>
      <c r="H103" s="29" t="s">
        <v>816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44837</v>
      </c>
      <c r="B104" s="29" t="s">
        <v>1000</v>
      </c>
      <c r="C104" s="28" t="s">
        <v>1001</v>
      </c>
      <c r="D104" s="28" t="s">
        <v>1038</v>
      </c>
      <c r="E104" s="28" t="s">
        <v>541</v>
      </c>
      <c r="F104" s="85">
        <v>108000</v>
      </c>
      <c r="G104" s="29">
        <v>513.25</v>
      </c>
      <c r="H104" s="29" t="s">
        <v>816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44837</v>
      </c>
      <c r="B105" s="29" t="s">
        <v>1003</v>
      </c>
      <c r="C105" s="28" t="s">
        <v>1004</v>
      </c>
      <c r="D105" s="28" t="s">
        <v>1005</v>
      </c>
      <c r="E105" s="28" t="s">
        <v>541</v>
      </c>
      <c r="F105" s="85">
        <v>83796</v>
      </c>
      <c r="G105" s="29">
        <v>24.25</v>
      </c>
      <c r="H105" s="29" t="s">
        <v>816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44837</v>
      </c>
      <c r="B106" s="29" t="s">
        <v>1006</v>
      </c>
      <c r="C106" s="28" t="s">
        <v>1007</v>
      </c>
      <c r="D106" s="28" t="s">
        <v>1008</v>
      </c>
      <c r="E106" s="28" t="s">
        <v>541</v>
      </c>
      <c r="F106" s="85">
        <v>264415</v>
      </c>
      <c r="G106" s="29">
        <v>32.42</v>
      </c>
      <c r="H106" s="29" t="s">
        <v>816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44837</v>
      </c>
      <c r="B107" s="29" t="s">
        <v>1009</v>
      </c>
      <c r="C107" s="28" t="s">
        <v>1010</v>
      </c>
      <c r="D107" s="28" t="s">
        <v>943</v>
      </c>
      <c r="E107" s="28" t="s">
        <v>541</v>
      </c>
      <c r="F107" s="85">
        <v>4096665</v>
      </c>
      <c r="G107" s="29">
        <v>0.7</v>
      </c>
      <c r="H107" s="29" t="s">
        <v>816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44837</v>
      </c>
      <c r="B108" s="29" t="s">
        <v>1039</v>
      </c>
      <c r="C108" s="28" t="s">
        <v>1040</v>
      </c>
      <c r="D108" s="28" t="s">
        <v>1041</v>
      </c>
      <c r="E108" s="28" t="s">
        <v>541</v>
      </c>
      <c r="F108" s="85">
        <v>860626</v>
      </c>
      <c r="G108" s="29">
        <v>5.34</v>
      </c>
      <c r="H108" s="29" t="s">
        <v>816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44837</v>
      </c>
      <c r="B109" s="29" t="s">
        <v>1013</v>
      </c>
      <c r="C109" s="28" t="s">
        <v>1014</v>
      </c>
      <c r="D109" s="28" t="s">
        <v>1015</v>
      </c>
      <c r="E109" s="28" t="s">
        <v>541</v>
      </c>
      <c r="F109" s="85">
        <v>104318</v>
      </c>
      <c r="G109" s="29">
        <v>320.58</v>
      </c>
      <c r="H109" s="29" t="s">
        <v>816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44837</v>
      </c>
      <c r="B110" s="29" t="s">
        <v>1016</v>
      </c>
      <c r="C110" s="28" t="s">
        <v>1017</v>
      </c>
      <c r="D110" s="28" t="s">
        <v>865</v>
      </c>
      <c r="E110" s="28" t="s">
        <v>541</v>
      </c>
      <c r="F110" s="85">
        <v>54000</v>
      </c>
      <c r="G110" s="29">
        <v>23.95</v>
      </c>
      <c r="H110" s="29" t="s">
        <v>816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44837</v>
      </c>
      <c r="B111" s="29" t="s">
        <v>1016</v>
      </c>
      <c r="C111" s="28" t="s">
        <v>1017</v>
      </c>
      <c r="D111" s="28" t="s">
        <v>1018</v>
      </c>
      <c r="E111" s="28" t="s">
        <v>541</v>
      </c>
      <c r="F111" s="85">
        <v>30000</v>
      </c>
      <c r="G111" s="29">
        <v>23.67</v>
      </c>
      <c r="H111" s="29" t="s">
        <v>816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44837</v>
      </c>
      <c r="B112" s="29" t="s">
        <v>1016</v>
      </c>
      <c r="C112" s="28" t="s">
        <v>1017</v>
      </c>
      <c r="D112" s="28" t="s">
        <v>1042</v>
      </c>
      <c r="E112" s="28" t="s">
        <v>541</v>
      </c>
      <c r="F112" s="85">
        <v>60000</v>
      </c>
      <c r="G112" s="29">
        <v>24.12</v>
      </c>
      <c r="H112" s="29" t="s">
        <v>816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44837</v>
      </c>
      <c r="B113" s="29" t="s">
        <v>1020</v>
      </c>
      <c r="C113" s="28" t="s">
        <v>1021</v>
      </c>
      <c r="D113" s="28" t="s">
        <v>1043</v>
      </c>
      <c r="E113" s="28" t="s">
        <v>541</v>
      </c>
      <c r="F113" s="85">
        <v>1476991</v>
      </c>
      <c r="G113" s="29">
        <v>82.01</v>
      </c>
      <c r="H113" s="29" t="s">
        <v>816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44837</v>
      </c>
      <c r="B114" s="29" t="s">
        <v>920</v>
      </c>
      <c r="C114" s="28" t="s">
        <v>921</v>
      </c>
      <c r="D114" s="28" t="s">
        <v>1044</v>
      </c>
      <c r="E114" s="28" t="s">
        <v>541</v>
      </c>
      <c r="F114" s="85">
        <v>1220000</v>
      </c>
      <c r="G114" s="29">
        <v>10.31</v>
      </c>
      <c r="H114" s="29" t="s">
        <v>816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44837</v>
      </c>
      <c r="B115" s="29" t="s">
        <v>922</v>
      </c>
      <c r="C115" s="28" t="s">
        <v>923</v>
      </c>
      <c r="D115" s="28" t="s">
        <v>1045</v>
      </c>
      <c r="E115" s="28" t="s">
        <v>541</v>
      </c>
      <c r="F115" s="85">
        <v>270000</v>
      </c>
      <c r="G115" s="29">
        <v>17.36</v>
      </c>
      <c r="H115" s="29" t="s">
        <v>816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44837</v>
      </c>
      <c r="B116" s="29" t="s">
        <v>924</v>
      </c>
      <c r="C116" s="28" t="s">
        <v>925</v>
      </c>
      <c r="D116" s="28" t="s">
        <v>930</v>
      </c>
      <c r="E116" s="28" t="s">
        <v>541</v>
      </c>
      <c r="F116" s="85">
        <v>227593</v>
      </c>
      <c r="G116" s="29">
        <v>29.47</v>
      </c>
      <c r="H116" s="29" t="s">
        <v>816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44837</v>
      </c>
      <c r="B117" s="29" t="s">
        <v>1025</v>
      </c>
      <c r="C117" s="28" t="s">
        <v>1026</v>
      </c>
      <c r="D117" s="28" t="s">
        <v>1027</v>
      </c>
      <c r="E117" s="28" t="s">
        <v>541</v>
      </c>
      <c r="F117" s="85">
        <v>71100</v>
      </c>
      <c r="G117" s="29">
        <v>96.58</v>
      </c>
      <c r="H117" s="29" t="s">
        <v>816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44837</v>
      </c>
      <c r="B118" s="29" t="s">
        <v>1028</v>
      </c>
      <c r="C118" s="28" t="s">
        <v>1029</v>
      </c>
      <c r="D118" s="28" t="s">
        <v>1030</v>
      </c>
      <c r="E118" s="28" t="s">
        <v>541</v>
      </c>
      <c r="F118" s="85">
        <v>212810</v>
      </c>
      <c r="G118" s="29">
        <v>22.73</v>
      </c>
      <c r="H118" s="29" t="s">
        <v>816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44837</v>
      </c>
      <c r="B119" s="29" t="s">
        <v>927</v>
      </c>
      <c r="C119" s="28" t="s">
        <v>928</v>
      </c>
      <c r="D119" s="28" t="s">
        <v>1031</v>
      </c>
      <c r="E119" s="28" t="s">
        <v>541</v>
      </c>
      <c r="F119" s="85">
        <v>30000</v>
      </c>
      <c r="G119" s="29">
        <v>97.4</v>
      </c>
      <c r="H119" s="29" t="s">
        <v>816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44837</v>
      </c>
      <c r="B120" s="29" t="s">
        <v>927</v>
      </c>
      <c r="C120" s="28" t="s">
        <v>928</v>
      </c>
      <c r="D120" s="28" t="s">
        <v>929</v>
      </c>
      <c r="E120" s="28" t="s">
        <v>541</v>
      </c>
      <c r="F120" s="85">
        <v>56000</v>
      </c>
      <c r="G120" s="29">
        <v>103.52</v>
      </c>
      <c r="H120" s="29" t="s">
        <v>816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28"/>
  <sheetViews>
    <sheetView zoomScale="85" zoomScaleNormal="85" workbookViewId="0">
      <selection activeCell="D32" sqref="D3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81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1046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44838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542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532</v>
      </c>
      <c r="C9" s="94"/>
      <c r="D9" s="95" t="s">
        <v>543</v>
      </c>
      <c r="E9" s="94" t="s">
        <v>544</v>
      </c>
      <c r="F9" s="94" t="s">
        <v>545</v>
      </c>
      <c r="G9" s="94" t="s">
        <v>546</v>
      </c>
      <c r="H9" s="94" t="s">
        <v>547</v>
      </c>
      <c r="I9" s="94" t="s">
        <v>548</v>
      </c>
      <c r="J9" s="93" t="s">
        <v>549</v>
      </c>
      <c r="K9" s="94" t="s">
        <v>550</v>
      </c>
      <c r="L9" s="96" t="s">
        <v>551</v>
      </c>
      <c r="M9" s="96" t="s">
        <v>552</v>
      </c>
      <c r="N9" s="94" t="s">
        <v>553</v>
      </c>
      <c r="O9" s="95" t="s">
        <v>554</v>
      </c>
      <c r="P9" s="94" t="s">
        <v>784</v>
      </c>
      <c r="Q9" s="1"/>
      <c r="R9" s="6"/>
      <c r="S9" s="1"/>
      <c r="T9" s="1"/>
      <c r="U9" s="1"/>
      <c r="V9" s="1"/>
      <c r="W9" s="1"/>
      <c r="X9" s="1"/>
    </row>
    <row r="10" spans="1:56" s="256" customFormat="1" ht="13.9" customHeight="1">
      <c r="A10" s="323">
        <v>1</v>
      </c>
      <c r="B10" s="324">
        <v>44810</v>
      </c>
      <c r="C10" s="311"/>
      <c r="D10" s="312" t="s">
        <v>88</v>
      </c>
      <c r="E10" s="313" t="s">
        <v>557</v>
      </c>
      <c r="F10" s="323" t="s">
        <v>870</v>
      </c>
      <c r="G10" s="323">
        <v>1535</v>
      </c>
      <c r="H10" s="323"/>
      <c r="I10" s="314" t="s">
        <v>871</v>
      </c>
      <c r="J10" s="329" t="s">
        <v>558</v>
      </c>
      <c r="K10" s="329"/>
      <c r="L10" s="305"/>
      <c r="M10" s="306"/>
      <c r="N10" s="329"/>
      <c r="O10" s="307"/>
      <c r="P10" s="329"/>
      <c r="Q10" s="217"/>
      <c r="R10" s="217" t="s">
        <v>556</v>
      </c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</row>
    <row r="11" spans="1:56" s="256" customFormat="1" ht="13.9" customHeight="1">
      <c r="A11" s="350">
        <v>2</v>
      </c>
      <c r="B11" s="351">
        <v>44816</v>
      </c>
      <c r="C11" s="335"/>
      <c r="D11" s="336" t="s">
        <v>356</v>
      </c>
      <c r="E11" s="337" t="s">
        <v>557</v>
      </c>
      <c r="F11" s="334">
        <v>1915</v>
      </c>
      <c r="G11" s="334">
        <v>1800</v>
      </c>
      <c r="H11" s="334">
        <v>1995</v>
      </c>
      <c r="I11" s="338" t="s">
        <v>872</v>
      </c>
      <c r="J11" s="330" t="s">
        <v>873</v>
      </c>
      <c r="K11" s="330">
        <f t="shared" ref="K11" si="0">H11-F11</f>
        <v>80</v>
      </c>
      <c r="L11" s="331">
        <f t="shared" ref="L11" si="1">(F11*-0.7)/100</f>
        <v>-13.404999999999999</v>
      </c>
      <c r="M11" s="332">
        <f t="shared" ref="M11" si="2">(K11+L11)/F11</f>
        <v>3.4775456919060053E-2</v>
      </c>
      <c r="N11" s="330" t="s">
        <v>555</v>
      </c>
      <c r="O11" s="333">
        <v>44817</v>
      </c>
      <c r="P11" s="330"/>
      <c r="Q11" s="217"/>
      <c r="R11" s="217" t="s">
        <v>826</v>
      </c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</row>
    <row r="12" spans="1:56" s="256" customFormat="1" ht="13.9" customHeight="1">
      <c r="A12" s="299">
        <v>3</v>
      </c>
      <c r="B12" s="352">
        <v>44823</v>
      </c>
      <c r="C12" s="311"/>
      <c r="D12" s="312" t="s">
        <v>66</v>
      </c>
      <c r="E12" s="313" t="s">
        <v>557</v>
      </c>
      <c r="F12" s="323" t="s">
        <v>875</v>
      </c>
      <c r="G12" s="323">
        <v>1780</v>
      </c>
      <c r="H12" s="323"/>
      <c r="I12" s="314" t="s">
        <v>866</v>
      </c>
      <c r="J12" s="329" t="s">
        <v>558</v>
      </c>
      <c r="K12" s="329"/>
      <c r="L12" s="305"/>
      <c r="M12" s="306"/>
      <c r="N12" s="329"/>
      <c r="O12" s="307"/>
      <c r="P12" s="329"/>
      <c r="Q12" s="217"/>
      <c r="R12" s="217" t="s">
        <v>556</v>
      </c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</row>
    <row r="13" spans="1:56" s="256" customFormat="1" ht="13.9" customHeight="1">
      <c r="A13" s="299">
        <v>4</v>
      </c>
      <c r="B13" s="353">
        <v>44824</v>
      </c>
      <c r="C13" s="311"/>
      <c r="D13" s="312" t="s">
        <v>158</v>
      </c>
      <c r="E13" s="313" t="s">
        <v>557</v>
      </c>
      <c r="F13" s="323" t="s">
        <v>876</v>
      </c>
      <c r="G13" s="323">
        <v>2940</v>
      </c>
      <c r="H13" s="323"/>
      <c r="I13" s="314" t="s">
        <v>877</v>
      </c>
      <c r="J13" s="329" t="s">
        <v>558</v>
      </c>
      <c r="K13" s="329"/>
      <c r="L13" s="305"/>
      <c r="M13" s="306"/>
      <c r="N13" s="329"/>
      <c r="O13" s="307"/>
      <c r="P13" s="329"/>
      <c r="Q13" s="217"/>
      <c r="R13" s="217" t="s">
        <v>556</v>
      </c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</row>
    <row r="14" spans="1:56" s="256" customFormat="1" ht="13.9" customHeight="1">
      <c r="A14" s="299">
        <v>5</v>
      </c>
      <c r="B14" s="354">
        <v>44830</v>
      </c>
      <c r="C14" s="311"/>
      <c r="D14" s="312" t="s">
        <v>177</v>
      </c>
      <c r="E14" s="313" t="s">
        <v>557</v>
      </c>
      <c r="F14" s="323" t="s">
        <v>880</v>
      </c>
      <c r="G14" s="323">
        <v>2740</v>
      </c>
      <c r="H14" s="323"/>
      <c r="I14" s="314" t="s">
        <v>881</v>
      </c>
      <c r="J14" s="329" t="s">
        <v>558</v>
      </c>
      <c r="K14" s="329"/>
      <c r="L14" s="305"/>
      <c r="M14" s="306"/>
      <c r="N14" s="329"/>
      <c r="O14" s="307"/>
      <c r="P14" s="329"/>
      <c r="Q14" s="217"/>
      <c r="R14" s="217" t="s">
        <v>556</v>
      </c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</row>
    <row r="15" spans="1:56" s="256" customFormat="1" ht="13.9" customHeight="1">
      <c r="A15" s="299">
        <v>6</v>
      </c>
      <c r="B15" s="356">
        <v>44830</v>
      </c>
      <c r="C15" s="311"/>
      <c r="D15" s="312" t="s">
        <v>464</v>
      </c>
      <c r="E15" s="313" t="s">
        <v>557</v>
      </c>
      <c r="F15" s="323" t="s">
        <v>882</v>
      </c>
      <c r="G15" s="323">
        <v>129</v>
      </c>
      <c r="H15" s="323"/>
      <c r="I15" s="314" t="s">
        <v>883</v>
      </c>
      <c r="J15" s="329" t="s">
        <v>558</v>
      </c>
      <c r="K15" s="329"/>
      <c r="L15" s="305"/>
      <c r="M15" s="306"/>
      <c r="N15" s="329"/>
      <c r="O15" s="307"/>
      <c r="P15" s="329"/>
      <c r="Q15" s="217"/>
      <c r="R15" s="217" t="s">
        <v>556</v>
      </c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</row>
    <row r="16" spans="1:56" s="256" customFormat="1" ht="13.9" customHeight="1">
      <c r="A16" s="350">
        <v>7</v>
      </c>
      <c r="B16" s="351">
        <v>44831</v>
      </c>
      <c r="C16" s="335"/>
      <c r="D16" s="336" t="s">
        <v>129</v>
      </c>
      <c r="E16" s="337" t="s">
        <v>557</v>
      </c>
      <c r="F16" s="334">
        <v>406</v>
      </c>
      <c r="G16" s="334">
        <v>379</v>
      </c>
      <c r="H16" s="334">
        <v>421</v>
      </c>
      <c r="I16" s="338" t="s">
        <v>868</v>
      </c>
      <c r="J16" s="330" t="s">
        <v>887</v>
      </c>
      <c r="K16" s="330">
        <f t="shared" ref="K16" si="3">H16-F16</f>
        <v>15</v>
      </c>
      <c r="L16" s="331">
        <f>(F16*-0.07)/100</f>
        <v>-0.28420000000000001</v>
      </c>
      <c r="M16" s="332">
        <f t="shared" ref="M16" si="4">(K16+L16)/F16</f>
        <v>3.6245812807881771E-2</v>
      </c>
      <c r="N16" s="330" t="s">
        <v>555</v>
      </c>
      <c r="O16" s="333">
        <v>44831</v>
      </c>
      <c r="P16" s="330"/>
      <c r="Q16" s="217"/>
      <c r="R16" s="217" t="s">
        <v>556</v>
      </c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</row>
    <row r="17" spans="1:56" s="256" customFormat="1" ht="13.9" customHeight="1">
      <c r="A17" s="350">
        <v>8</v>
      </c>
      <c r="B17" s="351">
        <v>44834</v>
      </c>
      <c r="C17" s="335"/>
      <c r="D17" s="336" t="s">
        <v>519</v>
      </c>
      <c r="E17" s="337" t="s">
        <v>557</v>
      </c>
      <c r="F17" s="334">
        <v>325</v>
      </c>
      <c r="G17" s="334">
        <v>298</v>
      </c>
      <c r="H17" s="334">
        <v>337.5</v>
      </c>
      <c r="I17" s="338" t="s">
        <v>867</v>
      </c>
      <c r="J17" s="330" t="s">
        <v>899</v>
      </c>
      <c r="K17" s="330">
        <f t="shared" ref="K17" si="5">H17-F17</f>
        <v>12.5</v>
      </c>
      <c r="L17" s="331">
        <f>(F17*-0.07)/100</f>
        <v>-0.22750000000000004</v>
      </c>
      <c r="M17" s="332">
        <f t="shared" ref="M17" si="6">(K17+L17)/F17</f>
        <v>3.7761538461538464E-2</v>
      </c>
      <c r="N17" s="330" t="s">
        <v>555</v>
      </c>
      <c r="O17" s="333">
        <v>44834</v>
      </c>
      <c r="P17" s="330"/>
      <c r="Q17" s="217"/>
      <c r="R17" s="217" t="s">
        <v>556</v>
      </c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</row>
    <row r="18" spans="1:56" s="256" customFormat="1" ht="13.9" customHeight="1">
      <c r="A18" s="299"/>
      <c r="B18" s="359"/>
      <c r="C18" s="311"/>
      <c r="D18" s="312"/>
      <c r="E18" s="313"/>
      <c r="F18" s="323"/>
      <c r="G18" s="323"/>
      <c r="H18" s="323"/>
      <c r="I18" s="314"/>
      <c r="J18" s="329"/>
      <c r="K18" s="329"/>
      <c r="L18" s="305"/>
      <c r="M18" s="306"/>
      <c r="N18" s="329"/>
      <c r="O18" s="307"/>
      <c r="P18" s="329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</row>
    <row r="19" spans="1:56" ht="13.9" customHeight="1">
      <c r="A19" s="303"/>
      <c r="B19" s="300"/>
      <c r="C19" s="311"/>
      <c r="D19" s="312"/>
      <c r="E19" s="313"/>
      <c r="F19" s="303"/>
      <c r="G19" s="303"/>
      <c r="H19" s="303"/>
      <c r="I19" s="314"/>
      <c r="J19" s="304"/>
      <c r="K19" s="304"/>
      <c r="L19" s="305"/>
      <c r="M19" s="306"/>
      <c r="N19" s="304"/>
      <c r="O19" s="307"/>
      <c r="P19" s="305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</row>
    <row r="20" spans="1:56" ht="14.25" customHeight="1">
      <c r="A20" s="97"/>
      <c r="B20" s="98"/>
      <c r="C20" s="99"/>
      <c r="D20" s="100"/>
      <c r="E20" s="101"/>
      <c r="F20" s="101"/>
      <c r="H20" s="101"/>
      <c r="I20" s="102"/>
      <c r="J20" s="103"/>
      <c r="K20" s="103"/>
      <c r="L20" s="104"/>
      <c r="M20" s="105"/>
      <c r="N20" s="106"/>
      <c r="O20" s="107"/>
      <c r="P20" s="108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</row>
    <row r="21" spans="1:56" ht="14.25" customHeight="1">
      <c r="A21" s="97"/>
      <c r="B21" s="98"/>
      <c r="C21" s="99"/>
      <c r="D21" s="100"/>
      <c r="E21" s="101"/>
      <c r="F21" s="101"/>
      <c r="G21" s="97"/>
      <c r="H21" s="101"/>
      <c r="I21" s="102"/>
      <c r="J21" s="103"/>
      <c r="K21" s="103"/>
      <c r="L21" s="104"/>
      <c r="M21" s="105"/>
      <c r="N21" s="106"/>
      <c r="O21" s="107"/>
      <c r="P21" s="10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09" t="s">
        <v>559</v>
      </c>
      <c r="B22" s="110"/>
      <c r="C22" s="111"/>
      <c r="D22" s="112"/>
      <c r="E22" s="113"/>
      <c r="F22" s="113"/>
      <c r="G22" s="113"/>
      <c r="H22" s="113"/>
      <c r="I22" s="113"/>
      <c r="J22" s="114"/>
      <c r="K22" s="113"/>
      <c r="L22" s="115"/>
      <c r="M22" s="54"/>
      <c r="N22" s="114"/>
      <c r="O22" s="11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" customHeight="1">
      <c r="A23" s="116" t="s">
        <v>560</v>
      </c>
      <c r="B23" s="109"/>
      <c r="C23" s="109"/>
      <c r="D23" s="109"/>
      <c r="E23" s="41"/>
      <c r="F23" s="117" t="s">
        <v>561</v>
      </c>
      <c r="G23" s="6"/>
      <c r="H23" s="6"/>
      <c r="I23" s="6"/>
      <c r="J23" s="118"/>
      <c r="K23" s="119"/>
      <c r="L23" s="119"/>
      <c r="M23" s="120"/>
      <c r="N23" s="1"/>
      <c r="O23" s="12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09" t="s">
        <v>562</v>
      </c>
      <c r="B24" s="109"/>
      <c r="C24" s="109"/>
      <c r="D24" s="109" t="s">
        <v>815</v>
      </c>
      <c r="E24" s="6"/>
      <c r="F24" s="117" t="s">
        <v>563</v>
      </c>
      <c r="G24" s="6"/>
      <c r="H24" s="6"/>
      <c r="I24" s="6"/>
      <c r="J24" s="118"/>
      <c r="K24" s="119"/>
      <c r="L24" s="119"/>
      <c r="M24" s="120"/>
      <c r="N24" s="1"/>
      <c r="O24" s="12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/>
      <c r="B25" s="109"/>
      <c r="C25" s="109"/>
      <c r="D25" s="109"/>
      <c r="E25" s="6"/>
      <c r="F25" s="6"/>
      <c r="G25" s="6"/>
      <c r="H25" s="6"/>
      <c r="I25" s="6"/>
      <c r="J25" s="122"/>
      <c r="K25" s="119"/>
      <c r="L25" s="119"/>
      <c r="M25" s="6"/>
      <c r="N25" s="123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.75" customHeight="1">
      <c r="A26" s="1"/>
      <c r="B26" s="124" t="s">
        <v>564</v>
      </c>
      <c r="C26" s="124"/>
      <c r="D26" s="124"/>
      <c r="E26" s="124"/>
      <c r="F26" s="125"/>
      <c r="G26" s="6"/>
      <c r="H26" s="6"/>
      <c r="I26" s="126"/>
      <c r="J26" s="127"/>
      <c r="K26" s="128"/>
      <c r="L26" s="127"/>
      <c r="M26" s="6"/>
      <c r="N26" s="1"/>
      <c r="O26" s="1"/>
      <c r="P26" s="1"/>
      <c r="R26" s="54"/>
      <c r="S26" s="1"/>
      <c r="T26" s="1"/>
      <c r="U26" s="1"/>
      <c r="V26" s="1"/>
      <c r="W26" s="1"/>
      <c r="X26" s="1"/>
      <c r="Y26" s="1"/>
      <c r="Z26" s="1"/>
    </row>
    <row r="27" spans="1:56" ht="38.25" customHeight="1">
      <c r="A27" s="380" t="s">
        <v>16</v>
      </c>
      <c r="B27" s="380" t="s">
        <v>532</v>
      </c>
      <c r="C27" s="380"/>
      <c r="D27" s="258" t="s">
        <v>543</v>
      </c>
      <c r="E27" s="380" t="s">
        <v>544</v>
      </c>
      <c r="F27" s="380" t="s">
        <v>545</v>
      </c>
      <c r="G27" s="380" t="s">
        <v>565</v>
      </c>
      <c r="H27" s="380" t="s">
        <v>547</v>
      </c>
      <c r="I27" s="380" t="s">
        <v>548</v>
      </c>
      <c r="J27" s="96" t="s">
        <v>549</v>
      </c>
      <c r="K27" s="94" t="s">
        <v>566</v>
      </c>
      <c r="L27" s="130" t="s">
        <v>551</v>
      </c>
      <c r="M27" s="96" t="s">
        <v>552</v>
      </c>
      <c r="N27" s="93" t="s">
        <v>553</v>
      </c>
      <c r="O27" s="258" t="s">
        <v>554</v>
      </c>
      <c r="P27" s="41"/>
      <c r="Q27" s="1"/>
      <c r="R27" s="255"/>
      <c r="S27" s="255"/>
      <c r="T27" s="255"/>
      <c r="U27" s="249"/>
      <c r="V27" s="249"/>
      <c r="W27" s="249"/>
      <c r="X27" s="249"/>
      <c r="Y27" s="249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s="316" customFormat="1" ht="13.5" customHeight="1">
      <c r="A28" s="299">
        <v>1</v>
      </c>
      <c r="B28" s="324">
        <v>44831</v>
      </c>
      <c r="C28" s="301"/>
      <c r="D28" s="302" t="s">
        <v>200</v>
      </c>
      <c r="E28" s="323" t="s">
        <v>557</v>
      </c>
      <c r="F28" s="323" t="s">
        <v>885</v>
      </c>
      <c r="G28" s="323">
        <v>2890</v>
      </c>
      <c r="H28" s="323"/>
      <c r="I28" s="323" t="s">
        <v>886</v>
      </c>
      <c r="J28" s="252" t="s">
        <v>558</v>
      </c>
      <c r="K28" s="252"/>
      <c r="L28" s="253"/>
      <c r="M28" s="254"/>
      <c r="N28" s="252"/>
      <c r="O28" s="275"/>
      <c r="P28" s="41"/>
      <c r="Q28" s="256"/>
      <c r="R28" s="257" t="s">
        <v>556</v>
      </c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308"/>
      <c r="AJ28" s="309"/>
      <c r="AK28" s="315"/>
      <c r="AL28" s="315"/>
    </row>
    <row r="29" spans="1:56" s="316" customFormat="1" ht="13.5" customHeight="1">
      <c r="A29" s="299">
        <v>2</v>
      </c>
      <c r="B29" s="324">
        <v>44833</v>
      </c>
      <c r="C29" s="301"/>
      <c r="D29" s="302" t="s">
        <v>146</v>
      </c>
      <c r="E29" s="323" t="s">
        <v>557</v>
      </c>
      <c r="F29" s="323" t="s">
        <v>893</v>
      </c>
      <c r="G29" s="323">
        <v>4395</v>
      </c>
      <c r="H29" s="323"/>
      <c r="I29" s="323" t="s">
        <v>894</v>
      </c>
      <c r="J29" s="252" t="s">
        <v>558</v>
      </c>
      <c r="K29" s="252"/>
      <c r="L29" s="253"/>
      <c r="M29" s="254"/>
      <c r="N29" s="252"/>
      <c r="O29" s="275"/>
      <c r="P29" s="41"/>
      <c r="Q29" s="256"/>
      <c r="R29" s="257" t="s">
        <v>556</v>
      </c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308"/>
      <c r="AJ29" s="309"/>
      <c r="AK29" s="315"/>
      <c r="AL29" s="315"/>
    </row>
    <row r="30" spans="1:56" s="316" customFormat="1" ht="13.5" customHeight="1">
      <c r="A30" s="299">
        <v>3</v>
      </c>
      <c r="B30" s="324">
        <v>44833</v>
      </c>
      <c r="C30" s="301"/>
      <c r="D30" s="302" t="s">
        <v>124</v>
      </c>
      <c r="E30" s="323" t="s">
        <v>557</v>
      </c>
      <c r="F30" s="323" t="s">
        <v>895</v>
      </c>
      <c r="G30" s="323">
        <v>825</v>
      </c>
      <c r="H30" s="323"/>
      <c r="I30" s="323" t="s">
        <v>874</v>
      </c>
      <c r="J30" s="252" t="s">
        <v>558</v>
      </c>
      <c r="K30" s="252"/>
      <c r="L30" s="253"/>
      <c r="M30" s="254"/>
      <c r="N30" s="252"/>
      <c r="O30" s="275"/>
      <c r="P30" s="41"/>
      <c r="Q30" s="256"/>
      <c r="R30" s="257" t="s">
        <v>556</v>
      </c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308"/>
      <c r="AJ30" s="309"/>
      <c r="AK30" s="315"/>
      <c r="AL30" s="315"/>
    </row>
    <row r="31" spans="1:56" s="316" customFormat="1" ht="13.5" customHeight="1">
      <c r="A31" s="299">
        <v>4</v>
      </c>
      <c r="B31" s="324">
        <v>44834</v>
      </c>
      <c r="C31" s="301"/>
      <c r="D31" s="302" t="s">
        <v>85</v>
      </c>
      <c r="E31" s="323" t="s">
        <v>557</v>
      </c>
      <c r="F31" s="323" t="s">
        <v>900</v>
      </c>
      <c r="G31" s="323">
        <v>207</v>
      </c>
      <c r="H31" s="323"/>
      <c r="I31" s="323" t="s">
        <v>901</v>
      </c>
      <c r="J31" s="252" t="s">
        <v>558</v>
      </c>
      <c r="K31" s="252"/>
      <c r="L31" s="253"/>
      <c r="M31" s="254"/>
      <c r="N31" s="252"/>
      <c r="O31" s="275"/>
      <c r="P31" s="41"/>
      <c r="Q31" s="256"/>
      <c r="R31" s="257" t="s">
        <v>556</v>
      </c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308"/>
      <c r="AJ31" s="309"/>
      <c r="AK31" s="315"/>
      <c r="AL31" s="315"/>
    </row>
    <row r="32" spans="1:56" s="310" customFormat="1" ht="15" customHeight="1">
      <c r="A32" s="299">
        <v>5</v>
      </c>
      <c r="B32" s="300">
        <v>44834</v>
      </c>
      <c r="C32" s="301"/>
      <c r="D32" s="302" t="s">
        <v>313</v>
      </c>
      <c r="E32" s="323" t="s">
        <v>557</v>
      </c>
      <c r="F32" s="323" t="s">
        <v>902</v>
      </c>
      <c r="G32" s="303">
        <v>927</v>
      </c>
      <c r="H32" s="303"/>
      <c r="I32" s="323" t="s">
        <v>903</v>
      </c>
      <c r="J32" s="252" t="s">
        <v>558</v>
      </c>
      <c r="K32" s="252"/>
      <c r="L32" s="253"/>
      <c r="M32" s="254"/>
      <c r="N32" s="252"/>
      <c r="O32" s="275"/>
      <c r="P32" s="41"/>
      <c r="Q32" s="256"/>
      <c r="R32" s="257" t="s">
        <v>826</v>
      </c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308"/>
      <c r="AJ32" s="309"/>
      <c r="AK32" s="309"/>
      <c r="AL32" s="309"/>
    </row>
    <row r="33" spans="1:38" ht="15" customHeight="1">
      <c r="A33" s="259"/>
      <c r="B33" s="260"/>
      <c r="C33" s="261"/>
      <c r="D33" s="262"/>
      <c r="E33" s="263"/>
      <c r="F33" s="263"/>
      <c r="G33" s="263"/>
      <c r="H33" s="263"/>
      <c r="I33" s="263"/>
      <c r="J33" s="264"/>
      <c r="K33" s="264"/>
      <c r="L33" s="265"/>
      <c r="M33" s="266"/>
      <c r="N33" s="264"/>
      <c r="O33" s="267"/>
      <c r="P33" s="240"/>
      <c r="Q33" s="256"/>
      <c r="R33" s="25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1"/>
      <c r="AI33" s="1"/>
      <c r="AJ33" s="1"/>
      <c r="AK33" s="1"/>
      <c r="AL33" s="1"/>
    </row>
    <row r="34" spans="1:38" ht="44.25" customHeight="1">
      <c r="A34" s="109" t="s">
        <v>559</v>
      </c>
      <c r="B34" s="131"/>
      <c r="C34" s="131"/>
      <c r="D34" s="1"/>
      <c r="E34" s="6"/>
      <c r="F34" s="6"/>
      <c r="G34" s="6"/>
      <c r="H34" s="6" t="s">
        <v>571</v>
      </c>
      <c r="I34" s="6"/>
      <c r="J34" s="6"/>
      <c r="K34" s="105"/>
      <c r="L34" s="133"/>
      <c r="M34" s="105"/>
      <c r="N34" s="106"/>
      <c r="O34" s="105"/>
      <c r="P34" s="1"/>
      <c r="Q34" s="1"/>
      <c r="R34" s="6"/>
      <c r="S34" s="1"/>
      <c r="T34" s="1"/>
      <c r="U34" s="1"/>
      <c r="V34" s="1"/>
      <c r="W34" s="1"/>
      <c r="X34" s="1"/>
      <c r="Y34" s="1"/>
      <c r="Z34" s="1"/>
      <c r="AA34" s="1"/>
      <c r="AB34" s="1"/>
      <c r="AC34" s="251"/>
      <c r="AD34" s="251"/>
      <c r="AE34" s="251"/>
      <c r="AF34" s="251"/>
      <c r="AG34" s="251"/>
      <c r="AH34" s="251"/>
    </row>
    <row r="35" spans="1:38" ht="12.75" customHeight="1">
      <c r="A35" s="116" t="s">
        <v>560</v>
      </c>
      <c r="B35" s="109"/>
      <c r="C35" s="109"/>
      <c r="D35" s="109"/>
      <c r="E35" s="41"/>
      <c r="F35" s="117" t="s">
        <v>561</v>
      </c>
      <c r="G35" s="54"/>
      <c r="H35" s="41"/>
      <c r="I35" s="54"/>
      <c r="J35" s="6"/>
      <c r="K35" s="134"/>
      <c r="L35" s="135"/>
      <c r="M35" s="6"/>
      <c r="N35" s="99"/>
      <c r="O35" s="136"/>
      <c r="P35" s="4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4.25" customHeight="1">
      <c r="A36" s="116"/>
      <c r="B36" s="109"/>
      <c r="C36" s="109"/>
      <c r="D36" s="109"/>
      <c r="E36" s="6"/>
      <c r="F36" s="117" t="s">
        <v>563</v>
      </c>
      <c r="G36" s="54"/>
      <c r="H36" s="41"/>
      <c r="I36" s="54"/>
      <c r="J36" s="6"/>
      <c r="K36" s="134"/>
      <c r="L36" s="135"/>
      <c r="M36" s="6"/>
      <c r="N36" s="99"/>
      <c r="O36" s="136"/>
      <c r="P36" s="41"/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4.25" customHeight="1">
      <c r="A37" s="109"/>
      <c r="B37" s="109"/>
      <c r="C37" s="109"/>
      <c r="D37" s="109"/>
      <c r="E37" s="6"/>
      <c r="F37" s="6"/>
      <c r="G37" s="6"/>
      <c r="H37" s="6"/>
      <c r="I37" s="6"/>
      <c r="J37" s="122"/>
      <c r="K37" s="119"/>
      <c r="L37" s="120"/>
      <c r="M37" s="6"/>
      <c r="N37" s="123"/>
      <c r="O37" s="1"/>
      <c r="P37" s="4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.75" customHeight="1">
      <c r="A38" s="137" t="s">
        <v>572</v>
      </c>
      <c r="B38" s="137"/>
      <c r="C38" s="137"/>
      <c r="D38" s="137"/>
      <c r="E38" s="6"/>
      <c r="F38" s="6"/>
      <c r="G38" s="6"/>
      <c r="H38" s="6"/>
      <c r="I38" s="6"/>
      <c r="J38" s="6"/>
      <c r="K38" s="6"/>
      <c r="L38" s="6"/>
      <c r="M38" s="6"/>
      <c r="N38" s="6"/>
      <c r="O38" s="2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38.25" customHeight="1">
      <c r="A39" s="94" t="s">
        <v>16</v>
      </c>
      <c r="B39" s="94" t="s">
        <v>532</v>
      </c>
      <c r="C39" s="94"/>
      <c r="D39" s="95" t="s">
        <v>543</v>
      </c>
      <c r="E39" s="94" t="s">
        <v>544</v>
      </c>
      <c r="F39" s="94" t="s">
        <v>545</v>
      </c>
      <c r="G39" s="94" t="s">
        <v>565</v>
      </c>
      <c r="H39" s="94" t="s">
        <v>547</v>
      </c>
      <c r="I39" s="94" t="s">
        <v>548</v>
      </c>
      <c r="J39" s="93" t="s">
        <v>549</v>
      </c>
      <c r="K39" s="138" t="s">
        <v>573</v>
      </c>
      <c r="L39" s="96" t="s">
        <v>551</v>
      </c>
      <c r="M39" s="138" t="s">
        <v>574</v>
      </c>
      <c r="N39" s="94" t="s">
        <v>575</v>
      </c>
      <c r="O39" s="93" t="s">
        <v>553</v>
      </c>
      <c r="P39" s="95" t="s">
        <v>554</v>
      </c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s="218" customFormat="1" ht="12.75" customHeight="1">
      <c r="A40" s="327">
        <v>1</v>
      </c>
      <c r="B40" s="347">
        <v>44834</v>
      </c>
      <c r="C40" s="357"/>
      <c r="D40" s="357" t="s">
        <v>890</v>
      </c>
      <c r="E40" s="327" t="s">
        <v>869</v>
      </c>
      <c r="F40" s="327">
        <v>911</v>
      </c>
      <c r="G40" s="327">
        <v>936</v>
      </c>
      <c r="H40" s="328">
        <v>895</v>
      </c>
      <c r="I40" s="328" t="s">
        <v>904</v>
      </c>
      <c r="J40" s="296" t="s">
        <v>898</v>
      </c>
      <c r="K40" s="295">
        <f>F40-H40</f>
        <v>16</v>
      </c>
      <c r="L40" s="297">
        <f t="shared" ref="L40:L41" si="7">(H40*N40)*0.07%</f>
        <v>313.25000000000006</v>
      </c>
      <c r="M40" s="298">
        <f t="shared" ref="M40:M41" si="8">(K40*N40)-L40</f>
        <v>7686.75</v>
      </c>
      <c r="N40" s="295">
        <v>500</v>
      </c>
      <c r="O40" s="296" t="s">
        <v>555</v>
      </c>
      <c r="P40" s="294">
        <v>44837</v>
      </c>
      <c r="Q40" s="220"/>
      <c r="R40" s="223" t="s">
        <v>826</v>
      </c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63"/>
      <c r="AG40" s="260"/>
      <c r="AH40" s="220"/>
      <c r="AI40" s="220"/>
      <c r="AJ40" s="263"/>
      <c r="AK40" s="263"/>
      <c r="AL40" s="263"/>
    </row>
    <row r="41" spans="1:38" s="218" customFormat="1" ht="12.75" customHeight="1">
      <c r="A41" s="327">
        <v>2</v>
      </c>
      <c r="B41" s="347">
        <v>44834</v>
      </c>
      <c r="C41" s="357"/>
      <c r="D41" s="357" t="s">
        <v>905</v>
      </c>
      <c r="E41" s="327" t="s">
        <v>869</v>
      </c>
      <c r="F41" s="327">
        <v>1258</v>
      </c>
      <c r="G41" s="327">
        <v>1276</v>
      </c>
      <c r="H41" s="328">
        <v>1245</v>
      </c>
      <c r="I41" s="328" t="s">
        <v>906</v>
      </c>
      <c r="J41" s="296" t="s">
        <v>936</v>
      </c>
      <c r="K41" s="295">
        <f>F41-H41</f>
        <v>13</v>
      </c>
      <c r="L41" s="297">
        <f t="shared" si="7"/>
        <v>653.62500000000011</v>
      </c>
      <c r="M41" s="298">
        <f t="shared" si="8"/>
        <v>9096.375</v>
      </c>
      <c r="N41" s="295">
        <v>750</v>
      </c>
      <c r="O41" s="296" t="s">
        <v>555</v>
      </c>
      <c r="P41" s="294">
        <v>44837</v>
      </c>
      <c r="Q41" s="220"/>
      <c r="R41" s="223" t="s">
        <v>556</v>
      </c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63"/>
      <c r="AG41" s="260"/>
      <c r="AH41" s="220"/>
      <c r="AI41" s="220"/>
      <c r="AJ41" s="263"/>
      <c r="AK41" s="263"/>
      <c r="AL41" s="263"/>
    </row>
    <row r="42" spans="1:38" s="218" customFormat="1" ht="12.75" customHeight="1">
      <c r="A42" s="339">
        <v>3</v>
      </c>
      <c r="B42" s="340">
        <v>44834</v>
      </c>
      <c r="C42" s="355"/>
      <c r="D42" s="355" t="s">
        <v>879</v>
      </c>
      <c r="E42" s="339" t="s">
        <v>557</v>
      </c>
      <c r="F42" s="339" t="s">
        <v>907</v>
      </c>
      <c r="G42" s="339">
        <v>905</v>
      </c>
      <c r="H42" s="343"/>
      <c r="I42" s="343" t="s">
        <v>908</v>
      </c>
      <c r="J42" s="343" t="s">
        <v>558</v>
      </c>
      <c r="K42" s="343"/>
      <c r="L42" s="345"/>
      <c r="M42" s="346"/>
      <c r="N42" s="343"/>
      <c r="O42" s="343"/>
      <c r="P42" s="340"/>
      <c r="Q42" s="220"/>
      <c r="R42" s="223" t="s">
        <v>556</v>
      </c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63"/>
      <c r="AG42" s="260"/>
      <c r="AH42" s="220"/>
      <c r="AI42" s="220"/>
      <c r="AJ42" s="263"/>
      <c r="AK42" s="263"/>
      <c r="AL42" s="263"/>
    </row>
    <row r="43" spans="1:38" s="218" customFormat="1" ht="12.75" customHeight="1">
      <c r="A43" s="339">
        <v>4</v>
      </c>
      <c r="B43" s="340">
        <v>44834</v>
      </c>
      <c r="C43" s="355"/>
      <c r="D43" s="355" t="s">
        <v>884</v>
      </c>
      <c r="E43" s="339" t="s">
        <v>557</v>
      </c>
      <c r="F43" s="339" t="s">
        <v>909</v>
      </c>
      <c r="G43" s="339">
        <v>2345</v>
      </c>
      <c r="H43" s="343"/>
      <c r="I43" s="343" t="s">
        <v>910</v>
      </c>
      <c r="J43" s="343" t="s">
        <v>558</v>
      </c>
      <c r="K43" s="343"/>
      <c r="L43" s="345"/>
      <c r="M43" s="346"/>
      <c r="N43" s="343"/>
      <c r="O43" s="343"/>
      <c r="P43" s="340"/>
      <c r="Q43" s="220"/>
      <c r="R43" s="223" t="s">
        <v>556</v>
      </c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63"/>
      <c r="AG43" s="260"/>
      <c r="AH43" s="220"/>
      <c r="AI43" s="220"/>
      <c r="AJ43" s="263"/>
      <c r="AK43" s="263"/>
      <c r="AL43" s="263"/>
    </row>
    <row r="44" spans="1:38" s="218" customFormat="1" ht="12.75" customHeight="1">
      <c r="A44" s="327">
        <v>5</v>
      </c>
      <c r="B44" s="347">
        <v>44837</v>
      </c>
      <c r="C44" s="357"/>
      <c r="D44" s="357" t="s">
        <v>931</v>
      </c>
      <c r="E44" s="327" t="s">
        <v>557</v>
      </c>
      <c r="F44" s="327">
        <v>1006.5</v>
      </c>
      <c r="G44" s="327">
        <v>987</v>
      </c>
      <c r="H44" s="328">
        <v>1019.5</v>
      </c>
      <c r="I44" s="328" t="s">
        <v>932</v>
      </c>
      <c r="J44" s="296" t="s">
        <v>675</v>
      </c>
      <c r="K44" s="295">
        <f t="shared" ref="K44" si="9">H44-F44</f>
        <v>13</v>
      </c>
      <c r="L44" s="297">
        <f t="shared" ref="L44" si="10">(H44*N44)*0.07%</f>
        <v>428.19000000000005</v>
      </c>
      <c r="M44" s="298">
        <f t="shared" ref="M44" si="11">(K44*N44)-L44</f>
        <v>7371.8099999999995</v>
      </c>
      <c r="N44" s="295">
        <v>600</v>
      </c>
      <c r="O44" s="296" t="s">
        <v>555</v>
      </c>
      <c r="P44" s="294">
        <v>44837</v>
      </c>
      <c r="Q44" s="220"/>
      <c r="R44" s="223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63"/>
      <c r="AG44" s="260"/>
      <c r="AH44" s="220"/>
      <c r="AI44" s="220"/>
      <c r="AJ44" s="263"/>
      <c r="AK44" s="263"/>
      <c r="AL44" s="263"/>
    </row>
    <row r="45" spans="1:38" s="218" customFormat="1" ht="12.75" customHeight="1">
      <c r="A45" s="339">
        <v>6</v>
      </c>
      <c r="B45" s="340">
        <v>44837</v>
      </c>
      <c r="C45" s="355"/>
      <c r="D45" s="355" t="s">
        <v>933</v>
      </c>
      <c r="E45" s="339" t="s">
        <v>557</v>
      </c>
      <c r="F45" s="339" t="s">
        <v>934</v>
      </c>
      <c r="G45" s="339">
        <v>928</v>
      </c>
      <c r="H45" s="343"/>
      <c r="I45" s="343" t="s">
        <v>935</v>
      </c>
      <c r="J45" s="343" t="s">
        <v>558</v>
      </c>
      <c r="K45" s="343"/>
      <c r="L45" s="345"/>
      <c r="M45" s="346"/>
      <c r="N45" s="343"/>
      <c r="O45" s="343"/>
      <c r="P45" s="340"/>
      <c r="Q45" s="220"/>
      <c r="R45" s="223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63"/>
      <c r="AG45" s="260"/>
      <c r="AH45" s="220"/>
      <c r="AI45" s="220"/>
      <c r="AJ45" s="263"/>
      <c r="AK45" s="263"/>
      <c r="AL45" s="263"/>
    </row>
    <row r="46" spans="1:38" s="218" customFormat="1" ht="12.75" customHeight="1">
      <c r="A46" s="221"/>
      <c r="B46" s="219"/>
      <c r="C46" s="276"/>
      <c r="D46" s="276"/>
      <c r="E46" s="221"/>
      <c r="F46" s="221"/>
      <c r="G46" s="221"/>
      <c r="H46" s="222"/>
      <c r="I46" s="222"/>
      <c r="J46" s="252"/>
      <c r="K46" s="276"/>
      <c r="L46" s="221"/>
      <c r="M46" s="221"/>
      <c r="N46" s="221"/>
      <c r="O46" s="222"/>
      <c r="P46" s="222"/>
      <c r="Q46" s="220"/>
      <c r="R46" s="223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63"/>
      <c r="AG46" s="260"/>
      <c r="AH46" s="220"/>
      <c r="AI46" s="220"/>
      <c r="AJ46" s="263"/>
      <c r="AK46" s="263"/>
      <c r="AL46" s="263"/>
    </row>
    <row r="47" spans="1:38" ht="13.5" customHeight="1">
      <c r="A47" s="263"/>
      <c r="B47" s="260"/>
      <c r="C47" s="220"/>
      <c r="D47" s="220"/>
      <c r="E47" s="263"/>
      <c r="F47" s="263"/>
      <c r="G47" s="263"/>
      <c r="H47" s="264"/>
      <c r="I47" s="264"/>
      <c r="J47" s="291"/>
      <c r="K47" s="264"/>
      <c r="L47" s="265"/>
      <c r="M47" s="292"/>
      <c r="N47" s="264"/>
      <c r="O47" s="293"/>
      <c r="P47" s="267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2.75" customHeight="1">
      <c r="A48" s="97"/>
      <c r="B48" s="98"/>
      <c r="C48" s="131"/>
      <c r="D48" s="139"/>
      <c r="E48" s="140"/>
      <c r="F48" s="97"/>
      <c r="G48" s="97"/>
      <c r="H48" s="97"/>
      <c r="I48" s="132"/>
      <c r="J48" s="132"/>
      <c r="K48" s="132"/>
      <c r="L48" s="132"/>
      <c r="M48" s="132"/>
      <c r="N48" s="132"/>
      <c r="O48" s="132"/>
      <c r="P48" s="132"/>
      <c r="Q48" s="4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41"/>
      <c r="AG48" s="41"/>
      <c r="AH48" s="41"/>
      <c r="AI48" s="41"/>
      <c r="AJ48" s="41"/>
      <c r="AK48" s="41"/>
      <c r="AL48" s="41"/>
    </row>
    <row r="49" spans="1:38" ht="12.75" customHeight="1">
      <c r="A49" s="141"/>
      <c r="B49" s="98"/>
      <c r="C49" s="99"/>
      <c r="D49" s="142"/>
      <c r="E49" s="102"/>
      <c r="F49" s="102"/>
      <c r="G49" s="102"/>
      <c r="H49" s="102"/>
      <c r="I49" s="102"/>
      <c r="J49" s="6"/>
      <c r="K49" s="102"/>
      <c r="L49" s="102"/>
      <c r="M49" s="6"/>
      <c r="N49" s="1"/>
      <c r="O49" s="99"/>
      <c r="P49" s="41"/>
      <c r="Q49" s="4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41"/>
      <c r="AG49" s="41"/>
      <c r="AH49" s="41"/>
      <c r="AI49" s="41"/>
      <c r="AJ49" s="41"/>
      <c r="AK49" s="41"/>
      <c r="AL49" s="41"/>
    </row>
    <row r="50" spans="1:38" ht="38.25" customHeight="1">
      <c r="A50" s="143" t="s">
        <v>577</v>
      </c>
      <c r="B50" s="143"/>
      <c r="C50" s="143"/>
      <c r="D50" s="143"/>
      <c r="E50" s="144"/>
      <c r="F50" s="102"/>
      <c r="G50" s="102"/>
      <c r="H50" s="102"/>
      <c r="I50" s="102"/>
      <c r="J50" s="1"/>
      <c r="K50" s="6"/>
      <c r="L50" s="6"/>
      <c r="M50" s="6"/>
      <c r="N50" s="1"/>
      <c r="O50" s="1"/>
      <c r="P50" s="41"/>
      <c r="Q50" s="4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1"/>
      <c r="AG50" s="41"/>
      <c r="AH50" s="41"/>
      <c r="AI50" s="41"/>
      <c r="AJ50" s="41"/>
      <c r="AK50" s="41"/>
      <c r="AL50" s="41"/>
    </row>
    <row r="51" spans="1:38" ht="14.25" customHeight="1">
      <c r="A51" s="94" t="s">
        <v>16</v>
      </c>
      <c r="B51" s="94" t="s">
        <v>532</v>
      </c>
      <c r="C51" s="94"/>
      <c r="D51" s="95" t="s">
        <v>543</v>
      </c>
      <c r="E51" s="94" t="s">
        <v>544</v>
      </c>
      <c r="F51" s="94" t="s">
        <v>545</v>
      </c>
      <c r="G51" s="94" t="s">
        <v>565</v>
      </c>
      <c r="H51" s="94" t="s">
        <v>547</v>
      </c>
      <c r="I51" s="94" t="s">
        <v>548</v>
      </c>
      <c r="J51" s="93" t="s">
        <v>549</v>
      </c>
      <c r="K51" s="93" t="s">
        <v>578</v>
      </c>
      <c r="L51" s="96" t="s">
        <v>551</v>
      </c>
      <c r="M51" s="138" t="s">
        <v>574</v>
      </c>
      <c r="N51" s="94" t="s">
        <v>575</v>
      </c>
      <c r="O51" s="94" t="s">
        <v>553</v>
      </c>
      <c r="P51" s="95" t="s">
        <v>554</v>
      </c>
      <c r="Q51" s="4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1"/>
      <c r="AG51" s="41"/>
      <c r="AH51" s="41"/>
      <c r="AI51" s="41"/>
      <c r="AJ51" s="41"/>
      <c r="AK51" s="41"/>
      <c r="AL51" s="41"/>
    </row>
    <row r="52" spans="1:38" s="326" customFormat="1" ht="11.25" customHeight="1">
      <c r="A52" s="360"/>
      <c r="B52" s="359"/>
      <c r="C52" s="341"/>
      <c r="D52" s="342"/>
      <c r="E52" s="339"/>
      <c r="F52" s="339"/>
      <c r="G52" s="339"/>
      <c r="H52" s="343"/>
      <c r="I52" s="344"/>
      <c r="J52" s="358"/>
      <c r="K52" s="343"/>
      <c r="L52" s="345"/>
      <c r="M52" s="346"/>
      <c r="N52" s="343"/>
      <c r="O52" s="343"/>
      <c r="P52" s="340"/>
      <c r="Q52" s="1"/>
      <c r="R52" s="6"/>
      <c r="S52" s="1"/>
      <c r="T52" s="1"/>
      <c r="U52" s="1"/>
      <c r="V52" s="1"/>
      <c r="W52" s="1"/>
      <c r="X52" s="6"/>
      <c r="Y52" s="1"/>
      <c r="Z52" s="1"/>
      <c r="AA52" s="1"/>
      <c r="AB52" s="1"/>
      <c r="AC52" s="1"/>
      <c r="AD52" s="6"/>
      <c r="AE52" s="1"/>
      <c r="AF52" s="1"/>
      <c r="AG52" s="1"/>
      <c r="AH52" s="1"/>
      <c r="AI52" s="1"/>
      <c r="AJ52" s="6"/>
      <c r="AK52" s="1"/>
      <c r="AL52" s="325"/>
    </row>
    <row r="53" spans="1:38" ht="15" customHeight="1">
      <c r="A53" s="286"/>
      <c r="B53" s="319"/>
      <c r="C53" s="287"/>
      <c r="D53" s="288"/>
      <c r="E53" s="286"/>
      <c r="F53" s="286"/>
      <c r="G53" s="286"/>
      <c r="H53" s="289"/>
      <c r="I53" s="290"/>
      <c r="J53" s="252"/>
      <c r="K53" s="222"/>
      <c r="L53" s="241"/>
      <c r="M53" s="242"/>
      <c r="N53" s="222"/>
      <c r="O53" s="252"/>
      <c r="P53" s="219"/>
      <c r="Q53" s="1"/>
      <c r="R53" s="6"/>
      <c r="S53" s="1"/>
      <c r="T53" s="1"/>
      <c r="U53" s="1"/>
      <c r="V53" s="1"/>
      <c r="W53" s="1"/>
      <c r="X53" s="6"/>
      <c r="Y53" s="1"/>
      <c r="Z53" s="1"/>
      <c r="AA53" s="1"/>
      <c r="AB53" s="1"/>
      <c r="AC53" s="1"/>
      <c r="AD53" s="6"/>
      <c r="AE53" s="1"/>
      <c r="AF53" s="1"/>
      <c r="AG53" s="1"/>
      <c r="AH53" s="1"/>
      <c r="AI53" s="1"/>
      <c r="AJ53" s="6"/>
      <c r="AK53" s="1"/>
      <c r="AL53" s="1"/>
    </row>
    <row r="54" spans="1:38" ht="12.75" customHeight="1">
      <c r="A54" s="140"/>
      <c r="B54" s="145"/>
      <c r="C54" s="145"/>
      <c r="D54" s="146"/>
      <c r="E54" s="140"/>
      <c r="F54" s="147"/>
      <c r="G54" s="140"/>
      <c r="H54" s="140"/>
      <c r="I54" s="140"/>
      <c r="J54" s="145"/>
      <c r="K54" s="148"/>
      <c r="L54" s="140"/>
      <c r="M54" s="140"/>
      <c r="N54" s="140"/>
      <c r="O54" s="149"/>
      <c r="P54" s="1"/>
      <c r="Q54" s="1"/>
      <c r="R54" s="6"/>
      <c r="S54" s="1"/>
      <c r="T54" s="1"/>
      <c r="U54" s="1"/>
      <c r="V54" s="1"/>
      <c r="W54" s="1"/>
      <c r="X54" s="6"/>
      <c r="Y54" s="1"/>
      <c r="Z54" s="1"/>
      <c r="AA54" s="1"/>
      <c r="AB54" s="1"/>
      <c r="AC54" s="1"/>
      <c r="AD54" s="6"/>
      <c r="AE54" s="1"/>
      <c r="AF54" s="1"/>
      <c r="AG54" s="1"/>
      <c r="AH54" s="1"/>
      <c r="AI54" s="1"/>
      <c r="AJ54" s="6"/>
      <c r="AK54" s="1"/>
    </row>
    <row r="55" spans="1:38" ht="38.25" customHeight="1">
      <c r="A55" s="92" t="s">
        <v>579</v>
      </c>
      <c r="B55" s="150"/>
      <c r="C55" s="150"/>
      <c r="D55" s="151"/>
      <c r="E55" s="125"/>
      <c r="F55" s="6"/>
      <c r="G55" s="6"/>
      <c r="H55" s="126"/>
      <c r="I55" s="152"/>
      <c r="J55" s="1"/>
      <c r="K55" s="6"/>
      <c r="L55" s="6"/>
      <c r="M55" s="6"/>
      <c r="N55" s="1"/>
      <c r="O55" s="1"/>
      <c r="Q55" s="1"/>
      <c r="R55" s="6"/>
      <c r="S55" s="1"/>
      <c r="T55" s="1"/>
      <c r="U55" s="1"/>
      <c r="V55" s="1"/>
      <c r="W55" s="1"/>
      <c r="X55" s="6"/>
      <c r="Y55" s="1"/>
      <c r="Z55" s="1"/>
      <c r="AA55" s="1"/>
      <c r="AB55" s="1"/>
      <c r="AC55" s="1"/>
      <c r="AD55" s="6"/>
      <c r="AE55" s="1"/>
      <c r="AF55" s="1"/>
      <c r="AG55" s="1"/>
      <c r="AH55" s="1"/>
      <c r="AI55" s="1"/>
      <c r="AJ55" s="6"/>
      <c r="AK55" s="1"/>
    </row>
    <row r="56" spans="1:38" s="218" customFormat="1" ht="14.25" customHeight="1">
      <c r="A56" s="93" t="s">
        <v>16</v>
      </c>
      <c r="B56" s="94" t="s">
        <v>532</v>
      </c>
      <c r="C56" s="94"/>
      <c r="D56" s="95" t="s">
        <v>543</v>
      </c>
      <c r="E56" s="94" t="s">
        <v>544</v>
      </c>
      <c r="F56" s="94" t="s">
        <v>545</v>
      </c>
      <c r="G56" s="94" t="s">
        <v>546</v>
      </c>
      <c r="H56" s="94" t="s">
        <v>547</v>
      </c>
      <c r="I56" s="94" t="s">
        <v>548</v>
      </c>
      <c r="J56" s="93" t="s">
        <v>549</v>
      </c>
      <c r="K56" s="129" t="s">
        <v>566</v>
      </c>
      <c r="L56" s="130" t="s">
        <v>551</v>
      </c>
      <c r="M56" s="96" t="s">
        <v>552</v>
      </c>
      <c r="N56" s="94" t="s">
        <v>553</v>
      </c>
      <c r="O56" s="95" t="s">
        <v>554</v>
      </c>
      <c r="P56" s="94" t="s">
        <v>784</v>
      </c>
      <c r="Q56" s="217"/>
      <c r="R56" s="6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</row>
    <row r="57" spans="1:38" s="218" customFormat="1" ht="12.75" customHeight="1">
      <c r="A57" s="319"/>
      <c r="B57" s="319"/>
      <c r="C57" s="319"/>
      <c r="D57" s="319"/>
      <c r="E57" s="322"/>
      <c r="F57" s="322"/>
      <c r="G57" s="322"/>
      <c r="H57" s="322"/>
      <c r="I57" s="322"/>
      <c r="J57" s="252"/>
      <c r="K57" s="222"/>
      <c r="L57" s="241"/>
      <c r="M57" s="242"/>
      <c r="N57" s="222"/>
      <c r="O57" s="252"/>
      <c r="P57" s="219"/>
      <c r="Q57" s="217"/>
      <c r="R57" s="1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</row>
    <row r="58" spans="1:38" ht="14.25" customHeight="1">
      <c r="A58" s="322"/>
      <c r="B58" s="320"/>
      <c r="C58" s="321"/>
      <c r="D58" s="321"/>
      <c r="E58" s="322"/>
      <c r="F58" s="322"/>
      <c r="G58" s="322"/>
      <c r="H58" s="322"/>
      <c r="I58" s="322"/>
      <c r="J58" s="252"/>
      <c r="K58" s="222"/>
      <c r="L58" s="241"/>
      <c r="M58" s="242"/>
      <c r="N58" s="222"/>
      <c r="O58" s="252"/>
      <c r="P58" s="219"/>
      <c r="R58" s="217"/>
      <c r="S58" s="41"/>
      <c r="T58" s="1"/>
      <c r="U58" s="1"/>
      <c r="V58" s="1"/>
      <c r="W58" s="1"/>
      <c r="X58" s="1"/>
      <c r="Y58" s="1"/>
      <c r="Z58" s="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2.75" customHeight="1">
      <c r="A59" s="322"/>
      <c r="B59" s="320"/>
      <c r="C59" s="321"/>
      <c r="D59" s="321"/>
      <c r="E59" s="322"/>
      <c r="F59" s="322"/>
      <c r="G59" s="322"/>
      <c r="H59" s="322"/>
      <c r="I59" s="322"/>
      <c r="J59" s="252"/>
      <c r="K59" s="222"/>
      <c r="L59" s="241"/>
      <c r="M59" s="242"/>
      <c r="N59" s="222"/>
      <c r="O59" s="252"/>
      <c r="P59" s="219"/>
      <c r="R59" s="6"/>
      <c r="S59" s="1"/>
      <c r="T59" s="1"/>
      <c r="U59" s="1"/>
      <c r="V59" s="1"/>
      <c r="W59" s="1"/>
      <c r="X59" s="1"/>
      <c r="Y59" s="1"/>
    </row>
    <row r="60" spans="1:38" ht="12.75" customHeight="1">
      <c r="A60" s="109" t="s">
        <v>559</v>
      </c>
      <c r="B60" s="109"/>
      <c r="C60" s="109"/>
      <c r="D60" s="109"/>
      <c r="E60" s="41"/>
      <c r="F60" s="117" t="s">
        <v>561</v>
      </c>
      <c r="G60" s="54"/>
      <c r="H60" s="54"/>
      <c r="I60" s="54"/>
      <c r="J60" s="6"/>
      <c r="K60" s="134"/>
      <c r="L60" s="135"/>
      <c r="M60" s="6"/>
      <c r="N60" s="99"/>
      <c r="O60" s="153"/>
      <c r="P60" s="1"/>
      <c r="Q60" s="1"/>
      <c r="R60" s="6"/>
      <c r="S60" s="1"/>
      <c r="T60" s="1"/>
      <c r="U60" s="1"/>
      <c r="V60" s="1"/>
      <c r="W60" s="1"/>
      <c r="X60" s="1"/>
      <c r="Y60" s="1"/>
      <c r="Z60" s="1"/>
    </row>
    <row r="61" spans="1:38" ht="12.75" customHeight="1">
      <c r="A61" s="116" t="s">
        <v>560</v>
      </c>
      <c r="B61" s="109"/>
      <c r="C61" s="109"/>
      <c r="D61" s="109"/>
      <c r="E61" s="6"/>
      <c r="F61" s="117" t="s">
        <v>563</v>
      </c>
      <c r="G61" s="6"/>
      <c r="H61" s="6" t="s">
        <v>780</v>
      </c>
      <c r="I61" s="6"/>
      <c r="J61" s="1"/>
      <c r="K61" s="6"/>
      <c r="L61" s="6"/>
      <c r="M61" s="6"/>
      <c r="N61" s="1"/>
      <c r="O61" s="1"/>
      <c r="Q61" s="1"/>
      <c r="R61" s="6"/>
      <c r="S61" s="1"/>
      <c r="T61" s="1"/>
      <c r="U61" s="1"/>
      <c r="V61" s="1"/>
      <c r="W61" s="1"/>
      <c r="X61" s="1"/>
      <c r="Y61" s="1"/>
      <c r="Z61" s="1"/>
    </row>
    <row r="62" spans="1:38" ht="12.75" customHeight="1">
      <c r="A62" s="116"/>
      <c r="B62" s="109"/>
      <c r="C62" s="109"/>
      <c r="D62" s="109"/>
      <c r="E62" s="6"/>
      <c r="F62" s="117"/>
      <c r="G62" s="6"/>
      <c r="H62" s="6"/>
      <c r="I62" s="6"/>
      <c r="J62" s="1"/>
      <c r="K62" s="6"/>
      <c r="L62" s="6"/>
      <c r="M62" s="6"/>
      <c r="N62" s="1"/>
      <c r="O62" s="1"/>
      <c r="Q62" s="1"/>
      <c r="R62" s="54"/>
      <c r="S62" s="1"/>
      <c r="T62" s="1"/>
      <c r="U62" s="1"/>
      <c r="V62" s="1"/>
      <c r="W62" s="1"/>
      <c r="X62" s="1"/>
      <c r="Y62" s="1"/>
      <c r="Z62" s="1"/>
    </row>
    <row r="63" spans="1:38" ht="12.75" customHeight="1">
      <c r="A63" s="116"/>
      <c r="B63" s="109"/>
      <c r="C63" s="109"/>
      <c r="D63" s="109"/>
      <c r="E63" s="6"/>
      <c r="F63" s="117"/>
      <c r="G63" s="54"/>
      <c r="H63" s="41"/>
      <c r="I63" s="54"/>
      <c r="J63" s="6"/>
      <c r="K63" s="134"/>
      <c r="L63" s="135"/>
      <c r="M63" s="6"/>
      <c r="N63" s="99"/>
      <c r="O63" s="136"/>
      <c r="P63" s="1"/>
      <c r="Q63" s="1"/>
      <c r="R63" s="6"/>
      <c r="S63" s="1"/>
      <c r="T63" s="1"/>
      <c r="U63" s="1"/>
      <c r="V63" s="1"/>
      <c r="W63" s="1"/>
      <c r="X63" s="1"/>
      <c r="Y63" s="1"/>
      <c r="Z63" s="1"/>
    </row>
    <row r="64" spans="1:38" ht="12.75" customHeight="1">
      <c r="A64" s="54"/>
      <c r="B64" s="98"/>
      <c r="C64" s="98"/>
      <c r="D64" s="41"/>
      <c r="E64" s="54"/>
      <c r="F64" s="54"/>
      <c r="G64" s="54"/>
      <c r="H64" s="41"/>
      <c r="I64" s="54"/>
      <c r="J64" s="6"/>
      <c r="K64" s="134"/>
      <c r="L64" s="135"/>
      <c r="M64" s="6"/>
      <c r="N64" s="99"/>
      <c r="O64" s="136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</row>
    <row r="65" spans="1:26" ht="38.25" customHeight="1">
      <c r="A65" s="41"/>
      <c r="B65" s="154" t="s">
        <v>580</v>
      </c>
      <c r="C65" s="154"/>
      <c r="D65" s="154"/>
      <c r="E65" s="154"/>
      <c r="F65" s="6"/>
      <c r="G65" s="6"/>
      <c r="H65" s="127"/>
      <c r="I65" s="6"/>
      <c r="J65" s="127"/>
      <c r="K65" s="128"/>
      <c r="L65" s="6"/>
      <c r="M65" s="6"/>
      <c r="N65" s="1"/>
      <c r="O65" s="1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93" t="s">
        <v>16</v>
      </c>
      <c r="B66" s="94" t="s">
        <v>532</v>
      </c>
      <c r="C66" s="94"/>
      <c r="D66" s="95" t="s">
        <v>543</v>
      </c>
      <c r="E66" s="94" t="s">
        <v>544</v>
      </c>
      <c r="F66" s="94" t="s">
        <v>545</v>
      </c>
      <c r="G66" s="94" t="s">
        <v>581</v>
      </c>
      <c r="H66" s="94" t="s">
        <v>582</v>
      </c>
      <c r="I66" s="94" t="s">
        <v>548</v>
      </c>
      <c r="J66" s="155" t="s">
        <v>549</v>
      </c>
      <c r="K66" s="94" t="s">
        <v>550</v>
      </c>
      <c r="L66" s="94" t="s">
        <v>583</v>
      </c>
      <c r="M66" s="94" t="s">
        <v>553</v>
      </c>
      <c r="N66" s="95" t="s">
        <v>554</v>
      </c>
      <c r="O66" s="1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56">
        <v>1</v>
      </c>
      <c r="B67" s="157">
        <v>41579</v>
      </c>
      <c r="C67" s="157"/>
      <c r="D67" s="158" t="s">
        <v>584</v>
      </c>
      <c r="E67" s="159" t="s">
        <v>585</v>
      </c>
      <c r="F67" s="160">
        <v>82</v>
      </c>
      <c r="G67" s="159" t="s">
        <v>586</v>
      </c>
      <c r="H67" s="159">
        <v>100</v>
      </c>
      <c r="I67" s="161">
        <v>100</v>
      </c>
      <c r="J67" s="162" t="s">
        <v>587</v>
      </c>
      <c r="K67" s="163">
        <f t="shared" ref="K67:K119" si="12">H67-F67</f>
        <v>18</v>
      </c>
      <c r="L67" s="164">
        <f t="shared" ref="L67:L119" si="13">K67/F67</f>
        <v>0.21951219512195122</v>
      </c>
      <c r="M67" s="159" t="s">
        <v>555</v>
      </c>
      <c r="N67" s="165">
        <v>42657</v>
      </c>
      <c r="O67" s="1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56">
        <v>2</v>
      </c>
      <c r="B68" s="157">
        <v>41794</v>
      </c>
      <c r="C68" s="157"/>
      <c r="D68" s="158" t="s">
        <v>588</v>
      </c>
      <c r="E68" s="159" t="s">
        <v>557</v>
      </c>
      <c r="F68" s="160">
        <v>257</v>
      </c>
      <c r="G68" s="159" t="s">
        <v>586</v>
      </c>
      <c r="H68" s="159">
        <v>300</v>
      </c>
      <c r="I68" s="161">
        <v>300</v>
      </c>
      <c r="J68" s="162" t="s">
        <v>587</v>
      </c>
      <c r="K68" s="163">
        <f t="shared" si="12"/>
        <v>43</v>
      </c>
      <c r="L68" s="164">
        <f t="shared" si="13"/>
        <v>0.16731517509727625</v>
      </c>
      <c r="M68" s="159" t="s">
        <v>555</v>
      </c>
      <c r="N68" s="165">
        <v>41822</v>
      </c>
      <c r="O68" s="1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56">
        <v>3</v>
      </c>
      <c r="B69" s="157">
        <v>41828</v>
      </c>
      <c r="C69" s="157"/>
      <c r="D69" s="158" t="s">
        <v>589</v>
      </c>
      <c r="E69" s="159" t="s">
        <v>557</v>
      </c>
      <c r="F69" s="160">
        <v>393</v>
      </c>
      <c r="G69" s="159" t="s">
        <v>586</v>
      </c>
      <c r="H69" s="159">
        <v>468</v>
      </c>
      <c r="I69" s="161">
        <v>468</v>
      </c>
      <c r="J69" s="162" t="s">
        <v>587</v>
      </c>
      <c r="K69" s="163">
        <f t="shared" si="12"/>
        <v>75</v>
      </c>
      <c r="L69" s="164">
        <f t="shared" si="13"/>
        <v>0.19083969465648856</v>
      </c>
      <c r="M69" s="159" t="s">
        <v>555</v>
      </c>
      <c r="N69" s="165">
        <v>41863</v>
      </c>
      <c r="O69" s="1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56">
        <v>4</v>
      </c>
      <c r="B70" s="157">
        <v>41857</v>
      </c>
      <c r="C70" s="157"/>
      <c r="D70" s="158" t="s">
        <v>590</v>
      </c>
      <c r="E70" s="159" t="s">
        <v>557</v>
      </c>
      <c r="F70" s="160">
        <v>205</v>
      </c>
      <c r="G70" s="159" t="s">
        <v>586</v>
      </c>
      <c r="H70" s="159">
        <v>275</v>
      </c>
      <c r="I70" s="161">
        <v>250</v>
      </c>
      <c r="J70" s="162" t="s">
        <v>587</v>
      </c>
      <c r="K70" s="163">
        <f t="shared" si="12"/>
        <v>70</v>
      </c>
      <c r="L70" s="164">
        <f t="shared" si="13"/>
        <v>0.34146341463414637</v>
      </c>
      <c r="M70" s="159" t="s">
        <v>555</v>
      </c>
      <c r="N70" s="165">
        <v>41962</v>
      </c>
      <c r="O70" s="1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56">
        <v>5</v>
      </c>
      <c r="B71" s="157">
        <v>41886</v>
      </c>
      <c r="C71" s="157"/>
      <c r="D71" s="158" t="s">
        <v>591</v>
      </c>
      <c r="E71" s="159" t="s">
        <v>557</v>
      </c>
      <c r="F71" s="160">
        <v>162</v>
      </c>
      <c r="G71" s="159" t="s">
        <v>586</v>
      </c>
      <c r="H71" s="159">
        <v>190</v>
      </c>
      <c r="I71" s="161">
        <v>190</v>
      </c>
      <c r="J71" s="162" t="s">
        <v>587</v>
      </c>
      <c r="K71" s="163">
        <f t="shared" si="12"/>
        <v>28</v>
      </c>
      <c r="L71" s="164">
        <f t="shared" si="13"/>
        <v>0.1728395061728395</v>
      </c>
      <c r="M71" s="159" t="s">
        <v>555</v>
      </c>
      <c r="N71" s="165">
        <v>42006</v>
      </c>
      <c r="O71" s="1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56">
        <v>6</v>
      </c>
      <c r="B72" s="157">
        <v>41886</v>
      </c>
      <c r="C72" s="157"/>
      <c r="D72" s="158" t="s">
        <v>592</v>
      </c>
      <c r="E72" s="159" t="s">
        <v>557</v>
      </c>
      <c r="F72" s="160">
        <v>75</v>
      </c>
      <c r="G72" s="159" t="s">
        <v>586</v>
      </c>
      <c r="H72" s="159">
        <v>91.5</v>
      </c>
      <c r="I72" s="161" t="s">
        <v>593</v>
      </c>
      <c r="J72" s="162" t="s">
        <v>594</v>
      </c>
      <c r="K72" s="163">
        <f t="shared" si="12"/>
        <v>16.5</v>
      </c>
      <c r="L72" s="164">
        <f t="shared" si="13"/>
        <v>0.22</v>
      </c>
      <c r="M72" s="159" t="s">
        <v>555</v>
      </c>
      <c r="N72" s="165">
        <v>41954</v>
      </c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56">
        <v>7</v>
      </c>
      <c r="B73" s="157">
        <v>41913</v>
      </c>
      <c r="C73" s="157"/>
      <c r="D73" s="158" t="s">
        <v>595</v>
      </c>
      <c r="E73" s="159" t="s">
        <v>557</v>
      </c>
      <c r="F73" s="160">
        <v>850</v>
      </c>
      <c r="G73" s="159" t="s">
        <v>586</v>
      </c>
      <c r="H73" s="159">
        <v>982.5</v>
      </c>
      <c r="I73" s="161">
        <v>1050</v>
      </c>
      <c r="J73" s="162" t="s">
        <v>596</v>
      </c>
      <c r="K73" s="163">
        <f t="shared" si="12"/>
        <v>132.5</v>
      </c>
      <c r="L73" s="164">
        <f t="shared" si="13"/>
        <v>0.15588235294117647</v>
      </c>
      <c r="M73" s="159" t="s">
        <v>555</v>
      </c>
      <c r="N73" s="165">
        <v>42039</v>
      </c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56">
        <v>8</v>
      </c>
      <c r="B74" s="157">
        <v>41913</v>
      </c>
      <c r="C74" s="157"/>
      <c r="D74" s="158" t="s">
        <v>597</v>
      </c>
      <c r="E74" s="159" t="s">
        <v>557</v>
      </c>
      <c r="F74" s="160">
        <v>475</v>
      </c>
      <c r="G74" s="159" t="s">
        <v>586</v>
      </c>
      <c r="H74" s="159">
        <v>515</v>
      </c>
      <c r="I74" s="161">
        <v>600</v>
      </c>
      <c r="J74" s="162" t="s">
        <v>598</v>
      </c>
      <c r="K74" s="163">
        <f t="shared" si="12"/>
        <v>40</v>
      </c>
      <c r="L74" s="164">
        <f t="shared" si="13"/>
        <v>8.4210526315789472E-2</v>
      </c>
      <c r="M74" s="159" t="s">
        <v>555</v>
      </c>
      <c r="N74" s="165">
        <v>41939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56">
        <v>9</v>
      </c>
      <c r="B75" s="157">
        <v>41913</v>
      </c>
      <c r="C75" s="157"/>
      <c r="D75" s="158" t="s">
        <v>599</v>
      </c>
      <c r="E75" s="159" t="s">
        <v>557</v>
      </c>
      <c r="F75" s="160">
        <v>86</v>
      </c>
      <c r="G75" s="159" t="s">
        <v>586</v>
      </c>
      <c r="H75" s="159">
        <v>99</v>
      </c>
      <c r="I75" s="161">
        <v>140</v>
      </c>
      <c r="J75" s="162" t="s">
        <v>600</v>
      </c>
      <c r="K75" s="163">
        <f t="shared" si="12"/>
        <v>13</v>
      </c>
      <c r="L75" s="164">
        <f t="shared" si="13"/>
        <v>0.15116279069767441</v>
      </c>
      <c r="M75" s="159" t="s">
        <v>555</v>
      </c>
      <c r="N75" s="165">
        <v>41939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56">
        <v>10</v>
      </c>
      <c r="B76" s="157">
        <v>41926</v>
      </c>
      <c r="C76" s="157"/>
      <c r="D76" s="158" t="s">
        <v>601</v>
      </c>
      <c r="E76" s="159" t="s">
        <v>557</v>
      </c>
      <c r="F76" s="160">
        <v>496.6</v>
      </c>
      <c r="G76" s="159" t="s">
        <v>586</v>
      </c>
      <c r="H76" s="159">
        <v>621</v>
      </c>
      <c r="I76" s="161">
        <v>580</v>
      </c>
      <c r="J76" s="162" t="s">
        <v>587</v>
      </c>
      <c r="K76" s="163">
        <f t="shared" si="12"/>
        <v>124.39999999999998</v>
      </c>
      <c r="L76" s="164">
        <f t="shared" si="13"/>
        <v>0.25050342327829234</v>
      </c>
      <c r="M76" s="159" t="s">
        <v>555</v>
      </c>
      <c r="N76" s="165">
        <v>42605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56">
        <v>11</v>
      </c>
      <c r="B77" s="157">
        <v>41926</v>
      </c>
      <c r="C77" s="157"/>
      <c r="D77" s="158" t="s">
        <v>602</v>
      </c>
      <c r="E77" s="159" t="s">
        <v>557</v>
      </c>
      <c r="F77" s="160">
        <v>2481.9</v>
      </c>
      <c r="G77" s="159" t="s">
        <v>586</v>
      </c>
      <c r="H77" s="159">
        <v>2840</v>
      </c>
      <c r="I77" s="161">
        <v>2870</v>
      </c>
      <c r="J77" s="162" t="s">
        <v>603</v>
      </c>
      <c r="K77" s="163">
        <f t="shared" si="12"/>
        <v>358.09999999999991</v>
      </c>
      <c r="L77" s="164">
        <f t="shared" si="13"/>
        <v>0.14428462065353154</v>
      </c>
      <c r="M77" s="159" t="s">
        <v>555</v>
      </c>
      <c r="N77" s="165">
        <v>42017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56">
        <v>12</v>
      </c>
      <c r="B78" s="157">
        <v>41928</v>
      </c>
      <c r="C78" s="157"/>
      <c r="D78" s="158" t="s">
        <v>604</v>
      </c>
      <c r="E78" s="159" t="s">
        <v>557</v>
      </c>
      <c r="F78" s="160">
        <v>84.5</v>
      </c>
      <c r="G78" s="159" t="s">
        <v>586</v>
      </c>
      <c r="H78" s="159">
        <v>93</v>
      </c>
      <c r="I78" s="161">
        <v>110</v>
      </c>
      <c r="J78" s="162" t="s">
        <v>605</v>
      </c>
      <c r="K78" s="163">
        <f t="shared" si="12"/>
        <v>8.5</v>
      </c>
      <c r="L78" s="164">
        <f t="shared" si="13"/>
        <v>0.10059171597633136</v>
      </c>
      <c r="M78" s="159" t="s">
        <v>555</v>
      </c>
      <c r="N78" s="165">
        <v>41939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56">
        <v>13</v>
      </c>
      <c r="B79" s="157">
        <v>41928</v>
      </c>
      <c r="C79" s="157"/>
      <c r="D79" s="158" t="s">
        <v>606</v>
      </c>
      <c r="E79" s="159" t="s">
        <v>557</v>
      </c>
      <c r="F79" s="160">
        <v>401</v>
      </c>
      <c r="G79" s="159" t="s">
        <v>586</v>
      </c>
      <c r="H79" s="159">
        <v>428</v>
      </c>
      <c r="I79" s="161">
        <v>450</v>
      </c>
      <c r="J79" s="162" t="s">
        <v>607</v>
      </c>
      <c r="K79" s="163">
        <f t="shared" si="12"/>
        <v>27</v>
      </c>
      <c r="L79" s="164">
        <f t="shared" si="13"/>
        <v>6.7331670822942641E-2</v>
      </c>
      <c r="M79" s="159" t="s">
        <v>555</v>
      </c>
      <c r="N79" s="165">
        <v>42020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56">
        <v>14</v>
      </c>
      <c r="B80" s="157">
        <v>41928</v>
      </c>
      <c r="C80" s="157"/>
      <c r="D80" s="158" t="s">
        <v>608</v>
      </c>
      <c r="E80" s="159" t="s">
        <v>557</v>
      </c>
      <c r="F80" s="160">
        <v>101</v>
      </c>
      <c r="G80" s="159" t="s">
        <v>586</v>
      </c>
      <c r="H80" s="159">
        <v>112</v>
      </c>
      <c r="I80" s="161">
        <v>120</v>
      </c>
      <c r="J80" s="162" t="s">
        <v>609</v>
      </c>
      <c r="K80" s="163">
        <f t="shared" si="12"/>
        <v>11</v>
      </c>
      <c r="L80" s="164">
        <f t="shared" si="13"/>
        <v>0.10891089108910891</v>
      </c>
      <c r="M80" s="159" t="s">
        <v>555</v>
      </c>
      <c r="N80" s="165">
        <v>41939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56">
        <v>15</v>
      </c>
      <c r="B81" s="157">
        <v>41954</v>
      </c>
      <c r="C81" s="157"/>
      <c r="D81" s="158" t="s">
        <v>610</v>
      </c>
      <c r="E81" s="159" t="s">
        <v>557</v>
      </c>
      <c r="F81" s="160">
        <v>59</v>
      </c>
      <c r="G81" s="159" t="s">
        <v>586</v>
      </c>
      <c r="H81" s="159">
        <v>76</v>
      </c>
      <c r="I81" s="161">
        <v>76</v>
      </c>
      <c r="J81" s="162" t="s">
        <v>587</v>
      </c>
      <c r="K81" s="163">
        <f t="shared" si="12"/>
        <v>17</v>
      </c>
      <c r="L81" s="164">
        <f t="shared" si="13"/>
        <v>0.28813559322033899</v>
      </c>
      <c r="M81" s="159" t="s">
        <v>555</v>
      </c>
      <c r="N81" s="165">
        <v>43032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56">
        <v>16</v>
      </c>
      <c r="B82" s="157">
        <v>41954</v>
      </c>
      <c r="C82" s="157"/>
      <c r="D82" s="158" t="s">
        <v>599</v>
      </c>
      <c r="E82" s="159" t="s">
        <v>557</v>
      </c>
      <c r="F82" s="160">
        <v>99</v>
      </c>
      <c r="G82" s="159" t="s">
        <v>586</v>
      </c>
      <c r="H82" s="159">
        <v>120</v>
      </c>
      <c r="I82" s="161">
        <v>120</v>
      </c>
      <c r="J82" s="162" t="s">
        <v>568</v>
      </c>
      <c r="K82" s="163">
        <f t="shared" si="12"/>
        <v>21</v>
      </c>
      <c r="L82" s="164">
        <f t="shared" si="13"/>
        <v>0.21212121212121213</v>
      </c>
      <c r="M82" s="159" t="s">
        <v>555</v>
      </c>
      <c r="N82" s="165">
        <v>41960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56">
        <v>17</v>
      </c>
      <c r="B83" s="157">
        <v>41956</v>
      </c>
      <c r="C83" s="157"/>
      <c r="D83" s="158" t="s">
        <v>611</v>
      </c>
      <c r="E83" s="159" t="s">
        <v>557</v>
      </c>
      <c r="F83" s="160">
        <v>22</v>
      </c>
      <c r="G83" s="159" t="s">
        <v>586</v>
      </c>
      <c r="H83" s="159">
        <v>33.549999999999997</v>
      </c>
      <c r="I83" s="161">
        <v>32</v>
      </c>
      <c r="J83" s="162" t="s">
        <v>612</v>
      </c>
      <c r="K83" s="163">
        <f t="shared" si="12"/>
        <v>11.549999999999997</v>
      </c>
      <c r="L83" s="164">
        <f t="shared" si="13"/>
        <v>0.52499999999999991</v>
      </c>
      <c r="M83" s="159" t="s">
        <v>555</v>
      </c>
      <c r="N83" s="165">
        <v>42188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56">
        <v>18</v>
      </c>
      <c r="B84" s="157">
        <v>41976</v>
      </c>
      <c r="C84" s="157"/>
      <c r="D84" s="158" t="s">
        <v>613</v>
      </c>
      <c r="E84" s="159" t="s">
        <v>557</v>
      </c>
      <c r="F84" s="160">
        <v>440</v>
      </c>
      <c r="G84" s="159" t="s">
        <v>586</v>
      </c>
      <c r="H84" s="159">
        <v>520</v>
      </c>
      <c r="I84" s="161">
        <v>520</v>
      </c>
      <c r="J84" s="162" t="s">
        <v>614</v>
      </c>
      <c r="K84" s="163">
        <f t="shared" si="12"/>
        <v>80</v>
      </c>
      <c r="L84" s="164">
        <f t="shared" si="13"/>
        <v>0.18181818181818182</v>
      </c>
      <c r="M84" s="159" t="s">
        <v>555</v>
      </c>
      <c r="N84" s="165">
        <v>42208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56">
        <v>19</v>
      </c>
      <c r="B85" s="157">
        <v>41976</v>
      </c>
      <c r="C85" s="157"/>
      <c r="D85" s="158" t="s">
        <v>615</v>
      </c>
      <c r="E85" s="159" t="s">
        <v>557</v>
      </c>
      <c r="F85" s="160">
        <v>360</v>
      </c>
      <c r="G85" s="159" t="s">
        <v>586</v>
      </c>
      <c r="H85" s="159">
        <v>427</v>
      </c>
      <c r="I85" s="161">
        <v>425</v>
      </c>
      <c r="J85" s="162" t="s">
        <v>616</v>
      </c>
      <c r="K85" s="163">
        <f t="shared" si="12"/>
        <v>67</v>
      </c>
      <c r="L85" s="164">
        <f t="shared" si="13"/>
        <v>0.18611111111111112</v>
      </c>
      <c r="M85" s="159" t="s">
        <v>555</v>
      </c>
      <c r="N85" s="165">
        <v>42058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56">
        <v>20</v>
      </c>
      <c r="B86" s="157">
        <v>42012</v>
      </c>
      <c r="C86" s="157"/>
      <c r="D86" s="158" t="s">
        <v>617</v>
      </c>
      <c r="E86" s="159" t="s">
        <v>557</v>
      </c>
      <c r="F86" s="160">
        <v>360</v>
      </c>
      <c r="G86" s="159" t="s">
        <v>586</v>
      </c>
      <c r="H86" s="159">
        <v>455</v>
      </c>
      <c r="I86" s="161">
        <v>420</v>
      </c>
      <c r="J86" s="162" t="s">
        <v>618</v>
      </c>
      <c r="K86" s="163">
        <f t="shared" si="12"/>
        <v>95</v>
      </c>
      <c r="L86" s="164">
        <f t="shared" si="13"/>
        <v>0.2638888888888889</v>
      </c>
      <c r="M86" s="159" t="s">
        <v>555</v>
      </c>
      <c r="N86" s="165">
        <v>42024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56">
        <v>21</v>
      </c>
      <c r="B87" s="157">
        <v>42012</v>
      </c>
      <c r="C87" s="157"/>
      <c r="D87" s="158" t="s">
        <v>619</v>
      </c>
      <c r="E87" s="159" t="s">
        <v>557</v>
      </c>
      <c r="F87" s="160">
        <v>130</v>
      </c>
      <c r="G87" s="159"/>
      <c r="H87" s="159">
        <v>175.5</v>
      </c>
      <c r="I87" s="161">
        <v>165</v>
      </c>
      <c r="J87" s="162" t="s">
        <v>620</v>
      </c>
      <c r="K87" s="163">
        <f t="shared" si="12"/>
        <v>45.5</v>
      </c>
      <c r="L87" s="164">
        <f t="shared" si="13"/>
        <v>0.35</v>
      </c>
      <c r="M87" s="159" t="s">
        <v>555</v>
      </c>
      <c r="N87" s="165">
        <v>43088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56">
        <v>22</v>
      </c>
      <c r="B88" s="157">
        <v>42040</v>
      </c>
      <c r="C88" s="157"/>
      <c r="D88" s="158" t="s">
        <v>371</v>
      </c>
      <c r="E88" s="159" t="s">
        <v>585</v>
      </c>
      <c r="F88" s="160">
        <v>98</v>
      </c>
      <c r="G88" s="159"/>
      <c r="H88" s="159">
        <v>120</v>
      </c>
      <c r="I88" s="161">
        <v>120</v>
      </c>
      <c r="J88" s="162" t="s">
        <v>587</v>
      </c>
      <c r="K88" s="163">
        <f t="shared" si="12"/>
        <v>22</v>
      </c>
      <c r="L88" s="164">
        <f t="shared" si="13"/>
        <v>0.22448979591836735</v>
      </c>
      <c r="M88" s="159" t="s">
        <v>555</v>
      </c>
      <c r="N88" s="165">
        <v>42753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56">
        <v>23</v>
      </c>
      <c r="B89" s="157">
        <v>42040</v>
      </c>
      <c r="C89" s="157"/>
      <c r="D89" s="158" t="s">
        <v>621</v>
      </c>
      <c r="E89" s="159" t="s">
        <v>585</v>
      </c>
      <c r="F89" s="160">
        <v>196</v>
      </c>
      <c r="G89" s="159"/>
      <c r="H89" s="159">
        <v>262</v>
      </c>
      <c r="I89" s="161">
        <v>255</v>
      </c>
      <c r="J89" s="162" t="s">
        <v>587</v>
      </c>
      <c r="K89" s="163">
        <f t="shared" si="12"/>
        <v>66</v>
      </c>
      <c r="L89" s="164">
        <f t="shared" si="13"/>
        <v>0.33673469387755101</v>
      </c>
      <c r="M89" s="159" t="s">
        <v>555</v>
      </c>
      <c r="N89" s="165">
        <v>42599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66">
        <v>24</v>
      </c>
      <c r="B90" s="167">
        <v>42067</v>
      </c>
      <c r="C90" s="167"/>
      <c r="D90" s="168" t="s">
        <v>370</v>
      </c>
      <c r="E90" s="169" t="s">
        <v>585</v>
      </c>
      <c r="F90" s="170">
        <v>235</v>
      </c>
      <c r="G90" s="170"/>
      <c r="H90" s="171">
        <v>77</v>
      </c>
      <c r="I90" s="171" t="s">
        <v>622</v>
      </c>
      <c r="J90" s="172" t="s">
        <v>623</v>
      </c>
      <c r="K90" s="173">
        <f t="shared" si="12"/>
        <v>-158</v>
      </c>
      <c r="L90" s="174">
        <f t="shared" si="13"/>
        <v>-0.67234042553191486</v>
      </c>
      <c r="M90" s="170" t="s">
        <v>567</v>
      </c>
      <c r="N90" s="167">
        <v>43522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56">
        <v>25</v>
      </c>
      <c r="B91" s="157">
        <v>42067</v>
      </c>
      <c r="C91" s="157"/>
      <c r="D91" s="158" t="s">
        <v>624</v>
      </c>
      <c r="E91" s="159" t="s">
        <v>585</v>
      </c>
      <c r="F91" s="160">
        <v>185</v>
      </c>
      <c r="G91" s="159"/>
      <c r="H91" s="159">
        <v>224</v>
      </c>
      <c r="I91" s="161" t="s">
        <v>625</v>
      </c>
      <c r="J91" s="162" t="s">
        <v>587</v>
      </c>
      <c r="K91" s="163">
        <f t="shared" si="12"/>
        <v>39</v>
      </c>
      <c r="L91" s="164">
        <f t="shared" si="13"/>
        <v>0.21081081081081082</v>
      </c>
      <c r="M91" s="159" t="s">
        <v>555</v>
      </c>
      <c r="N91" s="165">
        <v>42647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66">
        <v>26</v>
      </c>
      <c r="B92" s="167">
        <v>42090</v>
      </c>
      <c r="C92" s="167"/>
      <c r="D92" s="175" t="s">
        <v>626</v>
      </c>
      <c r="E92" s="170" t="s">
        <v>585</v>
      </c>
      <c r="F92" s="170">
        <v>49.5</v>
      </c>
      <c r="G92" s="171"/>
      <c r="H92" s="171">
        <v>15.85</v>
      </c>
      <c r="I92" s="171">
        <v>67</v>
      </c>
      <c r="J92" s="172" t="s">
        <v>627</v>
      </c>
      <c r="K92" s="171">
        <f t="shared" si="12"/>
        <v>-33.65</v>
      </c>
      <c r="L92" s="176">
        <f t="shared" si="13"/>
        <v>-0.67979797979797973</v>
      </c>
      <c r="M92" s="170" t="s">
        <v>567</v>
      </c>
      <c r="N92" s="177">
        <v>43627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56">
        <v>27</v>
      </c>
      <c r="B93" s="157">
        <v>42093</v>
      </c>
      <c r="C93" s="157"/>
      <c r="D93" s="158" t="s">
        <v>628</v>
      </c>
      <c r="E93" s="159" t="s">
        <v>585</v>
      </c>
      <c r="F93" s="160">
        <v>183.5</v>
      </c>
      <c r="G93" s="159"/>
      <c r="H93" s="159">
        <v>219</v>
      </c>
      <c r="I93" s="161">
        <v>218</v>
      </c>
      <c r="J93" s="162" t="s">
        <v>629</v>
      </c>
      <c r="K93" s="163">
        <f t="shared" si="12"/>
        <v>35.5</v>
      </c>
      <c r="L93" s="164">
        <f t="shared" si="13"/>
        <v>0.19346049046321526</v>
      </c>
      <c r="M93" s="159" t="s">
        <v>555</v>
      </c>
      <c r="N93" s="165">
        <v>42103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56">
        <v>28</v>
      </c>
      <c r="B94" s="157">
        <v>42114</v>
      </c>
      <c r="C94" s="157"/>
      <c r="D94" s="158" t="s">
        <v>630</v>
      </c>
      <c r="E94" s="159" t="s">
        <v>585</v>
      </c>
      <c r="F94" s="160">
        <f>(227+237)/2</f>
        <v>232</v>
      </c>
      <c r="G94" s="159"/>
      <c r="H94" s="159">
        <v>298</v>
      </c>
      <c r="I94" s="161">
        <v>298</v>
      </c>
      <c r="J94" s="162" t="s">
        <v>587</v>
      </c>
      <c r="K94" s="163">
        <f t="shared" si="12"/>
        <v>66</v>
      </c>
      <c r="L94" s="164">
        <f t="shared" si="13"/>
        <v>0.28448275862068967</v>
      </c>
      <c r="M94" s="159" t="s">
        <v>555</v>
      </c>
      <c r="N94" s="165">
        <v>42823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56">
        <v>29</v>
      </c>
      <c r="B95" s="157">
        <v>42128</v>
      </c>
      <c r="C95" s="157"/>
      <c r="D95" s="158" t="s">
        <v>631</v>
      </c>
      <c r="E95" s="159" t="s">
        <v>557</v>
      </c>
      <c r="F95" s="160">
        <v>385</v>
      </c>
      <c r="G95" s="159"/>
      <c r="H95" s="159">
        <f>212.5+331</f>
        <v>543.5</v>
      </c>
      <c r="I95" s="161">
        <v>510</v>
      </c>
      <c r="J95" s="162" t="s">
        <v>632</v>
      </c>
      <c r="K95" s="163">
        <f t="shared" si="12"/>
        <v>158.5</v>
      </c>
      <c r="L95" s="164">
        <f t="shared" si="13"/>
        <v>0.41168831168831171</v>
      </c>
      <c r="M95" s="159" t="s">
        <v>555</v>
      </c>
      <c r="N95" s="165">
        <v>42235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56">
        <v>30</v>
      </c>
      <c r="B96" s="157">
        <v>42128</v>
      </c>
      <c r="C96" s="157"/>
      <c r="D96" s="158" t="s">
        <v>633</v>
      </c>
      <c r="E96" s="159" t="s">
        <v>557</v>
      </c>
      <c r="F96" s="160">
        <v>115.5</v>
      </c>
      <c r="G96" s="159"/>
      <c r="H96" s="159">
        <v>146</v>
      </c>
      <c r="I96" s="161">
        <v>142</v>
      </c>
      <c r="J96" s="162" t="s">
        <v>634</v>
      </c>
      <c r="K96" s="163">
        <f t="shared" si="12"/>
        <v>30.5</v>
      </c>
      <c r="L96" s="164">
        <f t="shared" si="13"/>
        <v>0.26406926406926406</v>
      </c>
      <c r="M96" s="159" t="s">
        <v>555</v>
      </c>
      <c r="N96" s="165">
        <v>42202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6">
        <v>31</v>
      </c>
      <c r="B97" s="157">
        <v>42151</v>
      </c>
      <c r="C97" s="157"/>
      <c r="D97" s="158" t="s">
        <v>635</v>
      </c>
      <c r="E97" s="159" t="s">
        <v>557</v>
      </c>
      <c r="F97" s="160">
        <v>237.5</v>
      </c>
      <c r="G97" s="159"/>
      <c r="H97" s="159">
        <v>279.5</v>
      </c>
      <c r="I97" s="161">
        <v>278</v>
      </c>
      <c r="J97" s="162" t="s">
        <v>587</v>
      </c>
      <c r="K97" s="163">
        <f t="shared" si="12"/>
        <v>42</v>
      </c>
      <c r="L97" s="164">
        <f t="shared" si="13"/>
        <v>0.17684210526315788</v>
      </c>
      <c r="M97" s="159" t="s">
        <v>555</v>
      </c>
      <c r="N97" s="165">
        <v>42222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6">
        <v>32</v>
      </c>
      <c r="B98" s="157">
        <v>42174</v>
      </c>
      <c r="C98" s="157"/>
      <c r="D98" s="158" t="s">
        <v>606</v>
      </c>
      <c r="E98" s="159" t="s">
        <v>585</v>
      </c>
      <c r="F98" s="160">
        <v>340</v>
      </c>
      <c r="G98" s="159"/>
      <c r="H98" s="159">
        <v>448</v>
      </c>
      <c r="I98" s="161">
        <v>448</v>
      </c>
      <c r="J98" s="162" t="s">
        <v>587</v>
      </c>
      <c r="K98" s="163">
        <f t="shared" si="12"/>
        <v>108</v>
      </c>
      <c r="L98" s="164">
        <f t="shared" si="13"/>
        <v>0.31764705882352939</v>
      </c>
      <c r="M98" s="159" t="s">
        <v>555</v>
      </c>
      <c r="N98" s="165">
        <v>43018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6">
        <v>33</v>
      </c>
      <c r="B99" s="157">
        <v>42191</v>
      </c>
      <c r="C99" s="157"/>
      <c r="D99" s="158" t="s">
        <v>636</v>
      </c>
      <c r="E99" s="159" t="s">
        <v>585</v>
      </c>
      <c r="F99" s="160">
        <v>390</v>
      </c>
      <c r="G99" s="159"/>
      <c r="H99" s="159">
        <v>460</v>
      </c>
      <c r="I99" s="161">
        <v>460</v>
      </c>
      <c r="J99" s="162" t="s">
        <v>587</v>
      </c>
      <c r="K99" s="163">
        <f t="shared" si="12"/>
        <v>70</v>
      </c>
      <c r="L99" s="164">
        <f t="shared" si="13"/>
        <v>0.17948717948717949</v>
      </c>
      <c r="M99" s="159" t="s">
        <v>555</v>
      </c>
      <c r="N99" s="165">
        <v>42478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66">
        <v>34</v>
      </c>
      <c r="B100" s="167">
        <v>42195</v>
      </c>
      <c r="C100" s="167"/>
      <c r="D100" s="168" t="s">
        <v>637</v>
      </c>
      <c r="E100" s="169" t="s">
        <v>585</v>
      </c>
      <c r="F100" s="170">
        <v>122.5</v>
      </c>
      <c r="G100" s="170"/>
      <c r="H100" s="171">
        <v>61</v>
      </c>
      <c r="I100" s="171">
        <v>172</v>
      </c>
      <c r="J100" s="172" t="s">
        <v>638</v>
      </c>
      <c r="K100" s="173">
        <f t="shared" si="12"/>
        <v>-61.5</v>
      </c>
      <c r="L100" s="174">
        <f t="shared" si="13"/>
        <v>-0.50204081632653064</v>
      </c>
      <c r="M100" s="170" t="s">
        <v>567</v>
      </c>
      <c r="N100" s="167">
        <v>43333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6">
        <v>35</v>
      </c>
      <c r="B101" s="157">
        <v>42219</v>
      </c>
      <c r="C101" s="157"/>
      <c r="D101" s="158" t="s">
        <v>639</v>
      </c>
      <c r="E101" s="159" t="s">
        <v>585</v>
      </c>
      <c r="F101" s="160">
        <v>297.5</v>
      </c>
      <c r="G101" s="159"/>
      <c r="H101" s="159">
        <v>350</v>
      </c>
      <c r="I101" s="161">
        <v>360</v>
      </c>
      <c r="J101" s="162" t="s">
        <v>640</v>
      </c>
      <c r="K101" s="163">
        <f t="shared" si="12"/>
        <v>52.5</v>
      </c>
      <c r="L101" s="164">
        <f t="shared" si="13"/>
        <v>0.17647058823529413</v>
      </c>
      <c r="M101" s="159" t="s">
        <v>555</v>
      </c>
      <c r="N101" s="165">
        <v>42232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6">
        <v>36</v>
      </c>
      <c r="B102" s="157">
        <v>42219</v>
      </c>
      <c r="C102" s="157"/>
      <c r="D102" s="158" t="s">
        <v>641</v>
      </c>
      <c r="E102" s="159" t="s">
        <v>585</v>
      </c>
      <c r="F102" s="160">
        <v>115.5</v>
      </c>
      <c r="G102" s="159"/>
      <c r="H102" s="159">
        <v>149</v>
      </c>
      <c r="I102" s="161">
        <v>140</v>
      </c>
      <c r="J102" s="162" t="s">
        <v>642</v>
      </c>
      <c r="K102" s="163">
        <f t="shared" si="12"/>
        <v>33.5</v>
      </c>
      <c r="L102" s="164">
        <f t="shared" si="13"/>
        <v>0.29004329004329005</v>
      </c>
      <c r="M102" s="159" t="s">
        <v>555</v>
      </c>
      <c r="N102" s="165">
        <v>42740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6">
        <v>37</v>
      </c>
      <c r="B103" s="157">
        <v>42251</v>
      </c>
      <c r="C103" s="157"/>
      <c r="D103" s="158" t="s">
        <v>635</v>
      </c>
      <c r="E103" s="159" t="s">
        <v>585</v>
      </c>
      <c r="F103" s="160">
        <v>226</v>
      </c>
      <c r="G103" s="159"/>
      <c r="H103" s="159">
        <v>292</v>
      </c>
      <c r="I103" s="161">
        <v>292</v>
      </c>
      <c r="J103" s="162" t="s">
        <v>643</v>
      </c>
      <c r="K103" s="163">
        <f t="shared" si="12"/>
        <v>66</v>
      </c>
      <c r="L103" s="164">
        <f t="shared" si="13"/>
        <v>0.29203539823008851</v>
      </c>
      <c r="M103" s="159" t="s">
        <v>555</v>
      </c>
      <c r="N103" s="165">
        <v>42286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6">
        <v>38</v>
      </c>
      <c r="B104" s="157">
        <v>42254</v>
      </c>
      <c r="C104" s="157"/>
      <c r="D104" s="158" t="s">
        <v>630</v>
      </c>
      <c r="E104" s="159" t="s">
        <v>585</v>
      </c>
      <c r="F104" s="160">
        <v>232.5</v>
      </c>
      <c r="G104" s="159"/>
      <c r="H104" s="159">
        <v>312.5</v>
      </c>
      <c r="I104" s="161">
        <v>310</v>
      </c>
      <c r="J104" s="162" t="s">
        <v>587</v>
      </c>
      <c r="K104" s="163">
        <f t="shared" si="12"/>
        <v>80</v>
      </c>
      <c r="L104" s="164">
        <f t="shared" si="13"/>
        <v>0.34408602150537637</v>
      </c>
      <c r="M104" s="159" t="s">
        <v>555</v>
      </c>
      <c r="N104" s="165">
        <v>42823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6">
        <v>39</v>
      </c>
      <c r="B105" s="157">
        <v>42268</v>
      </c>
      <c r="C105" s="157"/>
      <c r="D105" s="158" t="s">
        <v>644</v>
      </c>
      <c r="E105" s="159" t="s">
        <v>585</v>
      </c>
      <c r="F105" s="160">
        <v>196.5</v>
      </c>
      <c r="G105" s="159"/>
      <c r="H105" s="159">
        <v>238</v>
      </c>
      <c r="I105" s="161">
        <v>238</v>
      </c>
      <c r="J105" s="162" t="s">
        <v>643</v>
      </c>
      <c r="K105" s="163">
        <f t="shared" si="12"/>
        <v>41.5</v>
      </c>
      <c r="L105" s="164">
        <f t="shared" si="13"/>
        <v>0.21119592875318066</v>
      </c>
      <c r="M105" s="159" t="s">
        <v>555</v>
      </c>
      <c r="N105" s="165">
        <v>42291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6">
        <v>40</v>
      </c>
      <c r="B106" s="157">
        <v>42271</v>
      </c>
      <c r="C106" s="157"/>
      <c r="D106" s="158" t="s">
        <v>584</v>
      </c>
      <c r="E106" s="159" t="s">
        <v>585</v>
      </c>
      <c r="F106" s="160">
        <v>65</v>
      </c>
      <c r="G106" s="159"/>
      <c r="H106" s="159">
        <v>82</v>
      </c>
      <c r="I106" s="161">
        <v>82</v>
      </c>
      <c r="J106" s="162" t="s">
        <v>643</v>
      </c>
      <c r="K106" s="163">
        <f t="shared" si="12"/>
        <v>17</v>
      </c>
      <c r="L106" s="164">
        <f t="shared" si="13"/>
        <v>0.26153846153846155</v>
      </c>
      <c r="M106" s="159" t="s">
        <v>555</v>
      </c>
      <c r="N106" s="165">
        <v>42578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6">
        <v>41</v>
      </c>
      <c r="B107" s="157">
        <v>42291</v>
      </c>
      <c r="C107" s="157"/>
      <c r="D107" s="158" t="s">
        <v>645</v>
      </c>
      <c r="E107" s="159" t="s">
        <v>585</v>
      </c>
      <c r="F107" s="160">
        <v>144</v>
      </c>
      <c r="G107" s="159"/>
      <c r="H107" s="159">
        <v>182.5</v>
      </c>
      <c r="I107" s="161">
        <v>181</v>
      </c>
      <c r="J107" s="162" t="s">
        <v>643</v>
      </c>
      <c r="K107" s="163">
        <f t="shared" si="12"/>
        <v>38.5</v>
      </c>
      <c r="L107" s="164">
        <f t="shared" si="13"/>
        <v>0.2673611111111111</v>
      </c>
      <c r="M107" s="159" t="s">
        <v>555</v>
      </c>
      <c r="N107" s="165">
        <v>42817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6">
        <v>42</v>
      </c>
      <c r="B108" s="157">
        <v>42291</v>
      </c>
      <c r="C108" s="157"/>
      <c r="D108" s="158" t="s">
        <v>646</v>
      </c>
      <c r="E108" s="159" t="s">
        <v>585</v>
      </c>
      <c r="F108" s="160">
        <v>264</v>
      </c>
      <c r="G108" s="159"/>
      <c r="H108" s="159">
        <v>311</v>
      </c>
      <c r="I108" s="161">
        <v>311</v>
      </c>
      <c r="J108" s="162" t="s">
        <v>643</v>
      </c>
      <c r="K108" s="163">
        <f t="shared" si="12"/>
        <v>47</v>
      </c>
      <c r="L108" s="164">
        <f t="shared" si="13"/>
        <v>0.17803030303030304</v>
      </c>
      <c r="M108" s="159" t="s">
        <v>555</v>
      </c>
      <c r="N108" s="165">
        <v>42604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6">
        <v>43</v>
      </c>
      <c r="B109" s="157">
        <v>42318</v>
      </c>
      <c r="C109" s="157"/>
      <c r="D109" s="158" t="s">
        <v>647</v>
      </c>
      <c r="E109" s="159" t="s">
        <v>557</v>
      </c>
      <c r="F109" s="160">
        <v>549.5</v>
      </c>
      <c r="G109" s="159"/>
      <c r="H109" s="159">
        <v>630</v>
      </c>
      <c r="I109" s="161">
        <v>630</v>
      </c>
      <c r="J109" s="162" t="s">
        <v>643</v>
      </c>
      <c r="K109" s="163">
        <f t="shared" si="12"/>
        <v>80.5</v>
      </c>
      <c r="L109" s="164">
        <f t="shared" si="13"/>
        <v>0.1464968152866242</v>
      </c>
      <c r="M109" s="159" t="s">
        <v>555</v>
      </c>
      <c r="N109" s="165">
        <v>42419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6">
        <v>44</v>
      </c>
      <c r="B110" s="157">
        <v>42342</v>
      </c>
      <c r="C110" s="157"/>
      <c r="D110" s="158" t="s">
        <v>648</v>
      </c>
      <c r="E110" s="159" t="s">
        <v>585</v>
      </c>
      <c r="F110" s="160">
        <v>1027.5</v>
      </c>
      <c r="G110" s="159"/>
      <c r="H110" s="159">
        <v>1315</v>
      </c>
      <c r="I110" s="161">
        <v>1250</v>
      </c>
      <c r="J110" s="162" t="s">
        <v>643</v>
      </c>
      <c r="K110" s="163">
        <f t="shared" si="12"/>
        <v>287.5</v>
      </c>
      <c r="L110" s="164">
        <f t="shared" si="13"/>
        <v>0.27980535279805352</v>
      </c>
      <c r="M110" s="159" t="s">
        <v>555</v>
      </c>
      <c r="N110" s="165">
        <v>43244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6">
        <v>45</v>
      </c>
      <c r="B111" s="157">
        <v>42367</v>
      </c>
      <c r="C111" s="157"/>
      <c r="D111" s="158" t="s">
        <v>649</v>
      </c>
      <c r="E111" s="159" t="s">
        <v>585</v>
      </c>
      <c r="F111" s="160">
        <v>465</v>
      </c>
      <c r="G111" s="159"/>
      <c r="H111" s="159">
        <v>540</v>
      </c>
      <c r="I111" s="161">
        <v>540</v>
      </c>
      <c r="J111" s="162" t="s">
        <v>643</v>
      </c>
      <c r="K111" s="163">
        <f t="shared" si="12"/>
        <v>75</v>
      </c>
      <c r="L111" s="164">
        <f t="shared" si="13"/>
        <v>0.16129032258064516</v>
      </c>
      <c r="M111" s="159" t="s">
        <v>555</v>
      </c>
      <c r="N111" s="165">
        <v>42530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6">
        <v>46</v>
      </c>
      <c r="B112" s="157">
        <v>42380</v>
      </c>
      <c r="C112" s="157"/>
      <c r="D112" s="158" t="s">
        <v>371</v>
      </c>
      <c r="E112" s="159" t="s">
        <v>557</v>
      </c>
      <c r="F112" s="160">
        <v>81</v>
      </c>
      <c r="G112" s="159"/>
      <c r="H112" s="159">
        <v>110</v>
      </c>
      <c r="I112" s="161">
        <v>110</v>
      </c>
      <c r="J112" s="162" t="s">
        <v>643</v>
      </c>
      <c r="K112" s="163">
        <f t="shared" si="12"/>
        <v>29</v>
      </c>
      <c r="L112" s="164">
        <f t="shared" si="13"/>
        <v>0.35802469135802467</v>
      </c>
      <c r="M112" s="159" t="s">
        <v>555</v>
      </c>
      <c r="N112" s="165">
        <v>42745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47</v>
      </c>
      <c r="B113" s="157">
        <v>42382</v>
      </c>
      <c r="C113" s="157"/>
      <c r="D113" s="158" t="s">
        <v>650</v>
      </c>
      <c r="E113" s="159" t="s">
        <v>557</v>
      </c>
      <c r="F113" s="160">
        <v>417.5</v>
      </c>
      <c r="G113" s="159"/>
      <c r="H113" s="159">
        <v>547</v>
      </c>
      <c r="I113" s="161">
        <v>535</v>
      </c>
      <c r="J113" s="162" t="s">
        <v>643</v>
      </c>
      <c r="K113" s="163">
        <f t="shared" si="12"/>
        <v>129.5</v>
      </c>
      <c r="L113" s="164">
        <f t="shared" si="13"/>
        <v>0.31017964071856285</v>
      </c>
      <c r="M113" s="159" t="s">
        <v>555</v>
      </c>
      <c r="N113" s="165">
        <v>42578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48</v>
      </c>
      <c r="B114" s="157">
        <v>42408</v>
      </c>
      <c r="C114" s="157"/>
      <c r="D114" s="158" t="s">
        <v>651</v>
      </c>
      <c r="E114" s="159" t="s">
        <v>585</v>
      </c>
      <c r="F114" s="160">
        <v>650</v>
      </c>
      <c r="G114" s="159"/>
      <c r="H114" s="159">
        <v>800</v>
      </c>
      <c r="I114" s="161">
        <v>800</v>
      </c>
      <c r="J114" s="162" t="s">
        <v>643</v>
      </c>
      <c r="K114" s="163">
        <f t="shared" si="12"/>
        <v>150</v>
      </c>
      <c r="L114" s="164">
        <f t="shared" si="13"/>
        <v>0.23076923076923078</v>
      </c>
      <c r="M114" s="159" t="s">
        <v>555</v>
      </c>
      <c r="N114" s="165">
        <v>43154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6">
        <v>49</v>
      </c>
      <c r="B115" s="157">
        <v>42433</v>
      </c>
      <c r="C115" s="157"/>
      <c r="D115" s="158" t="s">
        <v>209</v>
      </c>
      <c r="E115" s="159" t="s">
        <v>585</v>
      </c>
      <c r="F115" s="160">
        <v>437.5</v>
      </c>
      <c r="G115" s="159"/>
      <c r="H115" s="159">
        <v>504.5</v>
      </c>
      <c r="I115" s="161">
        <v>522</v>
      </c>
      <c r="J115" s="162" t="s">
        <v>652</v>
      </c>
      <c r="K115" s="163">
        <f t="shared" si="12"/>
        <v>67</v>
      </c>
      <c r="L115" s="164">
        <f t="shared" si="13"/>
        <v>0.15314285714285714</v>
      </c>
      <c r="M115" s="159" t="s">
        <v>555</v>
      </c>
      <c r="N115" s="165">
        <v>42480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50</v>
      </c>
      <c r="B116" s="157">
        <v>42438</v>
      </c>
      <c r="C116" s="157"/>
      <c r="D116" s="158" t="s">
        <v>653</v>
      </c>
      <c r="E116" s="159" t="s">
        <v>585</v>
      </c>
      <c r="F116" s="160">
        <v>189.5</v>
      </c>
      <c r="G116" s="159"/>
      <c r="H116" s="159">
        <v>218</v>
      </c>
      <c r="I116" s="161">
        <v>218</v>
      </c>
      <c r="J116" s="162" t="s">
        <v>643</v>
      </c>
      <c r="K116" s="163">
        <f t="shared" si="12"/>
        <v>28.5</v>
      </c>
      <c r="L116" s="164">
        <f t="shared" si="13"/>
        <v>0.15039577836411611</v>
      </c>
      <c r="M116" s="159" t="s">
        <v>555</v>
      </c>
      <c r="N116" s="165">
        <v>43034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66">
        <v>51</v>
      </c>
      <c r="B117" s="167">
        <v>42471</v>
      </c>
      <c r="C117" s="167"/>
      <c r="D117" s="175" t="s">
        <v>654</v>
      </c>
      <c r="E117" s="170" t="s">
        <v>585</v>
      </c>
      <c r="F117" s="170">
        <v>36.5</v>
      </c>
      <c r="G117" s="171"/>
      <c r="H117" s="171">
        <v>15.85</v>
      </c>
      <c r="I117" s="171">
        <v>60</v>
      </c>
      <c r="J117" s="172" t="s">
        <v>655</v>
      </c>
      <c r="K117" s="173">
        <f t="shared" si="12"/>
        <v>-20.65</v>
      </c>
      <c r="L117" s="174">
        <f t="shared" si="13"/>
        <v>-0.5657534246575342</v>
      </c>
      <c r="M117" s="170" t="s">
        <v>567</v>
      </c>
      <c r="N117" s="178">
        <v>43627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52</v>
      </c>
      <c r="B118" s="157">
        <v>42472</v>
      </c>
      <c r="C118" s="157"/>
      <c r="D118" s="158" t="s">
        <v>656</v>
      </c>
      <c r="E118" s="159" t="s">
        <v>585</v>
      </c>
      <c r="F118" s="160">
        <v>93</v>
      </c>
      <c r="G118" s="159"/>
      <c r="H118" s="159">
        <v>149</v>
      </c>
      <c r="I118" s="161">
        <v>140</v>
      </c>
      <c r="J118" s="162" t="s">
        <v>657</v>
      </c>
      <c r="K118" s="163">
        <f t="shared" si="12"/>
        <v>56</v>
      </c>
      <c r="L118" s="164">
        <f t="shared" si="13"/>
        <v>0.60215053763440862</v>
      </c>
      <c r="M118" s="159" t="s">
        <v>555</v>
      </c>
      <c r="N118" s="165">
        <v>42740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53</v>
      </c>
      <c r="B119" s="157">
        <v>42472</v>
      </c>
      <c r="C119" s="157"/>
      <c r="D119" s="158" t="s">
        <v>658</v>
      </c>
      <c r="E119" s="159" t="s">
        <v>585</v>
      </c>
      <c r="F119" s="160">
        <v>130</v>
      </c>
      <c r="G119" s="159"/>
      <c r="H119" s="159">
        <v>150</v>
      </c>
      <c r="I119" s="161" t="s">
        <v>659</v>
      </c>
      <c r="J119" s="162" t="s">
        <v>643</v>
      </c>
      <c r="K119" s="163">
        <f t="shared" si="12"/>
        <v>20</v>
      </c>
      <c r="L119" s="164">
        <f t="shared" si="13"/>
        <v>0.15384615384615385</v>
      </c>
      <c r="M119" s="159" t="s">
        <v>555</v>
      </c>
      <c r="N119" s="165">
        <v>42564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54</v>
      </c>
      <c r="B120" s="157">
        <v>42473</v>
      </c>
      <c r="C120" s="157"/>
      <c r="D120" s="158" t="s">
        <v>660</v>
      </c>
      <c r="E120" s="159" t="s">
        <v>585</v>
      </c>
      <c r="F120" s="160">
        <v>196</v>
      </c>
      <c r="G120" s="159"/>
      <c r="H120" s="159">
        <v>299</v>
      </c>
      <c r="I120" s="161">
        <v>299</v>
      </c>
      <c r="J120" s="162" t="s">
        <v>643</v>
      </c>
      <c r="K120" s="163">
        <v>103</v>
      </c>
      <c r="L120" s="164">
        <v>0.52551020408163296</v>
      </c>
      <c r="M120" s="159" t="s">
        <v>555</v>
      </c>
      <c r="N120" s="165">
        <v>42620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55</v>
      </c>
      <c r="B121" s="157">
        <v>42473</v>
      </c>
      <c r="C121" s="157"/>
      <c r="D121" s="158" t="s">
        <v>661</v>
      </c>
      <c r="E121" s="159" t="s">
        <v>585</v>
      </c>
      <c r="F121" s="160">
        <v>88</v>
      </c>
      <c r="G121" s="159"/>
      <c r="H121" s="159">
        <v>103</v>
      </c>
      <c r="I121" s="161">
        <v>103</v>
      </c>
      <c r="J121" s="162" t="s">
        <v>643</v>
      </c>
      <c r="K121" s="163">
        <v>15</v>
      </c>
      <c r="L121" s="164">
        <v>0.170454545454545</v>
      </c>
      <c r="M121" s="159" t="s">
        <v>555</v>
      </c>
      <c r="N121" s="165">
        <v>42530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56</v>
      </c>
      <c r="B122" s="157">
        <v>42492</v>
      </c>
      <c r="C122" s="157"/>
      <c r="D122" s="158" t="s">
        <v>662</v>
      </c>
      <c r="E122" s="159" t="s">
        <v>585</v>
      </c>
      <c r="F122" s="160">
        <v>127.5</v>
      </c>
      <c r="G122" s="159"/>
      <c r="H122" s="159">
        <v>148</v>
      </c>
      <c r="I122" s="161" t="s">
        <v>663</v>
      </c>
      <c r="J122" s="162" t="s">
        <v>643</v>
      </c>
      <c r="K122" s="163">
        <f>H122-F122</f>
        <v>20.5</v>
      </c>
      <c r="L122" s="164">
        <f>K122/F122</f>
        <v>0.16078431372549021</v>
      </c>
      <c r="M122" s="159" t="s">
        <v>555</v>
      </c>
      <c r="N122" s="165">
        <v>42564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57</v>
      </c>
      <c r="B123" s="157">
        <v>42493</v>
      </c>
      <c r="C123" s="157"/>
      <c r="D123" s="158" t="s">
        <v>664</v>
      </c>
      <c r="E123" s="159" t="s">
        <v>585</v>
      </c>
      <c r="F123" s="160">
        <v>675</v>
      </c>
      <c r="G123" s="159"/>
      <c r="H123" s="159">
        <v>815</v>
      </c>
      <c r="I123" s="161" t="s">
        <v>665</v>
      </c>
      <c r="J123" s="162" t="s">
        <v>643</v>
      </c>
      <c r="K123" s="163">
        <f>H123-F123</f>
        <v>140</v>
      </c>
      <c r="L123" s="164">
        <f>K123/F123</f>
        <v>0.2074074074074074</v>
      </c>
      <c r="M123" s="159" t="s">
        <v>555</v>
      </c>
      <c r="N123" s="165">
        <v>43154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66">
        <v>58</v>
      </c>
      <c r="B124" s="167">
        <v>42522</v>
      </c>
      <c r="C124" s="167"/>
      <c r="D124" s="168" t="s">
        <v>666</v>
      </c>
      <c r="E124" s="169" t="s">
        <v>585</v>
      </c>
      <c r="F124" s="170">
        <v>500</v>
      </c>
      <c r="G124" s="170"/>
      <c r="H124" s="171">
        <v>232.5</v>
      </c>
      <c r="I124" s="171" t="s">
        <v>667</v>
      </c>
      <c r="J124" s="172" t="s">
        <v>668</v>
      </c>
      <c r="K124" s="173">
        <f>H124-F124</f>
        <v>-267.5</v>
      </c>
      <c r="L124" s="174">
        <f>K124/F124</f>
        <v>-0.53500000000000003</v>
      </c>
      <c r="M124" s="170" t="s">
        <v>567</v>
      </c>
      <c r="N124" s="167">
        <v>43735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59</v>
      </c>
      <c r="B125" s="157">
        <v>42527</v>
      </c>
      <c r="C125" s="157"/>
      <c r="D125" s="158" t="s">
        <v>510</v>
      </c>
      <c r="E125" s="159" t="s">
        <v>585</v>
      </c>
      <c r="F125" s="160">
        <v>110</v>
      </c>
      <c r="G125" s="159"/>
      <c r="H125" s="159">
        <v>126.5</v>
      </c>
      <c r="I125" s="161">
        <v>125</v>
      </c>
      <c r="J125" s="162" t="s">
        <v>594</v>
      </c>
      <c r="K125" s="163">
        <f>H125-F125</f>
        <v>16.5</v>
      </c>
      <c r="L125" s="164">
        <f>K125/F125</f>
        <v>0.15</v>
      </c>
      <c r="M125" s="159" t="s">
        <v>555</v>
      </c>
      <c r="N125" s="165">
        <v>42552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60</v>
      </c>
      <c r="B126" s="157">
        <v>42538</v>
      </c>
      <c r="C126" s="157"/>
      <c r="D126" s="158" t="s">
        <v>669</v>
      </c>
      <c r="E126" s="159" t="s">
        <v>585</v>
      </c>
      <c r="F126" s="160">
        <v>44</v>
      </c>
      <c r="G126" s="159"/>
      <c r="H126" s="159">
        <v>69.5</v>
      </c>
      <c r="I126" s="161">
        <v>69.5</v>
      </c>
      <c r="J126" s="162" t="s">
        <v>670</v>
      </c>
      <c r="K126" s="163">
        <f>H126-F126</f>
        <v>25.5</v>
      </c>
      <c r="L126" s="164">
        <f>K126/F126</f>
        <v>0.57954545454545459</v>
      </c>
      <c r="M126" s="159" t="s">
        <v>555</v>
      </c>
      <c r="N126" s="165">
        <v>42977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61</v>
      </c>
      <c r="B127" s="157">
        <v>42549</v>
      </c>
      <c r="C127" s="157"/>
      <c r="D127" s="158" t="s">
        <v>671</v>
      </c>
      <c r="E127" s="159" t="s">
        <v>585</v>
      </c>
      <c r="F127" s="160">
        <v>262.5</v>
      </c>
      <c r="G127" s="159"/>
      <c r="H127" s="159">
        <v>340</v>
      </c>
      <c r="I127" s="161">
        <v>333</v>
      </c>
      <c r="J127" s="162" t="s">
        <v>672</v>
      </c>
      <c r="K127" s="163">
        <v>77.5</v>
      </c>
      <c r="L127" s="164">
        <v>0.29523809523809502</v>
      </c>
      <c r="M127" s="159" t="s">
        <v>555</v>
      </c>
      <c r="N127" s="165">
        <v>43017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62</v>
      </c>
      <c r="B128" s="157">
        <v>42549</v>
      </c>
      <c r="C128" s="157"/>
      <c r="D128" s="158" t="s">
        <v>673</v>
      </c>
      <c r="E128" s="159" t="s">
        <v>585</v>
      </c>
      <c r="F128" s="160">
        <v>840</v>
      </c>
      <c r="G128" s="159"/>
      <c r="H128" s="159">
        <v>1230</v>
      </c>
      <c r="I128" s="161">
        <v>1230</v>
      </c>
      <c r="J128" s="162" t="s">
        <v>643</v>
      </c>
      <c r="K128" s="163">
        <v>390</v>
      </c>
      <c r="L128" s="164">
        <v>0.46428571428571402</v>
      </c>
      <c r="M128" s="159" t="s">
        <v>555</v>
      </c>
      <c r="N128" s="165">
        <v>42649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79">
        <v>63</v>
      </c>
      <c r="B129" s="180">
        <v>42556</v>
      </c>
      <c r="C129" s="180"/>
      <c r="D129" s="181" t="s">
        <v>674</v>
      </c>
      <c r="E129" s="182" t="s">
        <v>585</v>
      </c>
      <c r="F129" s="182">
        <v>395</v>
      </c>
      <c r="G129" s="183"/>
      <c r="H129" s="183">
        <f>(468.5+342.5)/2</f>
        <v>405.5</v>
      </c>
      <c r="I129" s="183">
        <v>510</v>
      </c>
      <c r="J129" s="184" t="s">
        <v>675</v>
      </c>
      <c r="K129" s="185">
        <f t="shared" ref="K129:K135" si="14">H129-F129</f>
        <v>10.5</v>
      </c>
      <c r="L129" s="186">
        <f t="shared" ref="L129:L135" si="15">K129/F129</f>
        <v>2.6582278481012658E-2</v>
      </c>
      <c r="M129" s="182" t="s">
        <v>676</v>
      </c>
      <c r="N129" s="180">
        <v>43606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66">
        <v>64</v>
      </c>
      <c r="B130" s="167">
        <v>42584</v>
      </c>
      <c r="C130" s="167"/>
      <c r="D130" s="168" t="s">
        <v>677</v>
      </c>
      <c r="E130" s="169" t="s">
        <v>557</v>
      </c>
      <c r="F130" s="170">
        <f>169.5-12.8</f>
        <v>156.69999999999999</v>
      </c>
      <c r="G130" s="170"/>
      <c r="H130" s="171">
        <v>77</v>
      </c>
      <c r="I130" s="171" t="s">
        <v>678</v>
      </c>
      <c r="J130" s="172" t="s">
        <v>679</v>
      </c>
      <c r="K130" s="173">
        <f t="shared" si="14"/>
        <v>-79.699999999999989</v>
      </c>
      <c r="L130" s="174">
        <f t="shared" si="15"/>
        <v>-0.50861518825781749</v>
      </c>
      <c r="M130" s="170" t="s">
        <v>567</v>
      </c>
      <c r="N130" s="167">
        <v>43522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66">
        <v>65</v>
      </c>
      <c r="B131" s="167">
        <v>42586</v>
      </c>
      <c r="C131" s="167"/>
      <c r="D131" s="168" t="s">
        <v>680</v>
      </c>
      <c r="E131" s="169" t="s">
        <v>585</v>
      </c>
      <c r="F131" s="170">
        <v>400</v>
      </c>
      <c r="G131" s="170"/>
      <c r="H131" s="171">
        <v>305</v>
      </c>
      <c r="I131" s="171">
        <v>475</v>
      </c>
      <c r="J131" s="172" t="s">
        <v>681</v>
      </c>
      <c r="K131" s="173">
        <f t="shared" si="14"/>
        <v>-95</v>
      </c>
      <c r="L131" s="174">
        <f t="shared" si="15"/>
        <v>-0.23749999999999999</v>
      </c>
      <c r="M131" s="170" t="s">
        <v>567</v>
      </c>
      <c r="N131" s="167">
        <v>43606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66</v>
      </c>
      <c r="B132" s="157">
        <v>42593</v>
      </c>
      <c r="C132" s="157"/>
      <c r="D132" s="158" t="s">
        <v>682</v>
      </c>
      <c r="E132" s="159" t="s">
        <v>585</v>
      </c>
      <c r="F132" s="160">
        <v>86.5</v>
      </c>
      <c r="G132" s="159"/>
      <c r="H132" s="159">
        <v>130</v>
      </c>
      <c r="I132" s="161">
        <v>130</v>
      </c>
      <c r="J132" s="162" t="s">
        <v>683</v>
      </c>
      <c r="K132" s="163">
        <f t="shared" si="14"/>
        <v>43.5</v>
      </c>
      <c r="L132" s="164">
        <f t="shared" si="15"/>
        <v>0.50289017341040465</v>
      </c>
      <c r="M132" s="159" t="s">
        <v>555</v>
      </c>
      <c r="N132" s="165">
        <v>43091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66">
        <v>67</v>
      </c>
      <c r="B133" s="167">
        <v>42600</v>
      </c>
      <c r="C133" s="167"/>
      <c r="D133" s="168" t="s">
        <v>109</v>
      </c>
      <c r="E133" s="169" t="s">
        <v>585</v>
      </c>
      <c r="F133" s="170">
        <v>133.5</v>
      </c>
      <c r="G133" s="170"/>
      <c r="H133" s="171">
        <v>126.5</v>
      </c>
      <c r="I133" s="171">
        <v>178</v>
      </c>
      <c r="J133" s="172" t="s">
        <v>684</v>
      </c>
      <c r="K133" s="173">
        <f t="shared" si="14"/>
        <v>-7</v>
      </c>
      <c r="L133" s="174">
        <f t="shared" si="15"/>
        <v>-5.2434456928838954E-2</v>
      </c>
      <c r="M133" s="170" t="s">
        <v>567</v>
      </c>
      <c r="N133" s="167">
        <v>42615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68</v>
      </c>
      <c r="B134" s="157">
        <v>42613</v>
      </c>
      <c r="C134" s="157"/>
      <c r="D134" s="158" t="s">
        <v>685</v>
      </c>
      <c r="E134" s="159" t="s">
        <v>585</v>
      </c>
      <c r="F134" s="160">
        <v>560</v>
      </c>
      <c r="G134" s="159"/>
      <c r="H134" s="159">
        <v>725</v>
      </c>
      <c r="I134" s="161">
        <v>725</v>
      </c>
      <c r="J134" s="162" t="s">
        <v>587</v>
      </c>
      <c r="K134" s="163">
        <f t="shared" si="14"/>
        <v>165</v>
      </c>
      <c r="L134" s="164">
        <f t="shared" si="15"/>
        <v>0.29464285714285715</v>
      </c>
      <c r="M134" s="159" t="s">
        <v>555</v>
      </c>
      <c r="N134" s="165">
        <v>42456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69</v>
      </c>
      <c r="B135" s="157">
        <v>42614</v>
      </c>
      <c r="C135" s="157"/>
      <c r="D135" s="158" t="s">
        <v>686</v>
      </c>
      <c r="E135" s="159" t="s">
        <v>585</v>
      </c>
      <c r="F135" s="160">
        <v>160.5</v>
      </c>
      <c r="G135" s="159"/>
      <c r="H135" s="159">
        <v>210</v>
      </c>
      <c r="I135" s="161">
        <v>210</v>
      </c>
      <c r="J135" s="162" t="s">
        <v>587</v>
      </c>
      <c r="K135" s="163">
        <f t="shared" si="14"/>
        <v>49.5</v>
      </c>
      <c r="L135" s="164">
        <f t="shared" si="15"/>
        <v>0.30841121495327101</v>
      </c>
      <c r="M135" s="159" t="s">
        <v>555</v>
      </c>
      <c r="N135" s="165">
        <v>42871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70</v>
      </c>
      <c r="B136" s="157">
        <v>42646</v>
      </c>
      <c r="C136" s="157"/>
      <c r="D136" s="158" t="s">
        <v>385</v>
      </c>
      <c r="E136" s="159" t="s">
        <v>585</v>
      </c>
      <c r="F136" s="160">
        <v>430</v>
      </c>
      <c r="G136" s="159"/>
      <c r="H136" s="159">
        <v>596</v>
      </c>
      <c r="I136" s="161">
        <v>575</v>
      </c>
      <c r="J136" s="162" t="s">
        <v>687</v>
      </c>
      <c r="K136" s="163">
        <v>166</v>
      </c>
      <c r="L136" s="164">
        <v>0.38604651162790699</v>
      </c>
      <c r="M136" s="159" t="s">
        <v>555</v>
      </c>
      <c r="N136" s="165">
        <v>42769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71</v>
      </c>
      <c r="B137" s="157">
        <v>42657</v>
      </c>
      <c r="C137" s="157"/>
      <c r="D137" s="158" t="s">
        <v>688</v>
      </c>
      <c r="E137" s="159" t="s">
        <v>585</v>
      </c>
      <c r="F137" s="160">
        <v>280</v>
      </c>
      <c r="G137" s="159"/>
      <c r="H137" s="159">
        <v>345</v>
      </c>
      <c r="I137" s="161">
        <v>345</v>
      </c>
      <c r="J137" s="162" t="s">
        <v>587</v>
      </c>
      <c r="K137" s="163">
        <f t="shared" ref="K137:K142" si="16">H137-F137</f>
        <v>65</v>
      </c>
      <c r="L137" s="164">
        <f>K137/F137</f>
        <v>0.23214285714285715</v>
      </c>
      <c r="M137" s="159" t="s">
        <v>555</v>
      </c>
      <c r="N137" s="165">
        <v>42814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72</v>
      </c>
      <c r="B138" s="157">
        <v>42657</v>
      </c>
      <c r="C138" s="157"/>
      <c r="D138" s="158" t="s">
        <v>689</v>
      </c>
      <c r="E138" s="159" t="s">
        <v>585</v>
      </c>
      <c r="F138" s="160">
        <v>245</v>
      </c>
      <c r="G138" s="159"/>
      <c r="H138" s="159">
        <v>325.5</v>
      </c>
      <c r="I138" s="161">
        <v>330</v>
      </c>
      <c r="J138" s="162" t="s">
        <v>690</v>
      </c>
      <c r="K138" s="163">
        <f t="shared" si="16"/>
        <v>80.5</v>
      </c>
      <c r="L138" s="164">
        <f>K138/F138</f>
        <v>0.32857142857142857</v>
      </c>
      <c r="M138" s="159" t="s">
        <v>555</v>
      </c>
      <c r="N138" s="165">
        <v>42769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73</v>
      </c>
      <c r="B139" s="157">
        <v>42660</v>
      </c>
      <c r="C139" s="157"/>
      <c r="D139" s="158" t="s">
        <v>338</v>
      </c>
      <c r="E139" s="159" t="s">
        <v>585</v>
      </c>
      <c r="F139" s="160">
        <v>125</v>
      </c>
      <c r="G139" s="159"/>
      <c r="H139" s="159">
        <v>160</v>
      </c>
      <c r="I139" s="161">
        <v>160</v>
      </c>
      <c r="J139" s="162" t="s">
        <v>643</v>
      </c>
      <c r="K139" s="163">
        <f t="shared" si="16"/>
        <v>35</v>
      </c>
      <c r="L139" s="164">
        <v>0.28000000000000003</v>
      </c>
      <c r="M139" s="159" t="s">
        <v>555</v>
      </c>
      <c r="N139" s="165">
        <v>42803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74</v>
      </c>
      <c r="B140" s="157">
        <v>42660</v>
      </c>
      <c r="C140" s="157"/>
      <c r="D140" s="158" t="s">
        <v>444</v>
      </c>
      <c r="E140" s="159" t="s">
        <v>585</v>
      </c>
      <c r="F140" s="160">
        <v>114</v>
      </c>
      <c r="G140" s="159"/>
      <c r="H140" s="159">
        <v>145</v>
      </c>
      <c r="I140" s="161">
        <v>145</v>
      </c>
      <c r="J140" s="162" t="s">
        <v>643</v>
      </c>
      <c r="K140" s="163">
        <f t="shared" si="16"/>
        <v>31</v>
      </c>
      <c r="L140" s="164">
        <f>K140/F140</f>
        <v>0.27192982456140352</v>
      </c>
      <c r="M140" s="159" t="s">
        <v>555</v>
      </c>
      <c r="N140" s="165">
        <v>42859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75</v>
      </c>
      <c r="B141" s="157">
        <v>42660</v>
      </c>
      <c r="C141" s="157"/>
      <c r="D141" s="158" t="s">
        <v>691</v>
      </c>
      <c r="E141" s="159" t="s">
        <v>585</v>
      </c>
      <c r="F141" s="160">
        <v>212</v>
      </c>
      <c r="G141" s="159"/>
      <c r="H141" s="159">
        <v>280</v>
      </c>
      <c r="I141" s="161">
        <v>276</v>
      </c>
      <c r="J141" s="162" t="s">
        <v>692</v>
      </c>
      <c r="K141" s="163">
        <f t="shared" si="16"/>
        <v>68</v>
      </c>
      <c r="L141" s="164">
        <f>K141/F141</f>
        <v>0.32075471698113206</v>
      </c>
      <c r="M141" s="159" t="s">
        <v>555</v>
      </c>
      <c r="N141" s="165">
        <v>42858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76</v>
      </c>
      <c r="B142" s="157">
        <v>42678</v>
      </c>
      <c r="C142" s="157"/>
      <c r="D142" s="158" t="s">
        <v>434</v>
      </c>
      <c r="E142" s="159" t="s">
        <v>585</v>
      </c>
      <c r="F142" s="160">
        <v>155</v>
      </c>
      <c r="G142" s="159"/>
      <c r="H142" s="159">
        <v>210</v>
      </c>
      <c r="I142" s="161">
        <v>210</v>
      </c>
      <c r="J142" s="162" t="s">
        <v>693</v>
      </c>
      <c r="K142" s="163">
        <f t="shared" si="16"/>
        <v>55</v>
      </c>
      <c r="L142" s="164">
        <f>K142/F142</f>
        <v>0.35483870967741937</v>
      </c>
      <c r="M142" s="159" t="s">
        <v>555</v>
      </c>
      <c r="N142" s="165">
        <v>42944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66">
        <v>77</v>
      </c>
      <c r="B143" s="167">
        <v>42710</v>
      </c>
      <c r="C143" s="167"/>
      <c r="D143" s="168" t="s">
        <v>694</v>
      </c>
      <c r="E143" s="169" t="s">
        <v>585</v>
      </c>
      <c r="F143" s="170">
        <v>150.5</v>
      </c>
      <c r="G143" s="170"/>
      <c r="H143" s="171">
        <v>72.5</v>
      </c>
      <c r="I143" s="171">
        <v>174</v>
      </c>
      <c r="J143" s="172" t="s">
        <v>695</v>
      </c>
      <c r="K143" s="173">
        <v>-78</v>
      </c>
      <c r="L143" s="174">
        <v>-0.51827242524916906</v>
      </c>
      <c r="M143" s="170" t="s">
        <v>567</v>
      </c>
      <c r="N143" s="167">
        <v>43333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78</v>
      </c>
      <c r="B144" s="157">
        <v>42712</v>
      </c>
      <c r="C144" s="157"/>
      <c r="D144" s="158" t="s">
        <v>696</v>
      </c>
      <c r="E144" s="159" t="s">
        <v>585</v>
      </c>
      <c r="F144" s="160">
        <v>380</v>
      </c>
      <c r="G144" s="159"/>
      <c r="H144" s="159">
        <v>478</v>
      </c>
      <c r="I144" s="161">
        <v>468</v>
      </c>
      <c r="J144" s="162" t="s">
        <v>643</v>
      </c>
      <c r="K144" s="163">
        <f>H144-F144</f>
        <v>98</v>
      </c>
      <c r="L144" s="164">
        <f>K144/F144</f>
        <v>0.25789473684210529</v>
      </c>
      <c r="M144" s="159" t="s">
        <v>555</v>
      </c>
      <c r="N144" s="165">
        <v>43025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79</v>
      </c>
      <c r="B145" s="157">
        <v>42734</v>
      </c>
      <c r="C145" s="157"/>
      <c r="D145" s="158" t="s">
        <v>108</v>
      </c>
      <c r="E145" s="159" t="s">
        <v>585</v>
      </c>
      <c r="F145" s="160">
        <v>305</v>
      </c>
      <c r="G145" s="159"/>
      <c r="H145" s="159">
        <v>375</v>
      </c>
      <c r="I145" s="161">
        <v>375</v>
      </c>
      <c r="J145" s="162" t="s">
        <v>643</v>
      </c>
      <c r="K145" s="163">
        <f>H145-F145</f>
        <v>70</v>
      </c>
      <c r="L145" s="164">
        <f>K145/F145</f>
        <v>0.22950819672131148</v>
      </c>
      <c r="M145" s="159" t="s">
        <v>555</v>
      </c>
      <c r="N145" s="165">
        <v>42768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80</v>
      </c>
      <c r="B146" s="157">
        <v>42739</v>
      </c>
      <c r="C146" s="157"/>
      <c r="D146" s="158" t="s">
        <v>94</v>
      </c>
      <c r="E146" s="159" t="s">
        <v>585</v>
      </c>
      <c r="F146" s="160">
        <v>99.5</v>
      </c>
      <c r="G146" s="159"/>
      <c r="H146" s="159">
        <v>158</v>
      </c>
      <c r="I146" s="161">
        <v>158</v>
      </c>
      <c r="J146" s="162" t="s">
        <v>643</v>
      </c>
      <c r="K146" s="163">
        <f>H146-F146</f>
        <v>58.5</v>
      </c>
      <c r="L146" s="164">
        <f>K146/F146</f>
        <v>0.5879396984924623</v>
      </c>
      <c r="M146" s="159" t="s">
        <v>555</v>
      </c>
      <c r="N146" s="165">
        <v>42898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81</v>
      </c>
      <c r="B147" s="157">
        <v>42739</v>
      </c>
      <c r="C147" s="157"/>
      <c r="D147" s="158" t="s">
        <v>94</v>
      </c>
      <c r="E147" s="159" t="s">
        <v>585</v>
      </c>
      <c r="F147" s="160">
        <v>99.5</v>
      </c>
      <c r="G147" s="159"/>
      <c r="H147" s="159">
        <v>158</v>
      </c>
      <c r="I147" s="161">
        <v>158</v>
      </c>
      <c r="J147" s="162" t="s">
        <v>643</v>
      </c>
      <c r="K147" s="163">
        <v>58.5</v>
      </c>
      <c r="L147" s="164">
        <v>0.58793969849246197</v>
      </c>
      <c r="M147" s="159" t="s">
        <v>555</v>
      </c>
      <c r="N147" s="165">
        <v>42898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82</v>
      </c>
      <c r="B148" s="157">
        <v>42786</v>
      </c>
      <c r="C148" s="157"/>
      <c r="D148" s="158" t="s">
        <v>184</v>
      </c>
      <c r="E148" s="159" t="s">
        <v>585</v>
      </c>
      <c r="F148" s="160">
        <v>140.5</v>
      </c>
      <c r="G148" s="159"/>
      <c r="H148" s="159">
        <v>220</v>
      </c>
      <c r="I148" s="161">
        <v>220</v>
      </c>
      <c r="J148" s="162" t="s">
        <v>643</v>
      </c>
      <c r="K148" s="163">
        <f>H148-F148</f>
        <v>79.5</v>
      </c>
      <c r="L148" s="164">
        <f>K148/F148</f>
        <v>0.5658362989323843</v>
      </c>
      <c r="M148" s="159" t="s">
        <v>555</v>
      </c>
      <c r="N148" s="165">
        <v>42864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83</v>
      </c>
      <c r="B149" s="157">
        <v>42786</v>
      </c>
      <c r="C149" s="157"/>
      <c r="D149" s="158" t="s">
        <v>697</v>
      </c>
      <c r="E149" s="159" t="s">
        <v>585</v>
      </c>
      <c r="F149" s="160">
        <v>202.5</v>
      </c>
      <c r="G149" s="159"/>
      <c r="H149" s="159">
        <v>234</v>
      </c>
      <c r="I149" s="161">
        <v>234</v>
      </c>
      <c r="J149" s="162" t="s">
        <v>643</v>
      </c>
      <c r="K149" s="163">
        <v>31.5</v>
      </c>
      <c r="L149" s="164">
        <v>0.155555555555556</v>
      </c>
      <c r="M149" s="159" t="s">
        <v>555</v>
      </c>
      <c r="N149" s="165">
        <v>42836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84</v>
      </c>
      <c r="B150" s="157">
        <v>42818</v>
      </c>
      <c r="C150" s="157"/>
      <c r="D150" s="158" t="s">
        <v>698</v>
      </c>
      <c r="E150" s="159" t="s">
        <v>585</v>
      </c>
      <c r="F150" s="160">
        <v>300.5</v>
      </c>
      <c r="G150" s="159"/>
      <c r="H150" s="159">
        <v>417.5</v>
      </c>
      <c r="I150" s="161">
        <v>420</v>
      </c>
      <c r="J150" s="162" t="s">
        <v>699</v>
      </c>
      <c r="K150" s="163">
        <f>H150-F150</f>
        <v>117</v>
      </c>
      <c r="L150" s="164">
        <f>K150/F150</f>
        <v>0.38935108153078202</v>
      </c>
      <c r="M150" s="159" t="s">
        <v>555</v>
      </c>
      <c r="N150" s="165">
        <v>43070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85</v>
      </c>
      <c r="B151" s="157">
        <v>42818</v>
      </c>
      <c r="C151" s="157"/>
      <c r="D151" s="158" t="s">
        <v>673</v>
      </c>
      <c r="E151" s="159" t="s">
        <v>585</v>
      </c>
      <c r="F151" s="160">
        <v>850</v>
      </c>
      <c r="G151" s="159"/>
      <c r="H151" s="159">
        <v>1042.5</v>
      </c>
      <c r="I151" s="161">
        <v>1023</v>
      </c>
      <c r="J151" s="162" t="s">
        <v>700</v>
      </c>
      <c r="K151" s="163">
        <v>192.5</v>
      </c>
      <c r="L151" s="164">
        <v>0.22647058823529401</v>
      </c>
      <c r="M151" s="159" t="s">
        <v>555</v>
      </c>
      <c r="N151" s="165">
        <v>42830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86</v>
      </c>
      <c r="B152" s="157">
        <v>42830</v>
      </c>
      <c r="C152" s="157"/>
      <c r="D152" s="158" t="s">
        <v>463</v>
      </c>
      <c r="E152" s="159" t="s">
        <v>585</v>
      </c>
      <c r="F152" s="160">
        <v>785</v>
      </c>
      <c r="G152" s="159"/>
      <c r="H152" s="159">
        <v>930</v>
      </c>
      <c r="I152" s="161">
        <v>920</v>
      </c>
      <c r="J152" s="162" t="s">
        <v>701</v>
      </c>
      <c r="K152" s="163">
        <f>H152-F152</f>
        <v>145</v>
      </c>
      <c r="L152" s="164">
        <f>K152/F152</f>
        <v>0.18471337579617833</v>
      </c>
      <c r="M152" s="159" t="s">
        <v>555</v>
      </c>
      <c r="N152" s="165">
        <v>42976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6">
        <v>87</v>
      </c>
      <c r="B153" s="167">
        <v>42831</v>
      </c>
      <c r="C153" s="167"/>
      <c r="D153" s="168" t="s">
        <v>702</v>
      </c>
      <c r="E153" s="169" t="s">
        <v>585</v>
      </c>
      <c r="F153" s="170">
        <v>40</v>
      </c>
      <c r="G153" s="170"/>
      <c r="H153" s="171">
        <v>13.1</v>
      </c>
      <c r="I153" s="171">
        <v>60</v>
      </c>
      <c r="J153" s="172" t="s">
        <v>703</v>
      </c>
      <c r="K153" s="173">
        <v>-26.9</v>
      </c>
      <c r="L153" s="174">
        <v>-0.67249999999999999</v>
      </c>
      <c r="M153" s="170" t="s">
        <v>567</v>
      </c>
      <c r="N153" s="167">
        <v>43138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88</v>
      </c>
      <c r="B154" s="157">
        <v>42837</v>
      </c>
      <c r="C154" s="157"/>
      <c r="D154" s="158" t="s">
        <v>93</v>
      </c>
      <c r="E154" s="159" t="s">
        <v>585</v>
      </c>
      <c r="F154" s="160">
        <v>289.5</v>
      </c>
      <c r="G154" s="159"/>
      <c r="H154" s="159">
        <v>354</v>
      </c>
      <c r="I154" s="161">
        <v>360</v>
      </c>
      <c r="J154" s="162" t="s">
        <v>704</v>
      </c>
      <c r="K154" s="163">
        <f t="shared" ref="K154:K162" si="17">H154-F154</f>
        <v>64.5</v>
      </c>
      <c r="L154" s="164">
        <f t="shared" ref="L154:L162" si="18">K154/F154</f>
        <v>0.22279792746113988</v>
      </c>
      <c r="M154" s="159" t="s">
        <v>555</v>
      </c>
      <c r="N154" s="165">
        <v>43040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89</v>
      </c>
      <c r="B155" s="157">
        <v>42845</v>
      </c>
      <c r="C155" s="157"/>
      <c r="D155" s="158" t="s">
        <v>410</v>
      </c>
      <c r="E155" s="159" t="s">
        <v>585</v>
      </c>
      <c r="F155" s="160">
        <v>700</v>
      </c>
      <c r="G155" s="159"/>
      <c r="H155" s="159">
        <v>840</v>
      </c>
      <c r="I155" s="161">
        <v>840</v>
      </c>
      <c r="J155" s="162" t="s">
        <v>705</v>
      </c>
      <c r="K155" s="163">
        <f t="shared" si="17"/>
        <v>140</v>
      </c>
      <c r="L155" s="164">
        <f t="shared" si="18"/>
        <v>0.2</v>
      </c>
      <c r="M155" s="159" t="s">
        <v>555</v>
      </c>
      <c r="N155" s="165">
        <v>42893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90</v>
      </c>
      <c r="B156" s="157">
        <v>42887</v>
      </c>
      <c r="C156" s="157"/>
      <c r="D156" s="158" t="s">
        <v>706</v>
      </c>
      <c r="E156" s="159" t="s">
        <v>585</v>
      </c>
      <c r="F156" s="160">
        <v>130</v>
      </c>
      <c r="G156" s="159"/>
      <c r="H156" s="159">
        <v>144.25</v>
      </c>
      <c r="I156" s="161">
        <v>170</v>
      </c>
      <c r="J156" s="162" t="s">
        <v>707</v>
      </c>
      <c r="K156" s="163">
        <f t="shared" si="17"/>
        <v>14.25</v>
      </c>
      <c r="L156" s="164">
        <f t="shared" si="18"/>
        <v>0.10961538461538461</v>
      </c>
      <c r="M156" s="159" t="s">
        <v>555</v>
      </c>
      <c r="N156" s="165">
        <v>43675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91</v>
      </c>
      <c r="B157" s="157">
        <v>42901</v>
      </c>
      <c r="C157" s="157"/>
      <c r="D157" s="158" t="s">
        <v>708</v>
      </c>
      <c r="E157" s="159" t="s">
        <v>585</v>
      </c>
      <c r="F157" s="160">
        <v>214.5</v>
      </c>
      <c r="G157" s="159"/>
      <c r="H157" s="159">
        <v>262</v>
      </c>
      <c r="I157" s="161">
        <v>262</v>
      </c>
      <c r="J157" s="162" t="s">
        <v>709</v>
      </c>
      <c r="K157" s="163">
        <f t="shared" si="17"/>
        <v>47.5</v>
      </c>
      <c r="L157" s="164">
        <f t="shared" si="18"/>
        <v>0.22144522144522144</v>
      </c>
      <c r="M157" s="159" t="s">
        <v>555</v>
      </c>
      <c r="N157" s="165">
        <v>42977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7">
        <v>92</v>
      </c>
      <c r="B158" s="188">
        <v>42933</v>
      </c>
      <c r="C158" s="188"/>
      <c r="D158" s="189" t="s">
        <v>710</v>
      </c>
      <c r="E158" s="190" t="s">
        <v>585</v>
      </c>
      <c r="F158" s="191">
        <v>370</v>
      </c>
      <c r="G158" s="190"/>
      <c r="H158" s="190">
        <v>447.5</v>
      </c>
      <c r="I158" s="192">
        <v>450</v>
      </c>
      <c r="J158" s="193" t="s">
        <v>643</v>
      </c>
      <c r="K158" s="163">
        <f t="shared" si="17"/>
        <v>77.5</v>
      </c>
      <c r="L158" s="194">
        <f t="shared" si="18"/>
        <v>0.20945945945945946</v>
      </c>
      <c r="M158" s="190" t="s">
        <v>555</v>
      </c>
      <c r="N158" s="195">
        <v>43035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7">
        <v>93</v>
      </c>
      <c r="B159" s="188">
        <v>42943</v>
      </c>
      <c r="C159" s="188"/>
      <c r="D159" s="189" t="s">
        <v>182</v>
      </c>
      <c r="E159" s="190" t="s">
        <v>585</v>
      </c>
      <c r="F159" s="191">
        <v>657.5</v>
      </c>
      <c r="G159" s="190"/>
      <c r="H159" s="190">
        <v>825</v>
      </c>
      <c r="I159" s="192">
        <v>820</v>
      </c>
      <c r="J159" s="193" t="s">
        <v>643</v>
      </c>
      <c r="K159" s="163">
        <f t="shared" si="17"/>
        <v>167.5</v>
      </c>
      <c r="L159" s="194">
        <f t="shared" si="18"/>
        <v>0.25475285171102663</v>
      </c>
      <c r="M159" s="190" t="s">
        <v>555</v>
      </c>
      <c r="N159" s="195">
        <v>43090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94</v>
      </c>
      <c r="B160" s="157">
        <v>42964</v>
      </c>
      <c r="C160" s="157"/>
      <c r="D160" s="158" t="s">
        <v>353</v>
      </c>
      <c r="E160" s="159" t="s">
        <v>585</v>
      </c>
      <c r="F160" s="160">
        <v>605</v>
      </c>
      <c r="G160" s="159"/>
      <c r="H160" s="159">
        <v>750</v>
      </c>
      <c r="I160" s="161">
        <v>750</v>
      </c>
      <c r="J160" s="162" t="s">
        <v>701</v>
      </c>
      <c r="K160" s="163">
        <f t="shared" si="17"/>
        <v>145</v>
      </c>
      <c r="L160" s="164">
        <f t="shared" si="18"/>
        <v>0.23966942148760331</v>
      </c>
      <c r="M160" s="159" t="s">
        <v>555</v>
      </c>
      <c r="N160" s="165">
        <v>43027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6">
        <v>95</v>
      </c>
      <c r="B161" s="167">
        <v>42979</v>
      </c>
      <c r="C161" s="167"/>
      <c r="D161" s="175" t="s">
        <v>711</v>
      </c>
      <c r="E161" s="170" t="s">
        <v>585</v>
      </c>
      <c r="F161" s="170">
        <v>255</v>
      </c>
      <c r="G161" s="171"/>
      <c r="H161" s="171">
        <v>217.25</v>
      </c>
      <c r="I161" s="171">
        <v>320</v>
      </c>
      <c r="J161" s="172" t="s">
        <v>712</v>
      </c>
      <c r="K161" s="173">
        <f t="shared" si="17"/>
        <v>-37.75</v>
      </c>
      <c r="L161" s="176">
        <f t="shared" si="18"/>
        <v>-0.14803921568627451</v>
      </c>
      <c r="M161" s="170" t="s">
        <v>567</v>
      </c>
      <c r="N161" s="167">
        <v>43661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96</v>
      </c>
      <c r="B162" s="157">
        <v>42997</v>
      </c>
      <c r="C162" s="157"/>
      <c r="D162" s="158" t="s">
        <v>713</v>
      </c>
      <c r="E162" s="159" t="s">
        <v>585</v>
      </c>
      <c r="F162" s="160">
        <v>215</v>
      </c>
      <c r="G162" s="159"/>
      <c r="H162" s="159">
        <v>258</v>
      </c>
      <c r="I162" s="161">
        <v>258</v>
      </c>
      <c r="J162" s="162" t="s">
        <v>643</v>
      </c>
      <c r="K162" s="163">
        <f t="shared" si="17"/>
        <v>43</v>
      </c>
      <c r="L162" s="164">
        <f t="shared" si="18"/>
        <v>0.2</v>
      </c>
      <c r="M162" s="159" t="s">
        <v>555</v>
      </c>
      <c r="N162" s="165">
        <v>43040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97</v>
      </c>
      <c r="B163" s="157">
        <v>42997</v>
      </c>
      <c r="C163" s="157"/>
      <c r="D163" s="158" t="s">
        <v>713</v>
      </c>
      <c r="E163" s="159" t="s">
        <v>585</v>
      </c>
      <c r="F163" s="160">
        <v>215</v>
      </c>
      <c r="G163" s="159"/>
      <c r="H163" s="159">
        <v>258</v>
      </c>
      <c r="I163" s="161">
        <v>258</v>
      </c>
      <c r="J163" s="193" t="s">
        <v>643</v>
      </c>
      <c r="K163" s="163">
        <v>43</v>
      </c>
      <c r="L163" s="164">
        <v>0.2</v>
      </c>
      <c r="M163" s="159" t="s">
        <v>555</v>
      </c>
      <c r="N163" s="165">
        <v>43040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7">
        <v>98</v>
      </c>
      <c r="B164" s="188">
        <v>42998</v>
      </c>
      <c r="C164" s="188"/>
      <c r="D164" s="189" t="s">
        <v>714</v>
      </c>
      <c r="E164" s="190" t="s">
        <v>585</v>
      </c>
      <c r="F164" s="160">
        <v>75</v>
      </c>
      <c r="G164" s="190"/>
      <c r="H164" s="190">
        <v>90</v>
      </c>
      <c r="I164" s="192">
        <v>90</v>
      </c>
      <c r="J164" s="162" t="s">
        <v>715</v>
      </c>
      <c r="K164" s="163">
        <f t="shared" ref="K164:K169" si="19">H164-F164</f>
        <v>15</v>
      </c>
      <c r="L164" s="164">
        <f t="shared" ref="L164:L169" si="20">K164/F164</f>
        <v>0.2</v>
      </c>
      <c r="M164" s="159" t="s">
        <v>555</v>
      </c>
      <c r="N164" s="165">
        <v>43019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7">
        <v>99</v>
      </c>
      <c r="B165" s="188">
        <v>43011</v>
      </c>
      <c r="C165" s="188"/>
      <c r="D165" s="189" t="s">
        <v>569</v>
      </c>
      <c r="E165" s="190" t="s">
        <v>585</v>
      </c>
      <c r="F165" s="191">
        <v>315</v>
      </c>
      <c r="G165" s="190"/>
      <c r="H165" s="190">
        <v>392</v>
      </c>
      <c r="I165" s="192">
        <v>384</v>
      </c>
      <c r="J165" s="193" t="s">
        <v>716</v>
      </c>
      <c r="K165" s="163">
        <f t="shared" si="19"/>
        <v>77</v>
      </c>
      <c r="L165" s="194">
        <f t="shared" si="20"/>
        <v>0.24444444444444444</v>
      </c>
      <c r="M165" s="190" t="s">
        <v>555</v>
      </c>
      <c r="N165" s="195">
        <v>43017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7">
        <v>100</v>
      </c>
      <c r="B166" s="188">
        <v>43013</v>
      </c>
      <c r="C166" s="188"/>
      <c r="D166" s="189" t="s">
        <v>439</v>
      </c>
      <c r="E166" s="190" t="s">
        <v>585</v>
      </c>
      <c r="F166" s="191">
        <v>145</v>
      </c>
      <c r="G166" s="190"/>
      <c r="H166" s="190">
        <v>179</v>
      </c>
      <c r="I166" s="192">
        <v>180</v>
      </c>
      <c r="J166" s="193" t="s">
        <v>717</v>
      </c>
      <c r="K166" s="163">
        <f t="shared" si="19"/>
        <v>34</v>
      </c>
      <c r="L166" s="194">
        <f t="shared" si="20"/>
        <v>0.23448275862068965</v>
      </c>
      <c r="M166" s="190" t="s">
        <v>555</v>
      </c>
      <c r="N166" s="195">
        <v>43025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7">
        <v>101</v>
      </c>
      <c r="B167" s="188">
        <v>43014</v>
      </c>
      <c r="C167" s="188"/>
      <c r="D167" s="189" t="s">
        <v>328</v>
      </c>
      <c r="E167" s="190" t="s">
        <v>585</v>
      </c>
      <c r="F167" s="191">
        <v>256</v>
      </c>
      <c r="G167" s="190"/>
      <c r="H167" s="190">
        <v>323</v>
      </c>
      <c r="I167" s="192">
        <v>320</v>
      </c>
      <c r="J167" s="193" t="s">
        <v>643</v>
      </c>
      <c r="K167" s="163">
        <f t="shared" si="19"/>
        <v>67</v>
      </c>
      <c r="L167" s="194">
        <f t="shared" si="20"/>
        <v>0.26171875</v>
      </c>
      <c r="M167" s="190" t="s">
        <v>555</v>
      </c>
      <c r="N167" s="195">
        <v>43067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7">
        <v>102</v>
      </c>
      <c r="B168" s="188">
        <v>43017</v>
      </c>
      <c r="C168" s="188"/>
      <c r="D168" s="189" t="s">
        <v>343</v>
      </c>
      <c r="E168" s="190" t="s">
        <v>585</v>
      </c>
      <c r="F168" s="191">
        <v>137.5</v>
      </c>
      <c r="G168" s="190"/>
      <c r="H168" s="190">
        <v>184</v>
      </c>
      <c r="I168" s="192">
        <v>183</v>
      </c>
      <c r="J168" s="193" t="s">
        <v>718</v>
      </c>
      <c r="K168" s="163">
        <f t="shared" si="19"/>
        <v>46.5</v>
      </c>
      <c r="L168" s="194">
        <f t="shared" si="20"/>
        <v>0.33818181818181819</v>
      </c>
      <c r="M168" s="190" t="s">
        <v>555</v>
      </c>
      <c r="N168" s="195">
        <v>43108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7">
        <v>103</v>
      </c>
      <c r="B169" s="188">
        <v>43018</v>
      </c>
      <c r="C169" s="188"/>
      <c r="D169" s="189" t="s">
        <v>719</v>
      </c>
      <c r="E169" s="190" t="s">
        <v>585</v>
      </c>
      <c r="F169" s="191">
        <v>125.5</v>
      </c>
      <c r="G169" s="190"/>
      <c r="H169" s="190">
        <v>158</v>
      </c>
      <c r="I169" s="192">
        <v>155</v>
      </c>
      <c r="J169" s="193" t="s">
        <v>720</v>
      </c>
      <c r="K169" s="163">
        <f t="shared" si="19"/>
        <v>32.5</v>
      </c>
      <c r="L169" s="194">
        <f t="shared" si="20"/>
        <v>0.25896414342629481</v>
      </c>
      <c r="M169" s="190" t="s">
        <v>555</v>
      </c>
      <c r="N169" s="195">
        <v>43067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7">
        <v>104</v>
      </c>
      <c r="B170" s="188">
        <v>43018</v>
      </c>
      <c r="C170" s="188"/>
      <c r="D170" s="189" t="s">
        <v>721</v>
      </c>
      <c r="E170" s="190" t="s">
        <v>585</v>
      </c>
      <c r="F170" s="191">
        <v>895</v>
      </c>
      <c r="G170" s="190"/>
      <c r="H170" s="190">
        <v>1122.5</v>
      </c>
      <c r="I170" s="192">
        <v>1078</v>
      </c>
      <c r="J170" s="193" t="s">
        <v>722</v>
      </c>
      <c r="K170" s="163">
        <v>227.5</v>
      </c>
      <c r="L170" s="194">
        <v>0.25418994413407803</v>
      </c>
      <c r="M170" s="190" t="s">
        <v>555</v>
      </c>
      <c r="N170" s="195">
        <v>43117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7">
        <v>105</v>
      </c>
      <c r="B171" s="188">
        <v>43020</v>
      </c>
      <c r="C171" s="188"/>
      <c r="D171" s="189" t="s">
        <v>337</v>
      </c>
      <c r="E171" s="190" t="s">
        <v>585</v>
      </c>
      <c r="F171" s="191">
        <v>525</v>
      </c>
      <c r="G171" s="190"/>
      <c r="H171" s="190">
        <v>629</v>
      </c>
      <c r="I171" s="192">
        <v>629</v>
      </c>
      <c r="J171" s="193" t="s">
        <v>643</v>
      </c>
      <c r="K171" s="163">
        <v>104</v>
      </c>
      <c r="L171" s="194">
        <v>0.19809523809523799</v>
      </c>
      <c r="M171" s="190" t="s">
        <v>555</v>
      </c>
      <c r="N171" s="195">
        <v>43119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7">
        <v>106</v>
      </c>
      <c r="B172" s="188">
        <v>43046</v>
      </c>
      <c r="C172" s="188"/>
      <c r="D172" s="189" t="s">
        <v>376</v>
      </c>
      <c r="E172" s="190" t="s">
        <v>585</v>
      </c>
      <c r="F172" s="191">
        <v>740</v>
      </c>
      <c r="G172" s="190"/>
      <c r="H172" s="190">
        <v>892.5</v>
      </c>
      <c r="I172" s="192">
        <v>900</v>
      </c>
      <c r="J172" s="193" t="s">
        <v>723</v>
      </c>
      <c r="K172" s="163">
        <f>H172-F172</f>
        <v>152.5</v>
      </c>
      <c r="L172" s="194">
        <f>K172/F172</f>
        <v>0.20608108108108109</v>
      </c>
      <c r="M172" s="190" t="s">
        <v>555</v>
      </c>
      <c r="N172" s="195">
        <v>43052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107</v>
      </c>
      <c r="B173" s="157">
        <v>43073</v>
      </c>
      <c r="C173" s="157"/>
      <c r="D173" s="158" t="s">
        <v>724</v>
      </c>
      <c r="E173" s="159" t="s">
        <v>585</v>
      </c>
      <c r="F173" s="160">
        <v>118.5</v>
      </c>
      <c r="G173" s="159"/>
      <c r="H173" s="159">
        <v>143.5</v>
      </c>
      <c r="I173" s="161">
        <v>145</v>
      </c>
      <c r="J173" s="162" t="s">
        <v>576</v>
      </c>
      <c r="K173" s="163">
        <f>H173-F173</f>
        <v>25</v>
      </c>
      <c r="L173" s="164">
        <f>K173/F173</f>
        <v>0.2109704641350211</v>
      </c>
      <c r="M173" s="159" t="s">
        <v>555</v>
      </c>
      <c r="N173" s="165">
        <v>43097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6">
        <v>108</v>
      </c>
      <c r="B174" s="167">
        <v>43090</v>
      </c>
      <c r="C174" s="167"/>
      <c r="D174" s="168" t="s">
        <v>415</v>
      </c>
      <c r="E174" s="169" t="s">
        <v>585</v>
      </c>
      <c r="F174" s="170">
        <v>715</v>
      </c>
      <c r="G174" s="170"/>
      <c r="H174" s="171">
        <v>500</v>
      </c>
      <c r="I174" s="171">
        <v>872</v>
      </c>
      <c r="J174" s="172" t="s">
        <v>725</v>
      </c>
      <c r="K174" s="173">
        <f>H174-F174</f>
        <v>-215</v>
      </c>
      <c r="L174" s="174">
        <f>K174/F174</f>
        <v>-0.30069930069930068</v>
      </c>
      <c r="M174" s="170" t="s">
        <v>567</v>
      </c>
      <c r="N174" s="167">
        <v>43670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109</v>
      </c>
      <c r="B175" s="157">
        <v>43098</v>
      </c>
      <c r="C175" s="157"/>
      <c r="D175" s="158" t="s">
        <v>569</v>
      </c>
      <c r="E175" s="159" t="s">
        <v>585</v>
      </c>
      <c r="F175" s="160">
        <v>435</v>
      </c>
      <c r="G175" s="159"/>
      <c r="H175" s="159">
        <v>542.5</v>
      </c>
      <c r="I175" s="161">
        <v>539</v>
      </c>
      <c r="J175" s="162" t="s">
        <v>643</v>
      </c>
      <c r="K175" s="163">
        <v>107.5</v>
      </c>
      <c r="L175" s="164">
        <v>0.247126436781609</v>
      </c>
      <c r="M175" s="159" t="s">
        <v>555</v>
      </c>
      <c r="N175" s="165">
        <v>43206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110</v>
      </c>
      <c r="B176" s="157">
        <v>43098</v>
      </c>
      <c r="C176" s="157"/>
      <c r="D176" s="158" t="s">
        <v>527</v>
      </c>
      <c r="E176" s="159" t="s">
        <v>585</v>
      </c>
      <c r="F176" s="160">
        <v>885</v>
      </c>
      <c r="G176" s="159"/>
      <c r="H176" s="159">
        <v>1090</v>
      </c>
      <c r="I176" s="161">
        <v>1084</v>
      </c>
      <c r="J176" s="162" t="s">
        <v>643</v>
      </c>
      <c r="K176" s="163">
        <v>205</v>
      </c>
      <c r="L176" s="164">
        <v>0.23163841807909599</v>
      </c>
      <c r="M176" s="159" t="s">
        <v>555</v>
      </c>
      <c r="N176" s="165">
        <v>43213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6">
        <v>111</v>
      </c>
      <c r="B177" s="197">
        <v>43192</v>
      </c>
      <c r="C177" s="197"/>
      <c r="D177" s="175" t="s">
        <v>726</v>
      </c>
      <c r="E177" s="170" t="s">
        <v>585</v>
      </c>
      <c r="F177" s="198">
        <v>478.5</v>
      </c>
      <c r="G177" s="170"/>
      <c r="H177" s="170">
        <v>442</v>
      </c>
      <c r="I177" s="171">
        <v>613</v>
      </c>
      <c r="J177" s="172" t="s">
        <v>727</v>
      </c>
      <c r="K177" s="173">
        <f>H177-F177</f>
        <v>-36.5</v>
      </c>
      <c r="L177" s="174">
        <f>K177/F177</f>
        <v>-7.6280041797283177E-2</v>
      </c>
      <c r="M177" s="170" t="s">
        <v>567</v>
      </c>
      <c r="N177" s="167">
        <v>43762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66">
        <v>112</v>
      </c>
      <c r="B178" s="167">
        <v>43194</v>
      </c>
      <c r="C178" s="167"/>
      <c r="D178" s="168" t="s">
        <v>728</v>
      </c>
      <c r="E178" s="169" t="s">
        <v>585</v>
      </c>
      <c r="F178" s="170">
        <f>141.5-7.3</f>
        <v>134.19999999999999</v>
      </c>
      <c r="G178" s="170"/>
      <c r="H178" s="171">
        <v>77</v>
      </c>
      <c r="I178" s="171">
        <v>180</v>
      </c>
      <c r="J178" s="172" t="s">
        <v>729</v>
      </c>
      <c r="K178" s="173">
        <f>H178-F178</f>
        <v>-57.199999999999989</v>
      </c>
      <c r="L178" s="174">
        <f>K178/F178</f>
        <v>-0.42622950819672129</v>
      </c>
      <c r="M178" s="170" t="s">
        <v>567</v>
      </c>
      <c r="N178" s="167">
        <v>43522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66">
        <v>113</v>
      </c>
      <c r="B179" s="167">
        <v>43209</v>
      </c>
      <c r="C179" s="167"/>
      <c r="D179" s="168" t="s">
        <v>730</v>
      </c>
      <c r="E179" s="169" t="s">
        <v>585</v>
      </c>
      <c r="F179" s="170">
        <v>430</v>
      </c>
      <c r="G179" s="170"/>
      <c r="H179" s="171">
        <v>220</v>
      </c>
      <c r="I179" s="171">
        <v>537</v>
      </c>
      <c r="J179" s="172" t="s">
        <v>731</v>
      </c>
      <c r="K179" s="173">
        <f>H179-F179</f>
        <v>-210</v>
      </c>
      <c r="L179" s="174">
        <f>K179/F179</f>
        <v>-0.48837209302325579</v>
      </c>
      <c r="M179" s="170" t="s">
        <v>567</v>
      </c>
      <c r="N179" s="167">
        <v>43252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7">
        <v>114</v>
      </c>
      <c r="B180" s="188">
        <v>43220</v>
      </c>
      <c r="C180" s="188"/>
      <c r="D180" s="189" t="s">
        <v>377</v>
      </c>
      <c r="E180" s="190" t="s">
        <v>585</v>
      </c>
      <c r="F180" s="190">
        <v>153.5</v>
      </c>
      <c r="G180" s="190"/>
      <c r="H180" s="190">
        <v>196</v>
      </c>
      <c r="I180" s="192">
        <v>196</v>
      </c>
      <c r="J180" s="162" t="s">
        <v>732</v>
      </c>
      <c r="K180" s="163">
        <f>H180-F180</f>
        <v>42.5</v>
      </c>
      <c r="L180" s="164">
        <f>K180/F180</f>
        <v>0.27687296416938112</v>
      </c>
      <c r="M180" s="159" t="s">
        <v>555</v>
      </c>
      <c r="N180" s="165">
        <v>43605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6">
        <v>115</v>
      </c>
      <c r="B181" s="167">
        <v>43306</v>
      </c>
      <c r="C181" s="167"/>
      <c r="D181" s="168" t="s">
        <v>702</v>
      </c>
      <c r="E181" s="169" t="s">
        <v>585</v>
      </c>
      <c r="F181" s="170">
        <v>27.5</v>
      </c>
      <c r="G181" s="170"/>
      <c r="H181" s="171">
        <v>13.1</v>
      </c>
      <c r="I181" s="171">
        <v>60</v>
      </c>
      <c r="J181" s="172" t="s">
        <v>733</v>
      </c>
      <c r="K181" s="173">
        <v>-14.4</v>
      </c>
      <c r="L181" s="174">
        <v>-0.52363636363636401</v>
      </c>
      <c r="M181" s="170" t="s">
        <v>567</v>
      </c>
      <c r="N181" s="167">
        <v>43138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6">
        <v>116</v>
      </c>
      <c r="B182" s="197">
        <v>43318</v>
      </c>
      <c r="C182" s="197"/>
      <c r="D182" s="175" t="s">
        <v>734</v>
      </c>
      <c r="E182" s="170" t="s">
        <v>585</v>
      </c>
      <c r="F182" s="170">
        <v>148.5</v>
      </c>
      <c r="G182" s="170"/>
      <c r="H182" s="170">
        <v>102</v>
      </c>
      <c r="I182" s="171">
        <v>182</v>
      </c>
      <c r="J182" s="172" t="s">
        <v>735</v>
      </c>
      <c r="K182" s="173">
        <f>H182-F182</f>
        <v>-46.5</v>
      </c>
      <c r="L182" s="174">
        <f>K182/F182</f>
        <v>-0.31313131313131315</v>
      </c>
      <c r="M182" s="170" t="s">
        <v>567</v>
      </c>
      <c r="N182" s="167">
        <v>43661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117</v>
      </c>
      <c r="B183" s="157">
        <v>43335</v>
      </c>
      <c r="C183" s="157"/>
      <c r="D183" s="158" t="s">
        <v>736</v>
      </c>
      <c r="E183" s="159" t="s">
        <v>585</v>
      </c>
      <c r="F183" s="190">
        <v>285</v>
      </c>
      <c r="G183" s="159"/>
      <c r="H183" s="159">
        <v>355</v>
      </c>
      <c r="I183" s="161">
        <v>364</v>
      </c>
      <c r="J183" s="162" t="s">
        <v>737</v>
      </c>
      <c r="K183" s="163">
        <v>70</v>
      </c>
      <c r="L183" s="164">
        <v>0.24561403508771901</v>
      </c>
      <c r="M183" s="159" t="s">
        <v>555</v>
      </c>
      <c r="N183" s="165">
        <v>43455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118</v>
      </c>
      <c r="B184" s="157">
        <v>43341</v>
      </c>
      <c r="C184" s="157"/>
      <c r="D184" s="158" t="s">
        <v>365</v>
      </c>
      <c r="E184" s="159" t="s">
        <v>585</v>
      </c>
      <c r="F184" s="190">
        <v>525</v>
      </c>
      <c r="G184" s="159"/>
      <c r="H184" s="159">
        <v>585</v>
      </c>
      <c r="I184" s="161">
        <v>635</v>
      </c>
      <c r="J184" s="162" t="s">
        <v>738</v>
      </c>
      <c r="K184" s="163">
        <f t="shared" ref="K184:K201" si="21">H184-F184</f>
        <v>60</v>
      </c>
      <c r="L184" s="164">
        <f t="shared" ref="L184:L201" si="22">K184/F184</f>
        <v>0.11428571428571428</v>
      </c>
      <c r="M184" s="159" t="s">
        <v>555</v>
      </c>
      <c r="N184" s="165">
        <v>43662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119</v>
      </c>
      <c r="B185" s="157">
        <v>43395</v>
      </c>
      <c r="C185" s="157"/>
      <c r="D185" s="158" t="s">
        <v>353</v>
      </c>
      <c r="E185" s="159" t="s">
        <v>585</v>
      </c>
      <c r="F185" s="190">
        <v>475</v>
      </c>
      <c r="G185" s="159"/>
      <c r="H185" s="159">
        <v>574</v>
      </c>
      <c r="I185" s="161">
        <v>570</v>
      </c>
      <c r="J185" s="162" t="s">
        <v>643</v>
      </c>
      <c r="K185" s="163">
        <f t="shared" si="21"/>
        <v>99</v>
      </c>
      <c r="L185" s="164">
        <f t="shared" si="22"/>
        <v>0.20842105263157895</v>
      </c>
      <c r="M185" s="159" t="s">
        <v>555</v>
      </c>
      <c r="N185" s="165">
        <v>43403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7">
        <v>120</v>
      </c>
      <c r="B186" s="188">
        <v>43397</v>
      </c>
      <c r="C186" s="188"/>
      <c r="D186" s="189" t="s">
        <v>372</v>
      </c>
      <c r="E186" s="190" t="s">
        <v>585</v>
      </c>
      <c r="F186" s="190">
        <v>707.5</v>
      </c>
      <c r="G186" s="190"/>
      <c r="H186" s="190">
        <v>872</v>
      </c>
      <c r="I186" s="192">
        <v>872</v>
      </c>
      <c r="J186" s="193" t="s">
        <v>643</v>
      </c>
      <c r="K186" s="163">
        <f t="shared" si="21"/>
        <v>164.5</v>
      </c>
      <c r="L186" s="194">
        <f t="shared" si="22"/>
        <v>0.23250883392226149</v>
      </c>
      <c r="M186" s="190" t="s">
        <v>555</v>
      </c>
      <c r="N186" s="195">
        <v>43482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7">
        <v>121</v>
      </c>
      <c r="B187" s="188">
        <v>43398</v>
      </c>
      <c r="C187" s="188"/>
      <c r="D187" s="189" t="s">
        <v>739</v>
      </c>
      <c r="E187" s="190" t="s">
        <v>585</v>
      </c>
      <c r="F187" s="190">
        <v>162</v>
      </c>
      <c r="G187" s="190"/>
      <c r="H187" s="190">
        <v>204</v>
      </c>
      <c r="I187" s="192">
        <v>209</v>
      </c>
      <c r="J187" s="193" t="s">
        <v>740</v>
      </c>
      <c r="K187" s="163">
        <f t="shared" si="21"/>
        <v>42</v>
      </c>
      <c r="L187" s="194">
        <f t="shared" si="22"/>
        <v>0.25925925925925924</v>
      </c>
      <c r="M187" s="190" t="s">
        <v>555</v>
      </c>
      <c r="N187" s="195">
        <v>43539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7">
        <v>122</v>
      </c>
      <c r="B188" s="188">
        <v>43399</v>
      </c>
      <c r="C188" s="188"/>
      <c r="D188" s="189" t="s">
        <v>456</v>
      </c>
      <c r="E188" s="190" t="s">
        <v>585</v>
      </c>
      <c r="F188" s="190">
        <v>240</v>
      </c>
      <c r="G188" s="190"/>
      <c r="H188" s="190">
        <v>297</v>
      </c>
      <c r="I188" s="192">
        <v>297</v>
      </c>
      <c r="J188" s="193" t="s">
        <v>643</v>
      </c>
      <c r="K188" s="199">
        <f t="shared" si="21"/>
        <v>57</v>
      </c>
      <c r="L188" s="194">
        <f t="shared" si="22"/>
        <v>0.23749999999999999</v>
      </c>
      <c r="M188" s="190" t="s">
        <v>555</v>
      </c>
      <c r="N188" s="195">
        <v>43417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123</v>
      </c>
      <c r="B189" s="157">
        <v>43439</v>
      </c>
      <c r="C189" s="157"/>
      <c r="D189" s="158" t="s">
        <v>741</v>
      </c>
      <c r="E189" s="159" t="s">
        <v>585</v>
      </c>
      <c r="F189" s="159">
        <v>202.5</v>
      </c>
      <c r="G189" s="159"/>
      <c r="H189" s="159">
        <v>255</v>
      </c>
      <c r="I189" s="161">
        <v>252</v>
      </c>
      <c r="J189" s="162" t="s">
        <v>643</v>
      </c>
      <c r="K189" s="163">
        <f t="shared" si="21"/>
        <v>52.5</v>
      </c>
      <c r="L189" s="164">
        <f t="shared" si="22"/>
        <v>0.25925925925925924</v>
      </c>
      <c r="M189" s="159" t="s">
        <v>555</v>
      </c>
      <c r="N189" s="165">
        <v>43542</v>
      </c>
      <c r="O189" s="1"/>
      <c r="P189" s="1"/>
      <c r="Q189" s="1"/>
      <c r="R189" s="6" t="s">
        <v>742</v>
      </c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7">
        <v>124</v>
      </c>
      <c r="B190" s="188">
        <v>43465</v>
      </c>
      <c r="C190" s="157"/>
      <c r="D190" s="189" t="s">
        <v>402</v>
      </c>
      <c r="E190" s="190" t="s">
        <v>585</v>
      </c>
      <c r="F190" s="190">
        <v>710</v>
      </c>
      <c r="G190" s="190"/>
      <c r="H190" s="190">
        <v>866</v>
      </c>
      <c r="I190" s="192">
        <v>866</v>
      </c>
      <c r="J190" s="193" t="s">
        <v>643</v>
      </c>
      <c r="K190" s="163">
        <f t="shared" si="21"/>
        <v>156</v>
      </c>
      <c r="L190" s="164">
        <f t="shared" si="22"/>
        <v>0.21971830985915494</v>
      </c>
      <c r="M190" s="159" t="s">
        <v>555</v>
      </c>
      <c r="N190" s="165">
        <v>43553</v>
      </c>
      <c r="O190" s="1"/>
      <c r="P190" s="1"/>
      <c r="Q190" s="1"/>
      <c r="R190" s="6" t="s">
        <v>742</v>
      </c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7">
        <v>125</v>
      </c>
      <c r="B191" s="188">
        <v>43522</v>
      </c>
      <c r="C191" s="188"/>
      <c r="D191" s="189" t="s">
        <v>152</v>
      </c>
      <c r="E191" s="190" t="s">
        <v>585</v>
      </c>
      <c r="F191" s="190">
        <v>337.25</v>
      </c>
      <c r="G191" s="190"/>
      <c r="H191" s="190">
        <v>398.5</v>
      </c>
      <c r="I191" s="192">
        <v>411</v>
      </c>
      <c r="J191" s="162" t="s">
        <v>743</v>
      </c>
      <c r="K191" s="163">
        <f t="shared" si="21"/>
        <v>61.25</v>
      </c>
      <c r="L191" s="164">
        <f t="shared" si="22"/>
        <v>0.1816160118606375</v>
      </c>
      <c r="M191" s="159" t="s">
        <v>555</v>
      </c>
      <c r="N191" s="165">
        <v>43760</v>
      </c>
      <c r="O191" s="1"/>
      <c r="P191" s="1"/>
      <c r="Q191" s="1"/>
      <c r="R191" s="6" t="s">
        <v>742</v>
      </c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0">
        <v>126</v>
      </c>
      <c r="B192" s="201">
        <v>43559</v>
      </c>
      <c r="C192" s="201"/>
      <c r="D192" s="202" t="s">
        <v>744</v>
      </c>
      <c r="E192" s="203" t="s">
        <v>585</v>
      </c>
      <c r="F192" s="203">
        <v>130</v>
      </c>
      <c r="G192" s="203"/>
      <c r="H192" s="203">
        <v>65</v>
      </c>
      <c r="I192" s="204">
        <v>158</v>
      </c>
      <c r="J192" s="172" t="s">
        <v>745</v>
      </c>
      <c r="K192" s="173">
        <f t="shared" si="21"/>
        <v>-65</v>
      </c>
      <c r="L192" s="174">
        <f t="shared" si="22"/>
        <v>-0.5</v>
      </c>
      <c r="M192" s="170" t="s">
        <v>567</v>
      </c>
      <c r="N192" s="167">
        <v>43726</v>
      </c>
      <c r="O192" s="1"/>
      <c r="P192" s="1"/>
      <c r="Q192" s="1"/>
      <c r="R192" s="6" t="s">
        <v>746</v>
      </c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7">
        <v>127</v>
      </c>
      <c r="B193" s="188">
        <v>43017</v>
      </c>
      <c r="C193" s="188"/>
      <c r="D193" s="189" t="s">
        <v>184</v>
      </c>
      <c r="E193" s="190" t="s">
        <v>585</v>
      </c>
      <c r="F193" s="190">
        <v>141.5</v>
      </c>
      <c r="G193" s="190"/>
      <c r="H193" s="190">
        <v>183.5</v>
      </c>
      <c r="I193" s="192">
        <v>210</v>
      </c>
      <c r="J193" s="162" t="s">
        <v>740</v>
      </c>
      <c r="K193" s="163">
        <f t="shared" si="21"/>
        <v>42</v>
      </c>
      <c r="L193" s="164">
        <f t="shared" si="22"/>
        <v>0.29681978798586572</v>
      </c>
      <c r="M193" s="159" t="s">
        <v>555</v>
      </c>
      <c r="N193" s="165">
        <v>43042</v>
      </c>
      <c r="O193" s="1"/>
      <c r="P193" s="1"/>
      <c r="Q193" s="1"/>
      <c r="R193" s="6" t="s">
        <v>746</v>
      </c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0">
        <v>128</v>
      </c>
      <c r="B194" s="201">
        <v>43074</v>
      </c>
      <c r="C194" s="201"/>
      <c r="D194" s="202" t="s">
        <v>747</v>
      </c>
      <c r="E194" s="203" t="s">
        <v>585</v>
      </c>
      <c r="F194" s="198">
        <v>172</v>
      </c>
      <c r="G194" s="203"/>
      <c r="H194" s="203">
        <v>155.25</v>
      </c>
      <c r="I194" s="204">
        <v>230</v>
      </c>
      <c r="J194" s="172" t="s">
        <v>748</v>
      </c>
      <c r="K194" s="173">
        <f t="shared" si="21"/>
        <v>-16.75</v>
      </c>
      <c r="L194" s="174">
        <f t="shared" si="22"/>
        <v>-9.7383720930232565E-2</v>
      </c>
      <c r="M194" s="170" t="s">
        <v>567</v>
      </c>
      <c r="N194" s="167">
        <v>43787</v>
      </c>
      <c r="O194" s="1"/>
      <c r="P194" s="1"/>
      <c r="Q194" s="1"/>
      <c r="R194" s="6" t="s">
        <v>746</v>
      </c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7">
        <v>129</v>
      </c>
      <c r="B195" s="188">
        <v>43398</v>
      </c>
      <c r="C195" s="188"/>
      <c r="D195" s="189" t="s">
        <v>107</v>
      </c>
      <c r="E195" s="190" t="s">
        <v>585</v>
      </c>
      <c r="F195" s="190">
        <v>698.5</v>
      </c>
      <c r="G195" s="190"/>
      <c r="H195" s="190">
        <v>890</v>
      </c>
      <c r="I195" s="192">
        <v>890</v>
      </c>
      <c r="J195" s="162" t="s">
        <v>814</v>
      </c>
      <c r="K195" s="163">
        <f t="shared" si="21"/>
        <v>191.5</v>
      </c>
      <c r="L195" s="164">
        <f t="shared" si="22"/>
        <v>0.27415891195418757</v>
      </c>
      <c r="M195" s="159" t="s">
        <v>555</v>
      </c>
      <c r="N195" s="165">
        <v>44328</v>
      </c>
      <c r="O195" s="1"/>
      <c r="P195" s="1"/>
      <c r="Q195" s="1"/>
      <c r="R195" s="6" t="s">
        <v>742</v>
      </c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7">
        <v>130</v>
      </c>
      <c r="B196" s="188">
        <v>42877</v>
      </c>
      <c r="C196" s="188"/>
      <c r="D196" s="189" t="s">
        <v>364</v>
      </c>
      <c r="E196" s="190" t="s">
        <v>585</v>
      </c>
      <c r="F196" s="190">
        <v>127.6</v>
      </c>
      <c r="G196" s="190"/>
      <c r="H196" s="190">
        <v>138</v>
      </c>
      <c r="I196" s="192">
        <v>190</v>
      </c>
      <c r="J196" s="162" t="s">
        <v>749</v>
      </c>
      <c r="K196" s="163">
        <f t="shared" si="21"/>
        <v>10.400000000000006</v>
      </c>
      <c r="L196" s="164">
        <f t="shared" si="22"/>
        <v>8.1504702194357417E-2</v>
      </c>
      <c r="M196" s="159" t="s">
        <v>555</v>
      </c>
      <c r="N196" s="165">
        <v>43774</v>
      </c>
      <c r="O196" s="1"/>
      <c r="P196" s="1"/>
      <c r="Q196" s="1"/>
      <c r="R196" s="6" t="s">
        <v>746</v>
      </c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7">
        <v>131</v>
      </c>
      <c r="B197" s="188">
        <v>43158</v>
      </c>
      <c r="C197" s="188"/>
      <c r="D197" s="189" t="s">
        <v>750</v>
      </c>
      <c r="E197" s="190" t="s">
        <v>585</v>
      </c>
      <c r="F197" s="190">
        <v>317</v>
      </c>
      <c r="G197" s="190"/>
      <c r="H197" s="190">
        <v>382.5</v>
      </c>
      <c r="I197" s="192">
        <v>398</v>
      </c>
      <c r="J197" s="162" t="s">
        <v>751</v>
      </c>
      <c r="K197" s="163">
        <f t="shared" si="21"/>
        <v>65.5</v>
      </c>
      <c r="L197" s="164">
        <f t="shared" si="22"/>
        <v>0.20662460567823343</v>
      </c>
      <c r="M197" s="159" t="s">
        <v>555</v>
      </c>
      <c r="N197" s="165">
        <v>44238</v>
      </c>
      <c r="O197" s="1"/>
      <c r="P197" s="1"/>
      <c r="Q197" s="1"/>
      <c r="R197" s="6" t="s">
        <v>746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0">
        <v>132</v>
      </c>
      <c r="B198" s="201">
        <v>43164</v>
      </c>
      <c r="C198" s="201"/>
      <c r="D198" s="202" t="s">
        <v>144</v>
      </c>
      <c r="E198" s="203" t="s">
        <v>585</v>
      </c>
      <c r="F198" s="198">
        <f>510-14.4</f>
        <v>495.6</v>
      </c>
      <c r="G198" s="203"/>
      <c r="H198" s="203">
        <v>350</v>
      </c>
      <c r="I198" s="204">
        <v>672</v>
      </c>
      <c r="J198" s="172" t="s">
        <v>752</v>
      </c>
      <c r="K198" s="173">
        <f t="shared" si="21"/>
        <v>-145.60000000000002</v>
      </c>
      <c r="L198" s="174">
        <f t="shared" si="22"/>
        <v>-0.29378531073446329</v>
      </c>
      <c r="M198" s="170" t="s">
        <v>567</v>
      </c>
      <c r="N198" s="167">
        <v>43887</v>
      </c>
      <c r="O198" s="1"/>
      <c r="P198" s="1"/>
      <c r="Q198" s="1"/>
      <c r="R198" s="6" t="s">
        <v>742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0">
        <v>133</v>
      </c>
      <c r="B199" s="201">
        <v>43237</v>
      </c>
      <c r="C199" s="201"/>
      <c r="D199" s="202" t="s">
        <v>448</v>
      </c>
      <c r="E199" s="203" t="s">
        <v>585</v>
      </c>
      <c r="F199" s="198">
        <v>230.3</v>
      </c>
      <c r="G199" s="203"/>
      <c r="H199" s="203">
        <v>102.5</v>
      </c>
      <c r="I199" s="204">
        <v>348</v>
      </c>
      <c r="J199" s="172" t="s">
        <v>753</v>
      </c>
      <c r="K199" s="173">
        <f t="shared" si="21"/>
        <v>-127.80000000000001</v>
      </c>
      <c r="L199" s="174">
        <f t="shared" si="22"/>
        <v>-0.55492835432045162</v>
      </c>
      <c r="M199" s="170" t="s">
        <v>567</v>
      </c>
      <c r="N199" s="167">
        <v>43896</v>
      </c>
      <c r="O199" s="1"/>
      <c r="P199" s="1"/>
      <c r="Q199" s="1"/>
      <c r="R199" s="6" t="s">
        <v>742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7">
        <v>134</v>
      </c>
      <c r="B200" s="188">
        <v>43258</v>
      </c>
      <c r="C200" s="188"/>
      <c r="D200" s="189" t="s">
        <v>419</v>
      </c>
      <c r="E200" s="190" t="s">
        <v>585</v>
      </c>
      <c r="F200" s="190">
        <f>342.5-5.1</f>
        <v>337.4</v>
      </c>
      <c r="G200" s="190"/>
      <c r="H200" s="190">
        <v>412.5</v>
      </c>
      <c r="I200" s="192">
        <v>439</v>
      </c>
      <c r="J200" s="162" t="s">
        <v>754</v>
      </c>
      <c r="K200" s="163">
        <f t="shared" si="21"/>
        <v>75.100000000000023</v>
      </c>
      <c r="L200" s="164">
        <f t="shared" si="22"/>
        <v>0.22258446947243635</v>
      </c>
      <c r="M200" s="159" t="s">
        <v>555</v>
      </c>
      <c r="N200" s="165">
        <v>44230</v>
      </c>
      <c r="O200" s="1"/>
      <c r="P200" s="1"/>
      <c r="Q200" s="1"/>
      <c r="R200" s="6" t="s">
        <v>746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1">
        <v>135</v>
      </c>
      <c r="B201" s="180">
        <v>43285</v>
      </c>
      <c r="C201" s="180"/>
      <c r="D201" s="181" t="s">
        <v>55</v>
      </c>
      <c r="E201" s="182" t="s">
        <v>585</v>
      </c>
      <c r="F201" s="182">
        <f>127.5-5.53</f>
        <v>121.97</v>
      </c>
      <c r="G201" s="183"/>
      <c r="H201" s="183">
        <v>122.5</v>
      </c>
      <c r="I201" s="183">
        <v>170</v>
      </c>
      <c r="J201" s="184" t="s">
        <v>782</v>
      </c>
      <c r="K201" s="185">
        <f t="shared" si="21"/>
        <v>0.53000000000000114</v>
      </c>
      <c r="L201" s="186">
        <f t="shared" si="22"/>
        <v>4.3453308190538747E-3</v>
      </c>
      <c r="M201" s="182" t="s">
        <v>676</v>
      </c>
      <c r="N201" s="180">
        <v>44431</v>
      </c>
      <c r="O201" s="1"/>
      <c r="P201" s="1"/>
      <c r="Q201" s="1"/>
      <c r="R201" s="6" t="s">
        <v>742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0">
        <v>136</v>
      </c>
      <c r="B202" s="201">
        <v>43294</v>
      </c>
      <c r="C202" s="201"/>
      <c r="D202" s="202" t="s">
        <v>355</v>
      </c>
      <c r="E202" s="203" t="s">
        <v>585</v>
      </c>
      <c r="F202" s="198">
        <v>46.5</v>
      </c>
      <c r="G202" s="203"/>
      <c r="H202" s="203">
        <v>17</v>
      </c>
      <c r="I202" s="204">
        <v>59</v>
      </c>
      <c r="J202" s="172" t="s">
        <v>755</v>
      </c>
      <c r="K202" s="173">
        <f t="shared" ref="K202:K210" si="23">H202-F202</f>
        <v>-29.5</v>
      </c>
      <c r="L202" s="174">
        <f t="shared" ref="L202:L210" si="24">K202/F202</f>
        <v>-0.63440860215053763</v>
      </c>
      <c r="M202" s="170" t="s">
        <v>567</v>
      </c>
      <c r="N202" s="167">
        <v>43887</v>
      </c>
      <c r="O202" s="1"/>
      <c r="P202" s="1"/>
      <c r="Q202" s="1"/>
      <c r="R202" s="6" t="s">
        <v>742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7">
        <v>137</v>
      </c>
      <c r="B203" s="188">
        <v>43396</v>
      </c>
      <c r="C203" s="188"/>
      <c r="D203" s="189" t="s">
        <v>404</v>
      </c>
      <c r="E203" s="190" t="s">
        <v>585</v>
      </c>
      <c r="F203" s="190">
        <v>156.5</v>
      </c>
      <c r="G203" s="190"/>
      <c r="H203" s="190">
        <v>207.5</v>
      </c>
      <c r="I203" s="192">
        <v>191</v>
      </c>
      <c r="J203" s="162" t="s">
        <v>643</v>
      </c>
      <c r="K203" s="163">
        <f t="shared" si="23"/>
        <v>51</v>
      </c>
      <c r="L203" s="164">
        <f t="shared" si="24"/>
        <v>0.32587859424920129</v>
      </c>
      <c r="M203" s="159" t="s">
        <v>555</v>
      </c>
      <c r="N203" s="165">
        <v>44369</v>
      </c>
      <c r="O203" s="1"/>
      <c r="P203" s="1"/>
      <c r="Q203" s="1"/>
      <c r="R203" s="6" t="s">
        <v>742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7">
        <v>138</v>
      </c>
      <c r="B204" s="188">
        <v>43439</v>
      </c>
      <c r="C204" s="188"/>
      <c r="D204" s="189" t="s">
        <v>318</v>
      </c>
      <c r="E204" s="190" t="s">
        <v>585</v>
      </c>
      <c r="F204" s="190">
        <v>259.5</v>
      </c>
      <c r="G204" s="190"/>
      <c r="H204" s="190">
        <v>320</v>
      </c>
      <c r="I204" s="192">
        <v>320</v>
      </c>
      <c r="J204" s="162" t="s">
        <v>643</v>
      </c>
      <c r="K204" s="163">
        <f t="shared" si="23"/>
        <v>60.5</v>
      </c>
      <c r="L204" s="164">
        <f t="shared" si="24"/>
        <v>0.23314065510597304</v>
      </c>
      <c r="M204" s="159" t="s">
        <v>555</v>
      </c>
      <c r="N204" s="165">
        <v>44323</v>
      </c>
      <c r="O204" s="1"/>
      <c r="P204" s="1"/>
      <c r="Q204" s="1"/>
      <c r="R204" s="6" t="s">
        <v>742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0">
        <v>139</v>
      </c>
      <c r="B205" s="201">
        <v>43439</v>
      </c>
      <c r="C205" s="201"/>
      <c r="D205" s="202" t="s">
        <v>756</v>
      </c>
      <c r="E205" s="203" t="s">
        <v>585</v>
      </c>
      <c r="F205" s="203">
        <v>715</v>
      </c>
      <c r="G205" s="203"/>
      <c r="H205" s="203">
        <v>445</v>
      </c>
      <c r="I205" s="204">
        <v>840</v>
      </c>
      <c r="J205" s="172" t="s">
        <v>757</v>
      </c>
      <c r="K205" s="173">
        <f t="shared" si="23"/>
        <v>-270</v>
      </c>
      <c r="L205" s="174">
        <f t="shared" si="24"/>
        <v>-0.3776223776223776</v>
      </c>
      <c r="M205" s="170" t="s">
        <v>567</v>
      </c>
      <c r="N205" s="167">
        <v>43800</v>
      </c>
      <c r="O205" s="1"/>
      <c r="P205" s="1"/>
      <c r="Q205" s="1"/>
      <c r="R205" s="6" t="s">
        <v>742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7">
        <v>140</v>
      </c>
      <c r="B206" s="188">
        <v>43469</v>
      </c>
      <c r="C206" s="188"/>
      <c r="D206" s="189" t="s">
        <v>157</v>
      </c>
      <c r="E206" s="190" t="s">
        <v>585</v>
      </c>
      <c r="F206" s="190">
        <v>875</v>
      </c>
      <c r="G206" s="190"/>
      <c r="H206" s="190">
        <v>1165</v>
      </c>
      <c r="I206" s="192">
        <v>1185</v>
      </c>
      <c r="J206" s="162" t="s">
        <v>758</v>
      </c>
      <c r="K206" s="163">
        <f t="shared" si="23"/>
        <v>290</v>
      </c>
      <c r="L206" s="164">
        <f t="shared" si="24"/>
        <v>0.33142857142857141</v>
      </c>
      <c r="M206" s="159" t="s">
        <v>555</v>
      </c>
      <c r="N206" s="165">
        <v>43847</v>
      </c>
      <c r="O206" s="1"/>
      <c r="P206" s="1"/>
      <c r="Q206" s="1"/>
      <c r="R206" s="6" t="s">
        <v>742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7">
        <v>141</v>
      </c>
      <c r="B207" s="188">
        <v>43559</v>
      </c>
      <c r="C207" s="188"/>
      <c r="D207" s="189" t="s">
        <v>334</v>
      </c>
      <c r="E207" s="190" t="s">
        <v>585</v>
      </c>
      <c r="F207" s="190">
        <f>387-14.63</f>
        <v>372.37</v>
      </c>
      <c r="G207" s="190"/>
      <c r="H207" s="190">
        <v>490</v>
      </c>
      <c r="I207" s="192">
        <v>490</v>
      </c>
      <c r="J207" s="162" t="s">
        <v>643</v>
      </c>
      <c r="K207" s="163">
        <f t="shared" si="23"/>
        <v>117.63</v>
      </c>
      <c r="L207" s="164">
        <f t="shared" si="24"/>
        <v>0.31589548030185027</v>
      </c>
      <c r="M207" s="159" t="s">
        <v>555</v>
      </c>
      <c r="N207" s="165">
        <v>43850</v>
      </c>
      <c r="O207" s="1"/>
      <c r="P207" s="1"/>
      <c r="Q207" s="1"/>
      <c r="R207" s="6" t="s">
        <v>742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0">
        <v>142</v>
      </c>
      <c r="B208" s="201">
        <v>43578</v>
      </c>
      <c r="C208" s="201"/>
      <c r="D208" s="202" t="s">
        <v>759</v>
      </c>
      <c r="E208" s="203" t="s">
        <v>557</v>
      </c>
      <c r="F208" s="203">
        <v>220</v>
      </c>
      <c r="G208" s="203"/>
      <c r="H208" s="203">
        <v>127.5</v>
      </c>
      <c r="I208" s="204">
        <v>284</v>
      </c>
      <c r="J208" s="172" t="s">
        <v>760</v>
      </c>
      <c r="K208" s="173">
        <f t="shared" si="23"/>
        <v>-92.5</v>
      </c>
      <c r="L208" s="174">
        <f t="shared" si="24"/>
        <v>-0.42045454545454547</v>
      </c>
      <c r="M208" s="170" t="s">
        <v>567</v>
      </c>
      <c r="N208" s="167">
        <v>43896</v>
      </c>
      <c r="O208" s="1"/>
      <c r="P208" s="1"/>
      <c r="Q208" s="1"/>
      <c r="R208" s="6" t="s">
        <v>742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7">
        <v>143</v>
      </c>
      <c r="B209" s="188">
        <v>43622</v>
      </c>
      <c r="C209" s="188"/>
      <c r="D209" s="189" t="s">
        <v>457</v>
      </c>
      <c r="E209" s="190" t="s">
        <v>557</v>
      </c>
      <c r="F209" s="190">
        <v>332.8</v>
      </c>
      <c r="G209" s="190"/>
      <c r="H209" s="190">
        <v>405</v>
      </c>
      <c r="I209" s="192">
        <v>419</v>
      </c>
      <c r="J209" s="162" t="s">
        <v>761</v>
      </c>
      <c r="K209" s="163">
        <f t="shared" si="23"/>
        <v>72.199999999999989</v>
      </c>
      <c r="L209" s="164">
        <f t="shared" si="24"/>
        <v>0.21694711538461534</v>
      </c>
      <c r="M209" s="159" t="s">
        <v>555</v>
      </c>
      <c r="N209" s="165">
        <v>43860</v>
      </c>
      <c r="O209" s="1"/>
      <c r="P209" s="1"/>
      <c r="Q209" s="1"/>
      <c r="R209" s="6" t="s">
        <v>746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1">
        <v>144</v>
      </c>
      <c r="B210" s="180">
        <v>43641</v>
      </c>
      <c r="C210" s="180"/>
      <c r="D210" s="181" t="s">
        <v>150</v>
      </c>
      <c r="E210" s="182" t="s">
        <v>585</v>
      </c>
      <c r="F210" s="182">
        <v>386</v>
      </c>
      <c r="G210" s="183"/>
      <c r="H210" s="183">
        <v>395</v>
      </c>
      <c r="I210" s="183">
        <v>452</v>
      </c>
      <c r="J210" s="184" t="s">
        <v>762</v>
      </c>
      <c r="K210" s="185">
        <f t="shared" si="23"/>
        <v>9</v>
      </c>
      <c r="L210" s="186">
        <f t="shared" si="24"/>
        <v>2.3316062176165803E-2</v>
      </c>
      <c r="M210" s="182" t="s">
        <v>676</v>
      </c>
      <c r="N210" s="180">
        <v>43868</v>
      </c>
      <c r="O210" s="1"/>
      <c r="P210" s="1"/>
      <c r="Q210" s="1"/>
      <c r="R210" s="6" t="s">
        <v>746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1">
        <v>145</v>
      </c>
      <c r="B211" s="180">
        <v>43707</v>
      </c>
      <c r="C211" s="180"/>
      <c r="D211" s="181" t="s">
        <v>130</v>
      </c>
      <c r="E211" s="182" t="s">
        <v>585</v>
      </c>
      <c r="F211" s="182">
        <v>137.5</v>
      </c>
      <c r="G211" s="183"/>
      <c r="H211" s="183">
        <v>138.5</v>
      </c>
      <c r="I211" s="183">
        <v>190</v>
      </c>
      <c r="J211" s="184" t="s">
        <v>781</v>
      </c>
      <c r="K211" s="185">
        <f>H211-F211</f>
        <v>1</v>
      </c>
      <c r="L211" s="186">
        <f>K211/F211</f>
        <v>7.2727272727272727E-3</v>
      </c>
      <c r="M211" s="182" t="s">
        <v>676</v>
      </c>
      <c r="N211" s="180">
        <v>44432</v>
      </c>
      <c r="O211" s="1"/>
      <c r="P211" s="1"/>
      <c r="Q211" s="1"/>
      <c r="R211" s="6" t="s">
        <v>742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7">
        <v>146</v>
      </c>
      <c r="B212" s="188">
        <v>43731</v>
      </c>
      <c r="C212" s="188"/>
      <c r="D212" s="189" t="s">
        <v>412</v>
      </c>
      <c r="E212" s="190" t="s">
        <v>585</v>
      </c>
      <c r="F212" s="190">
        <v>235</v>
      </c>
      <c r="G212" s="190"/>
      <c r="H212" s="190">
        <v>295</v>
      </c>
      <c r="I212" s="192">
        <v>296</v>
      </c>
      <c r="J212" s="162" t="s">
        <v>763</v>
      </c>
      <c r="K212" s="163">
        <f t="shared" ref="K212:K218" si="25">H212-F212</f>
        <v>60</v>
      </c>
      <c r="L212" s="164">
        <f t="shared" ref="L212:L218" si="26">K212/F212</f>
        <v>0.25531914893617019</v>
      </c>
      <c r="M212" s="159" t="s">
        <v>555</v>
      </c>
      <c r="N212" s="165">
        <v>43844</v>
      </c>
      <c r="O212" s="1"/>
      <c r="P212" s="1"/>
      <c r="Q212" s="1"/>
      <c r="R212" s="6" t="s">
        <v>746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7">
        <v>147</v>
      </c>
      <c r="B213" s="188">
        <v>43752</v>
      </c>
      <c r="C213" s="188"/>
      <c r="D213" s="189" t="s">
        <v>764</v>
      </c>
      <c r="E213" s="190" t="s">
        <v>585</v>
      </c>
      <c r="F213" s="190">
        <v>277.5</v>
      </c>
      <c r="G213" s="190"/>
      <c r="H213" s="190">
        <v>333</v>
      </c>
      <c r="I213" s="192">
        <v>333</v>
      </c>
      <c r="J213" s="162" t="s">
        <v>765</v>
      </c>
      <c r="K213" s="163">
        <f t="shared" si="25"/>
        <v>55.5</v>
      </c>
      <c r="L213" s="164">
        <f t="shared" si="26"/>
        <v>0.2</v>
      </c>
      <c r="M213" s="159" t="s">
        <v>555</v>
      </c>
      <c r="N213" s="165">
        <v>43846</v>
      </c>
      <c r="O213" s="1"/>
      <c r="P213" s="1"/>
      <c r="Q213" s="1"/>
      <c r="R213" s="6" t="s">
        <v>742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7">
        <v>148</v>
      </c>
      <c r="B214" s="188">
        <v>43752</v>
      </c>
      <c r="C214" s="188"/>
      <c r="D214" s="189" t="s">
        <v>766</v>
      </c>
      <c r="E214" s="190" t="s">
        <v>585</v>
      </c>
      <c r="F214" s="190">
        <v>930</v>
      </c>
      <c r="G214" s="190"/>
      <c r="H214" s="190">
        <v>1165</v>
      </c>
      <c r="I214" s="192">
        <v>1200</v>
      </c>
      <c r="J214" s="162" t="s">
        <v>767</v>
      </c>
      <c r="K214" s="163">
        <f t="shared" si="25"/>
        <v>235</v>
      </c>
      <c r="L214" s="164">
        <f t="shared" si="26"/>
        <v>0.25268817204301075</v>
      </c>
      <c r="M214" s="159" t="s">
        <v>555</v>
      </c>
      <c r="N214" s="165">
        <v>43847</v>
      </c>
      <c r="O214" s="1"/>
      <c r="P214" s="1"/>
      <c r="Q214" s="1"/>
      <c r="R214" s="6" t="s">
        <v>746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7">
        <v>149</v>
      </c>
      <c r="B215" s="188">
        <v>43753</v>
      </c>
      <c r="C215" s="188"/>
      <c r="D215" s="189" t="s">
        <v>768</v>
      </c>
      <c r="E215" s="190" t="s">
        <v>585</v>
      </c>
      <c r="F215" s="160">
        <v>111</v>
      </c>
      <c r="G215" s="190"/>
      <c r="H215" s="190">
        <v>141</v>
      </c>
      <c r="I215" s="192">
        <v>141</v>
      </c>
      <c r="J215" s="162" t="s">
        <v>570</v>
      </c>
      <c r="K215" s="163">
        <f t="shared" si="25"/>
        <v>30</v>
      </c>
      <c r="L215" s="164">
        <f t="shared" si="26"/>
        <v>0.27027027027027029</v>
      </c>
      <c r="M215" s="159" t="s">
        <v>555</v>
      </c>
      <c r="N215" s="165">
        <v>44328</v>
      </c>
      <c r="O215" s="1"/>
      <c r="P215" s="1"/>
      <c r="Q215" s="1"/>
      <c r="R215" s="6" t="s">
        <v>746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7">
        <v>150</v>
      </c>
      <c r="B216" s="188">
        <v>43753</v>
      </c>
      <c r="C216" s="188"/>
      <c r="D216" s="189" t="s">
        <v>769</v>
      </c>
      <c r="E216" s="190" t="s">
        <v>585</v>
      </c>
      <c r="F216" s="160">
        <v>296</v>
      </c>
      <c r="G216" s="190"/>
      <c r="H216" s="190">
        <v>370</v>
      </c>
      <c r="I216" s="192">
        <v>370</v>
      </c>
      <c r="J216" s="162" t="s">
        <v>643</v>
      </c>
      <c r="K216" s="163">
        <f t="shared" si="25"/>
        <v>74</v>
      </c>
      <c r="L216" s="164">
        <f t="shared" si="26"/>
        <v>0.25</v>
      </c>
      <c r="M216" s="159" t="s">
        <v>555</v>
      </c>
      <c r="N216" s="165">
        <v>43853</v>
      </c>
      <c r="O216" s="1"/>
      <c r="P216" s="1"/>
      <c r="Q216" s="1"/>
      <c r="R216" s="6" t="s">
        <v>746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7">
        <v>151</v>
      </c>
      <c r="B217" s="188">
        <v>43754</v>
      </c>
      <c r="C217" s="188"/>
      <c r="D217" s="189" t="s">
        <v>770</v>
      </c>
      <c r="E217" s="190" t="s">
        <v>585</v>
      </c>
      <c r="F217" s="160">
        <v>300</v>
      </c>
      <c r="G217" s="190"/>
      <c r="H217" s="190">
        <v>382.5</v>
      </c>
      <c r="I217" s="192">
        <v>344</v>
      </c>
      <c r="J217" s="162" t="s">
        <v>818</v>
      </c>
      <c r="K217" s="163">
        <f t="shared" si="25"/>
        <v>82.5</v>
      </c>
      <c r="L217" s="164">
        <f t="shared" si="26"/>
        <v>0.27500000000000002</v>
      </c>
      <c r="M217" s="159" t="s">
        <v>555</v>
      </c>
      <c r="N217" s="165">
        <v>44238</v>
      </c>
      <c r="O217" s="1"/>
      <c r="P217" s="1"/>
      <c r="Q217" s="1"/>
      <c r="R217" s="6" t="s">
        <v>746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7">
        <v>152</v>
      </c>
      <c r="B218" s="188">
        <v>43832</v>
      </c>
      <c r="C218" s="188"/>
      <c r="D218" s="189" t="s">
        <v>771</v>
      </c>
      <c r="E218" s="190" t="s">
        <v>585</v>
      </c>
      <c r="F218" s="160">
        <v>495</v>
      </c>
      <c r="G218" s="190"/>
      <c r="H218" s="190">
        <v>595</v>
      </c>
      <c r="I218" s="192">
        <v>590</v>
      </c>
      <c r="J218" s="162" t="s">
        <v>817</v>
      </c>
      <c r="K218" s="163">
        <f t="shared" si="25"/>
        <v>100</v>
      </c>
      <c r="L218" s="164">
        <f t="shared" si="26"/>
        <v>0.20202020202020202</v>
      </c>
      <c r="M218" s="159" t="s">
        <v>555</v>
      </c>
      <c r="N218" s="165">
        <v>44589</v>
      </c>
      <c r="O218" s="1"/>
      <c r="P218" s="1"/>
      <c r="Q218" s="1"/>
      <c r="R218" s="6" t="s">
        <v>746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7">
        <v>153</v>
      </c>
      <c r="B219" s="188">
        <v>43966</v>
      </c>
      <c r="C219" s="188"/>
      <c r="D219" s="189" t="s">
        <v>71</v>
      </c>
      <c r="E219" s="190" t="s">
        <v>585</v>
      </c>
      <c r="F219" s="160">
        <v>67.5</v>
      </c>
      <c r="G219" s="190"/>
      <c r="H219" s="190">
        <v>86</v>
      </c>
      <c r="I219" s="192">
        <v>86</v>
      </c>
      <c r="J219" s="162" t="s">
        <v>772</v>
      </c>
      <c r="K219" s="163">
        <f t="shared" ref="K219:K226" si="27">H219-F219</f>
        <v>18.5</v>
      </c>
      <c r="L219" s="164">
        <f t="shared" ref="L219:L226" si="28">K219/F219</f>
        <v>0.27407407407407408</v>
      </c>
      <c r="M219" s="159" t="s">
        <v>555</v>
      </c>
      <c r="N219" s="165">
        <v>44008</v>
      </c>
      <c r="O219" s="1"/>
      <c r="P219" s="1"/>
      <c r="Q219" s="1"/>
      <c r="R219" s="6" t="s">
        <v>746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7">
        <v>154</v>
      </c>
      <c r="B220" s="188">
        <v>44035</v>
      </c>
      <c r="C220" s="188"/>
      <c r="D220" s="189" t="s">
        <v>456</v>
      </c>
      <c r="E220" s="190" t="s">
        <v>585</v>
      </c>
      <c r="F220" s="160">
        <v>231</v>
      </c>
      <c r="G220" s="190"/>
      <c r="H220" s="190">
        <v>281</v>
      </c>
      <c r="I220" s="192">
        <v>281</v>
      </c>
      <c r="J220" s="162" t="s">
        <v>643</v>
      </c>
      <c r="K220" s="163">
        <f t="shared" si="27"/>
        <v>50</v>
      </c>
      <c r="L220" s="164">
        <f t="shared" si="28"/>
        <v>0.21645021645021645</v>
      </c>
      <c r="M220" s="159" t="s">
        <v>555</v>
      </c>
      <c r="N220" s="165">
        <v>44358</v>
      </c>
      <c r="O220" s="1"/>
      <c r="P220" s="1"/>
      <c r="Q220" s="1"/>
      <c r="R220" s="6" t="s">
        <v>746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7">
        <v>155</v>
      </c>
      <c r="B221" s="188">
        <v>44092</v>
      </c>
      <c r="C221" s="188"/>
      <c r="D221" s="189" t="s">
        <v>394</v>
      </c>
      <c r="E221" s="190" t="s">
        <v>585</v>
      </c>
      <c r="F221" s="190">
        <v>206</v>
      </c>
      <c r="G221" s="190"/>
      <c r="H221" s="190">
        <v>248</v>
      </c>
      <c r="I221" s="192">
        <v>248</v>
      </c>
      <c r="J221" s="162" t="s">
        <v>643</v>
      </c>
      <c r="K221" s="163">
        <f t="shared" si="27"/>
        <v>42</v>
      </c>
      <c r="L221" s="164">
        <f t="shared" si="28"/>
        <v>0.20388349514563106</v>
      </c>
      <c r="M221" s="159" t="s">
        <v>555</v>
      </c>
      <c r="N221" s="165">
        <v>44214</v>
      </c>
      <c r="O221" s="1"/>
      <c r="P221" s="1"/>
      <c r="Q221" s="1"/>
      <c r="R221" s="6" t="s">
        <v>746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7">
        <v>156</v>
      </c>
      <c r="B222" s="188">
        <v>44140</v>
      </c>
      <c r="C222" s="188"/>
      <c r="D222" s="189" t="s">
        <v>394</v>
      </c>
      <c r="E222" s="190" t="s">
        <v>585</v>
      </c>
      <c r="F222" s="190">
        <v>182.5</v>
      </c>
      <c r="G222" s="190"/>
      <c r="H222" s="190">
        <v>248</v>
      </c>
      <c r="I222" s="192">
        <v>248</v>
      </c>
      <c r="J222" s="162" t="s">
        <v>643</v>
      </c>
      <c r="K222" s="163">
        <f t="shared" si="27"/>
        <v>65.5</v>
      </c>
      <c r="L222" s="164">
        <f t="shared" si="28"/>
        <v>0.35890410958904112</v>
      </c>
      <c r="M222" s="159" t="s">
        <v>555</v>
      </c>
      <c r="N222" s="165">
        <v>44214</v>
      </c>
      <c r="O222" s="1"/>
      <c r="P222" s="1"/>
      <c r="Q222" s="1"/>
      <c r="R222" s="6" t="s">
        <v>746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7">
        <v>157</v>
      </c>
      <c r="B223" s="188">
        <v>44140</v>
      </c>
      <c r="C223" s="188"/>
      <c r="D223" s="189" t="s">
        <v>318</v>
      </c>
      <c r="E223" s="190" t="s">
        <v>585</v>
      </c>
      <c r="F223" s="190">
        <v>247.5</v>
      </c>
      <c r="G223" s="190"/>
      <c r="H223" s="190">
        <v>320</v>
      </c>
      <c r="I223" s="192">
        <v>320</v>
      </c>
      <c r="J223" s="162" t="s">
        <v>643</v>
      </c>
      <c r="K223" s="163">
        <f t="shared" si="27"/>
        <v>72.5</v>
      </c>
      <c r="L223" s="164">
        <f t="shared" si="28"/>
        <v>0.29292929292929293</v>
      </c>
      <c r="M223" s="159" t="s">
        <v>555</v>
      </c>
      <c r="N223" s="165">
        <v>44323</v>
      </c>
      <c r="O223" s="1"/>
      <c r="P223" s="1"/>
      <c r="Q223" s="1"/>
      <c r="R223" s="6" t="s">
        <v>746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7">
        <v>158</v>
      </c>
      <c r="B224" s="188">
        <v>44140</v>
      </c>
      <c r="C224" s="188"/>
      <c r="D224" s="189" t="s">
        <v>270</v>
      </c>
      <c r="E224" s="190" t="s">
        <v>585</v>
      </c>
      <c r="F224" s="160">
        <v>925</v>
      </c>
      <c r="G224" s="190"/>
      <c r="H224" s="190">
        <v>1095</v>
      </c>
      <c r="I224" s="192">
        <v>1093</v>
      </c>
      <c r="J224" s="162" t="s">
        <v>773</v>
      </c>
      <c r="K224" s="163">
        <f t="shared" si="27"/>
        <v>170</v>
      </c>
      <c r="L224" s="164">
        <f t="shared" si="28"/>
        <v>0.18378378378378379</v>
      </c>
      <c r="M224" s="159" t="s">
        <v>555</v>
      </c>
      <c r="N224" s="165">
        <v>44201</v>
      </c>
      <c r="O224" s="1"/>
      <c r="P224" s="1"/>
      <c r="Q224" s="1"/>
      <c r="R224" s="6" t="s">
        <v>746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7">
        <v>159</v>
      </c>
      <c r="B225" s="188">
        <v>44140</v>
      </c>
      <c r="C225" s="188"/>
      <c r="D225" s="189" t="s">
        <v>334</v>
      </c>
      <c r="E225" s="190" t="s">
        <v>585</v>
      </c>
      <c r="F225" s="160">
        <v>332.5</v>
      </c>
      <c r="G225" s="190"/>
      <c r="H225" s="190">
        <v>393</v>
      </c>
      <c r="I225" s="192">
        <v>406</v>
      </c>
      <c r="J225" s="162" t="s">
        <v>774</v>
      </c>
      <c r="K225" s="163">
        <f t="shared" si="27"/>
        <v>60.5</v>
      </c>
      <c r="L225" s="164">
        <f t="shared" si="28"/>
        <v>0.18195488721804512</v>
      </c>
      <c r="M225" s="159" t="s">
        <v>555</v>
      </c>
      <c r="N225" s="165">
        <v>44256</v>
      </c>
      <c r="O225" s="1"/>
      <c r="P225" s="1"/>
      <c r="Q225" s="1"/>
      <c r="R225" s="6" t="s">
        <v>746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7">
        <v>160</v>
      </c>
      <c r="B226" s="188">
        <v>44141</v>
      </c>
      <c r="C226" s="188"/>
      <c r="D226" s="189" t="s">
        <v>456</v>
      </c>
      <c r="E226" s="190" t="s">
        <v>585</v>
      </c>
      <c r="F226" s="160">
        <v>231</v>
      </c>
      <c r="G226" s="190"/>
      <c r="H226" s="190">
        <v>281</v>
      </c>
      <c r="I226" s="192">
        <v>281</v>
      </c>
      <c r="J226" s="162" t="s">
        <v>643</v>
      </c>
      <c r="K226" s="163">
        <f t="shared" si="27"/>
        <v>50</v>
      </c>
      <c r="L226" s="164">
        <f t="shared" si="28"/>
        <v>0.21645021645021645</v>
      </c>
      <c r="M226" s="159" t="s">
        <v>555</v>
      </c>
      <c r="N226" s="165">
        <v>44358</v>
      </c>
      <c r="O226" s="1"/>
      <c r="P226" s="1"/>
      <c r="Q226" s="1"/>
      <c r="R226" s="6" t="s">
        <v>746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3">
        <v>161</v>
      </c>
      <c r="B227" s="206">
        <v>44187</v>
      </c>
      <c r="C227" s="206"/>
      <c r="D227" s="207" t="s">
        <v>431</v>
      </c>
      <c r="E227" s="53" t="s">
        <v>585</v>
      </c>
      <c r="F227" s="208" t="s">
        <v>775</v>
      </c>
      <c r="G227" s="53"/>
      <c r="H227" s="53"/>
      <c r="I227" s="209">
        <v>239</v>
      </c>
      <c r="J227" s="205" t="s">
        <v>558</v>
      </c>
      <c r="K227" s="205"/>
      <c r="L227" s="210"/>
      <c r="M227" s="211"/>
      <c r="N227" s="212"/>
      <c r="O227" s="1"/>
      <c r="P227" s="1"/>
      <c r="Q227" s="1"/>
      <c r="R227" s="6" t="s">
        <v>746</v>
      </c>
    </row>
    <row r="228" spans="1:26" ht="12.75" customHeight="1">
      <c r="A228" s="187">
        <v>162</v>
      </c>
      <c r="B228" s="188">
        <v>44258</v>
      </c>
      <c r="C228" s="188"/>
      <c r="D228" s="189" t="s">
        <v>771</v>
      </c>
      <c r="E228" s="190" t="s">
        <v>585</v>
      </c>
      <c r="F228" s="160">
        <v>495</v>
      </c>
      <c r="G228" s="190"/>
      <c r="H228" s="190">
        <v>595</v>
      </c>
      <c r="I228" s="192">
        <v>590</v>
      </c>
      <c r="J228" s="162" t="s">
        <v>817</v>
      </c>
      <c r="K228" s="163">
        <f t="shared" ref="K228:K235" si="29">H228-F228</f>
        <v>100</v>
      </c>
      <c r="L228" s="164">
        <f t="shared" ref="L228:L235" si="30">K228/F228</f>
        <v>0.20202020202020202</v>
      </c>
      <c r="M228" s="159" t="s">
        <v>555</v>
      </c>
      <c r="N228" s="165">
        <v>44589</v>
      </c>
      <c r="O228" s="1"/>
      <c r="P228" s="1"/>
      <c r="R228" s="6" t="s">
        <v>746</v>
      </c>
    </row>
    <row r="229" spans="1:26" ht="12.75" customHeight="1">
      <c r="A229" s="187">
        <v>163</v>
      </c>
      <c r="B229" s="188">
        <v>44274</v>
      </c>
      <c r="C229" s="188"/>
      <c r="D229" s="189" t="s">
        <v>334</v>
      </c>
      <c r="E229" s="190" t="s">
        <v>585</v>
      </c>
      <c r="F229" s="160">
        <v>355</v>
      </c>
      <c r="G229" s="190"/>
      <c r="H229" s="190">
        <v>422.5</v>
      </c>
      <c r="I229" s="192">
        <v>420</v>
      </c>
      <c r="J229" s="162" t="s">
        <v>776</v>
      </c>
      <c r="K229" s="163">
        <f t="shared" si="29"/>
        <v>67.5</v>
      </c>
      <c r="L229" s="164">
        <f t="shared" si="30"/>
        <v>0.19014084507042253</v>
      </c>
      <c r="M229" s="159" t="s">
        <v>555</v>
      </c>
      <c r="N229" s="165">
        <v>44361</v>
      </c>
      <c r="O229" s="1"/>
      <c r="R229" s="214" t="s">
        <v>746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7">
        <v>164</v>
      </c>
      <c r="B230" s="188">
        <v>44295</v>
      </c>
      <c r="C230" s="188"/>
      <c r="D230" s="189" t="s">
        <v>777</v>
      </c>
      <c r="E230" s="190" t="s">
        <v>585</v>
      </c>
      <c r="F230" s="160">
        <v>555</v>
      </c>
      <c r="G230" s="190"/>
      <c r="H230" s="190">
        <v>663</v>
      </c>
      <c r="I230" s="192">
        <v>663</v>
      </c>
      <c r="J230" s="162" t="s">
        <v>778</v>
      </c>
      <c r="K230" s="163">
        <f t="shared" si="29"/>
        <v>108</v>
      </c>
      <c r="L230" s="164">
        <f t="shared" si="30"/>
        <v>0.19459459459459461</v>
      </c>
      <c r="M230" s="159" t="s">
        <v>555</v>
      </c>
      <c r="N230" s="165">
        <v>44321</v>
      </c>
      <c r="O230" s="1"/>
      <c r="P230" s="1"/>
      <c r="Q230" s="1"/>
      <c r="R230" s="214" t="s">
        <v>746</v>
      </c>
    </row>
    <row r="231" spans="1:26" ht="12.75" customHeight="1">
      <c r="A231" s="187">
        <v>165</v>
      </c>
      <c r="B231" s="188">
        <v>44308</v>
      </c>
      <c r="C231" s="188"/>
      <c r="D231" s="189" t="s">
        <v>364</v>
      </c>
      <c r="E231" s="190" t="s">
        <v>585</v>
      </c>
      <c r="F231" s="160">
        <v>126.5</v>
      </c>
      <c r="G231" s="190"/>
      <c r="H231" s="190">
        <v>155</v>
      </c>
      <c r="I231" s="192">
        <v>155</v>
      </c>
      <c r="J231" s="162" t="s">
        <v>643</v>
      </c>
      <c r="K231" s="163">
        <f t="shared" si="29"/>
        <v>28.5</v>
      </c>
      <c r="L231" s="164">
        <f t="shared" si="30"/>
        <v>0.22529644268774704</v>
      </c>
      <c r="M231" s="159" t="s">
        <v>555</v>
      </c>
      <c r="N231" s="165">
        <v>44362</v>
      </c>
      <c r="O231" s="1"/>
      <c r="R231" s="214" t="s">
        <v>746</v>
      </c>
    </row>
    <row r="232" spans="1:26" ht="12.75" customHeight="1">
      <c r="A232" s="243">
        <v>166</v>
      </c>
      <c r="B232" s="244">
        <v>44368</v>
      </c>
      <c r="C232" s="244"/>
      <c r="D232" s="245" t="s">
        <v>382</v>
      </c>
      <c r="E232" s="246" t="s">
        <v>585</v>
      </c>
      <c r="F232" s="247">
        <v>287.5</v>
      </c>
      <c r="G232" s="246"/>
      <c r="H232" s="246">
        <v>245</v>
      </c>
      <c r="I232" s="248">
        <v>344</v>
      </c>
      <c r="J232" s="172" t="s">
        <v>812</v>
      </c>
      <c r="K232" s="173">
        <f t="shared" si="29"/>
        <v>-42.5</v>
      </c>
      <c r="L232" s="174">
        <f t="shared" si="30"/>
        <v>-0.14782608695652175</v>
      </c>
      <c r="M232" s="170" t="s">
        <v>567</v>
      </c>
      <c r="N232" s="167">
        <v>44508</v>
      </c>
      <c r="O232" s="1"/>
      <c r="R232" s="214" t="s">
        <v>746</v>
      </c>
    </row>
    <row r="233" spans="1:26" ht="12.75" customHeight="1">
      <c r="A233" s="187">
        <v>167</v>
      </c>
      <c r="B233" s="188">
        <v>44368</v>
      </c>
      <c r="C233" s="188"/>
      <c r="D233" s="189" t="s">
        <v>456</v>
      </c>
      <c r="E233" s="190" t="s">
        <v>585</v>
      </c>
      <c r="F233" s="160">
        <v>241</v>
      </c>
      <c r="G233" s="190"/>
      <c r="H233" s="190">
        <v>298</v>
      </c>
      <c r="I233" s="192">
        <v>320</v>
      </c>
      <c r="J233" s="162" t="s">
        <v>643</v>
      </c>
      <c r="K233" s="163">
        <f t="shared" si="29"/>
        <v>57</v>
      </c>
      <c r="L233" s="164">
        <f t="shared" si="30"/>
        <v>0.23651452282157676</v>
      </c>
      <c r="M233" s="159" t="s">
        <v>555</v>
      </c>
      <c r="N233" s="165">
        <v>44802</v>
      </c>
      <c r="O233" s="41"/>
      <c r="R233" s="214" t="s">
        <v>746</v>
      </c>
    </row>
    <row r="234" spans="1:26" ht="12.75" customHeight="1">
      <c r="A234" s="187">
        <v>168</v>
      </c>
      <c r="B234" s="188">
        <v>44406</v>
      </c>
      <c r="C234" s="188"/>
      <c r="D234" s="189" t="s">
        <v>364</v>
      </c>
      <c r="E234" s="190" t="s">
        <v>585</v>
      </c>
      <c r="F234" s="160">
        <v>162.5</v>
      </c>
      <c r="G234" s="190"/>
      <c r="H234" s="190">
        <v>200</v>
      </c>
      <c r="I234" s="192">
        <v>200</v>
      </c>
      <c r="J234" s="162" t="s">
        <v>643</v>
      </c>
      <c r="K234" s="163">
        <f t="shared" si="29"/>
        <v>37.5</v>
      </c>
      <c r="L234" s="164">
        <f t="shared" si="30"/>
        <v>0.23076923076923078</v>
      </c>
      <c r="M234" s="159" t="s">
        <v>555</v>
      </c>
      <c r="N234" s="165">
        <v>44802</v>
      </c>
      <c r="O234" s="1"/>
      <c r="R234" s="214" t="s">
        <v>746</v>
      </c>
    </row>
    <row r="235" spans="1:26" ht="12.75" customHeight="1">
      <c r="A235" s="187">
        <v>169</v>
      </c>
      <c r="B235" s="188">
        <v>44462</v>
      </c>
      <c r="C235" s="188"/>
      <c r="D235" s="189" t="s">
        <v>783</v>
      </c>
      <c r="E235" s="190" t="s">
        <v>585</v>
      </c>
      <c r="F235" s="160">
        <v>1235</v>
      </c>
      <c r="G235" s="190"/>
      <c r="H235" s="190">
        <v>1505</v>
      </c>
      <c r="I235" s="192">
        <v>1500</v>
      </c>
      <c r="J235" s="162" t="s">
        <v>643</v>
      </c>
      <c r="K235" s="163">
        <f t="shared" si="29"/>
        <v>270</v>
      </c>
      <c r="L235" s="164">
        <f t="shared" si="30"/>
        <v>0.21862348178137653</v>
      </c>
      <c r="M235" s="159" t="s">
        <v>555</v>
      </c>
      <c r="N235" s="165">
        <v>44564</v>
      </c>
      <c r="O235" s="1"/>
      <c r="R235" s="214" t="s">
        <v>746</v>
      </c>
    </row>
    <row r="236" spans="1:26" ht="12.75" customHeight="1">
      <c r="A236" s="227">
        <v>170</v>
      </c>
      <c r="B236" s="228">
        <v>44480</v>
      </c>
      <c r="C236" s="228"/>
      <c r="D236" s="229" t="s">
        <v>785</v>
      </c>
      <c r="E236" s="230" t="s">
        <v>585</v>
      </c>
      <c r="F236" s="231" t="s">
        <v>789</v>
      </c>
      <c r="G236" s="230"/>
      <c r="H236" s="230"/>
      <c r="I236" s="230">
        <v>145</v>
      </c>
      <c r="J236" s="232" t="s">
        <v>558</v>
      </c>
      <c r="K236" s="227"/>
      <c r="L236" s="228"/>
      <c r="M236" s="228"/>
      <c r="N236" s="229"/>
      <c r="O236" s="41"/>
      <c r="R236" s="214" t="s">
        <v>746</v>
      </c>
    </row>
    <row r="237" spans="1:26" ht="12.75" customHeight="1">
      <c r="A237" s="233">
        <v>171</v>
      </c>
      <c r="B237" s="234">
        <v>44481</v>
      </c>
      <c r="C237" s="234"/>
      <c r="D237" s="235" t="s">
        <v>259</v>
      </c>
      <c r="E237" s="236" t="s">
        <v>585</v>
      </c>
      <c r="F237" s="237" t="s">
        <v>787</v>
      </c>
      <c r="G237" s="236"/>
      <c r="H237" s="236"/>
      <c r="I237" s="236">
        <v>380</v>
      </c>
      <c r="J237" s="238" t="s">
        <v>558</v>
      </c>
      <c r="K237" s="233"/>
      <c r="L237" s="234"/>
      <c r="M237" s="234"/>
      <c r="N237" s="235"/>
      <c r="O237" s="41"/>
      <c r="R237" s="214" t="s">
        <v>746</v>
      </c>
    </row>
    <row r="238" spans="1:26" ht="12.75" customHeight="1">
      <c r="A238" s="233">
        <v>172</v>
      </c>
      <c r="B238" s="234">
        <v>44481</v>
      </c>
      <c r="C238" s="234"/>
      <c r="D238" s="235" t="s">
        <v>389</v>
      </c>
      <c r="E238" s="236" t="s">
        <v>585</v>
      </c>
      <c r="F238" s="237" t="s">
        <v>788</v>
      </c>
      <c r="G238" s="236"/>
      <c r="H238" s="236"/>
      <c r="I238" s="236">
        <v>56</v>
      </c>
      <c r="J238" s="238" t="s">
        <v>558</v>
      </c>
      <c r="K238" s="233"/>
      <c r="L238" s="234"/>
      <c r="M238" s="234"/>
      <c r="N238" s="235"/>
      <c r="O238" s="41"/>
      <c r="R238" s="214"/>
    </row>
    <row r="239" spans="1:26" ht="12.75" customHeight="1">
      <c r="A239" s="187">
        <v>173</v>
      </c>
      <c r="B239" s="188">
        <v>44551</v>
      </c>
      <c r="C239" s="188"/>
      <c r="D239" s="189" t="s">
        <v>118</v>
      </c>
      <c r="E239" s="190" t="s">
        <v>585</v>
      </c>
      <c r="F239" s="160">
        <v>2300</v>
      </c>
      <c r="G239" s="190"/>
      <c r="H239" s="190">
        <f>(2820+2200)/2</f>
        <v>2510</v>
      </c>
      <c r="I239" s="192">
        <v>3000</v>
      </c>
      <c r="J239" s="162" t="s">
        <v>825</v>
      </c>
      <c r="K239" s="163">
        <f>H239-F239</f>
        <v>210</v>
      </c>
      <c r="L239" s="164">
        <f>K239/F239</f>
        <v>9.1304347826086957E-2</v>
      </c>
      <c r="M239" s="159" t="s">
        <v>555</v>
      </c>
      <c r="N239" s="165">
        <v>44649</v>
      </c>
      <c r="O239" s="1"/>
      <c r="R239" s="214"/>
    </row>
    <row r="240" spans="1:26" ht="12.75" customHeight="1">
      <c r="A240" s="239">
        <v>174</v>
      </c>
      <c r="B240" s="234">
        <v>44606</v>
      </c>
      <c r="C240" s="239"/>
      <c r="D240" s="239" t="s">
        <v>410</v>
      </c>
      <c r="E240" s="236" t="s">
        <v>585</v>
      </c>
      <c r="F240" s="236" t="s">
        <v>820</v>
      </c>
      <c r="G240" s="236"/>
      <c r="H240" s="236"/>
      <c r="I240" s="236">
        <v>764</v>
      </c>
      <c r="J240" s="236" t="s">
        <v>558</v>
      </c>
      <c r="K240" s="236"/>
      <c r="L240" s="236"/>
      <c r="M240" s="236"/>
      <c r="N240" s="239"/>
      <c r="O240" s="41"/>
      <c r="R240" s="214"/>
    </row>
    <row r="241" spans="1:18" ht="12.75" customHeight="1">
      <c r="A241" s="187">
        <v>175</v>
      </c>
      <c r="B241" s="188">
        <v>44613</v>
      </c>
      <c r="C241" s="188"/>
      <c r="D241" s="189" t="s">
        <v>783</v>
      </c>
      <c r="E241" s="190" t="s">
        <v>585</v>
      </c>
      <c r="F241" s="160">
        <v>1255</v>
      </c>
      <c r="G241" s="190"/>
      <c r="H241" s="190">
        <v>1515</v>
      </c>
      <c r="I241" s="192">
        <v>1510</v>
      </c>
      <c r="J241" s="162" t="s">
        <v>643</v>
      </c>
      <c r="K241" s="163">
        <f>H241-F241</f>
        <v>260</v>
      </c>
      <c r="L241" s="164">
        <f>K241/F241</f>
        <v>0.20717131474103587</v>
      </c>
      <c r="M241" s="159" t="s">
        <v>555</v>
      </c>
      <c r="N241" s="165">
        <v>44834</v>
      </c>
      <c r="O241" s="41"/>
      <c r="R241" s="214"/>
    </row>
    <row r="242" spans="1:18" ht="12.75" customHeight="1">
      <c r="A242">
        <v>176</v>
      </c>
      <c r="B242" s="234">
        <v>44670</v>
      </c>
      <c r="C242" s="234"/>
      <c r="D242" s="239" t="s">
        <v>519</v>
      </c>
      <c r="E242" s="285" t="s">
        <v>585</v>
      </c>
      <c r="F242" s="236" t="s">
        <v>827</v>
      </c>
      <c r="G242" s="236"/>
      <c r="H242" s="236"/>
      <c r="I242" s="236">
        <v>553</v>
      </c>
      <c r="J242" s="236" t="s">
        <v>558</v>
      </c>
      <c r="K242" s="236"/>
      <c r="L242" s="236"/>
      <c r="M242" s="236"/>
      <c r="N242" s="236"/>
      <c r="O242" s="41"/>
      <c r="R242" s="214"/>
    </row>
    <row r="243" spans="1:18" ht="12.75" customHeight="1">
      <c r="A243" s="187">
        <v>177</v>
      </c>
      <c r="B243" s="188">
        <v>44746</v>
      </c>
      <c r="C243" s="188"/>
      <c r="D243" s="189" t="s">
        <v>862</v>
      </c>
      <c r="E243" s="190" t="s">
        <v>585</v>
      </c>
      <c r="F243" s="160">
        <v>207.5</v>
      </c>
      <c r="G243" s="190"/>
      <c r="H243" s="190">
        <v>254</v>
      </c>
      <c r="I243" s="192">
        <v>254</v>
      </c>
      <c r="J243" s="162" t="s">
        <v>643</v>
      </c>
      <c r="K243" s="163">
        <f>H243-F243</f>
        <v>46.5</v>
      </c>
      <c r="L243" s="164">
        <f>K243/F243</f>
        <v>0.22409638554216868</v>
      </c>
      <c r="M243" s="159" t="s">
        <v>555</v>
      </c>
      <c r="N243" s="165">
        <v>44792</v>
      </c>
      <c r="O243" s="1"/>
      <c r="R243" s="214"/>
    </row>
    <row r="244" spans="1:18" ht="12.75" customHeight="1">
      <c r="A244" s="213">
        <v>178</v>
      </c>
      <c r="B244" s="234">
        <v>44775</v>
      </c>
      <c r="D244" s="318" t="s">
        <v>458</v>
      </c>
      <c r="E244" s="317" t="s">
        <v>585</v>
      </c>
      <c r="F244" s="236" t="s">
        <v>863</v>
      </c>
      <c r="G244" s="236"/>
      <c r="H244" s="236"/>
      <c r="I244" s="236">
        <v>38</v>
      </c>
      <c r="J244" s="236" t="s">
        <v>558</v>
      </c>
      <c r="K244" s="236"/>
      <c r="L244" s="236"/>
      <c r="M244" s="236"/>
      <c r="N244" s="236"/>
      <c r="O244" s="41"/>
      <c r="R244" s="54"/>
    </row>
    <row r="245" spans="1:18" ht="12.75" customHeight="1">
      <c r="F245" s="54"/>
      <c r="G245" s="54"/>
      <c r="H245" s="54"/>
      <c r="I245" s="54"/>
      <c r="J245" s="41"/>
      <c r="K245" s="54"/>
      <c r="L245" s="54"/>
      <c r="M245" s="54"/>
      <c r="O245" s="41"/>
      <c r="R245" s="54"/>
    </row>
    <row r="246" spans="1:18" ht="12.75" customHeight="1">
      <c r="B246" s="215" t="s">
        <v>779</v>
      </c>
      <c r="F246" s="54"/>
      <c r="G246" s="54"/>
      <c r="H246" s="54"/>
      <c r="I246" s="54"/>
      <c r="J246" s="41"/>
      <c r="K246" s="54"/>
      <c r="L246" s="54"/>
      <c r="M246" s="54"/>
      <c r="O246" s="41"/>
      <c r="R246" s="54"/>
    </row>
    <row r="247" spans="1:18" ht="12.75" customHeight="1">
      <c r="F247" s="54"/>
      <c r="G247" s="54"/>
      <c r="H247" s="54"/>
      <c r="I247" s="54"/>
      <c r="J247" s="41"/>
      <c r="K247" s="54"/>
      <c r="L247" s="54"/>
      <c r="M247" s="54"/>
      <c r="O247" s="41"/>
      <c r="R247" s="54"/>
    </row>
    <row r="248" spans="1:18" ht="12.75" customHeight="1">
      <c r="F248" s="54"/>
      <c r="G248" s="54"/>
      <c r="H248" s="54"/>
      <c r="I248" s="54"/>
      <c r="J248" s="41"/>
      <c r="K248" s="54"/>
      <c r="L248" s="54"/>
      <c r="M248" s="54"/>
      <c r="O248" s="41"/>
      <c r="R248" s="54"/>
    </row>
    <row r="249" spans="1:18" ht="12.75" customHeight="1">
      <c r="F249" s="54"/>
      <c r="G249" s="54"/>
      <c r="H249" s="54"/>
      <c r="I249" s="54"/>
      <c r="J249" s="41"/>
      <c r="K249" s="54"/>
      <c r="L249" s="54"/>
      <c r="M249" s="54"/>
      <c r="O249" s="41"/>
      <c r="R249" s="54"/>
    </row>
    <row r="250" spans="1:18" ht="12.75" customHeight="1">
      <c r="F250" s="54"/>
      <c r="G250" s="54"/>
      <c r="H250" s="54"/>
      <c r="I250" s="54"/>
      <c r="J250" s="41"/>
      <c r="K250" s="54"/>
      <c r="L250" s="54"/>
      <c r="M250" s="54"/>
      <c r="O250" s="41"/>
      <c r="R250" s="54"/>
    </row>
    <row r="251" spans="1:18" ht="12.75" customHeight="1">
      <c r="F251" s="54"/>
      <c r="G251" s="54"/>
      <c r="H251" s="54"/>
      <c r="I251" s="54"/>
      <c r="J251" s="41"/>
      <c r="K251" s="54"/>
      <c r="L251" s="54"/>
      <c r="M251" s="54"/>
      <c r="O251" s="41"/>
      <c r="R251" s="54"/>
    </row>
    <row r="252" spans="1:18" ht="12.75" customHeight="1">
      <c r="F252" s="54"/>
      <c r="G252" s="54"/>
      <c r="H252" s="54"/>
      <c r="I252" s="54"/>
      <c r="J252" s="41"/>
      <c r="K252" s="54"/>
      <c r="L252" s="54"/>
      <c r="M252" s="54"/>
      <c r="O252" s="41"/>
      <c r="R252" s="54"/>
    </row>
    <row r="253" spans="1:18" ht="12.75" customHeight="1">
      <c r="A253" s="216"/>
      <c r="F253" s="54"/>
      <c r="G253" s="54"/>
      <c r="H253" s="54"/>
      <c r="I253" s="54"/>
      <c r="J253" s="41"/>
      <c r="K253" s="54"/>
      <c r="L253" s="54"/>
      <c r="M253" s="54"/>
      <c r="O253" s="41"/>
      <c r="R253" s="54"/>
    </row>
    <row r="254" spans="1:18" ht="12.75" customHeight="1">
      <c r="A254" s="216"/>
      <c r="F254" s="54"/>
      <c r="G254" s="54"/>
      <c r="H254" s="54"/>
      <c r="I254" s="54"/>
      <c r="J254" s="41"/>
      <c r="K254" s="54"/>
      <c r="L254" s="54"/>
      <c r="M254" s="54"/>
      <c r="O254" s="41"/>
      <c r="R254" s="54"/>
    </row>
    <row r="255" spans="1:18" ht="12.75" customHeight="1">
      <c r="A255" s="53"/>
      <c r="F255" s="54"/>
      <c r="G255" s="54"/>
      <c r="H255" s="54"/>
      <c r="I255" s="54"/>
      <c r="J255" s="41"/>
      <c r="K255" s="54"/>
      <c r="L255" s="54"/>
      <c r="M255" s="54"/>
      <c r="O255" s="41"/>
      <c r="R255" s="54"/>
    </row>
    <row r="256" spans="1:18" ht="12.75" customHeight="1">
      <c r="F256" s="54"/>
      <c r="G256" s="54"/>
      <c r="H256" s="54"/>
      <c r="I256" s="54"/>
      <c r="J256" s="41"/>
      <c r="K256" s="54"/>
      <c r="L256" s="54"/>
      <c r="M256" s="54"/>
      <c r="O256" s="41"/>
      <c r="R256" s="54"/>
    </row>
    <row r="257" spans="6:18" ht="12.75" customHeight="1">
      <c r="F257" s="54"/>
      <c r="G257" s="54"/>
      <c r="H257" s="54"/>
      <c r="I257" s="54"/>
      <c r="J257" s="41"/>
      <c r="K257" s="54"/>
      <c r="L257" s="54"/>
      <c r="M257" s="54"/>
      <c r="O257" s="41"/>
      <c r="R257" s="54"/>
    </row>
    <row r="258" spans="6:18" ht="12.75" customHeight="1">
      <c r="F258" s="54"/>
      <c r="G258" s="54"/>
      <c r="H258" s="54"/>
      <c r="I258" s="54"/>
      <c r="J258" s="41"/>
      <c r="K258" s="54"/>
      <c r="L258" s="54"/>
      <c r="M258" s="54"/>
      <c r="O258" s="41"/>
      <c r="R258" s="54"/>
    </row>
    <row r="259" spans="6:18" ht="12.75" customHeight="1">
      <c r="F259" s="54"/>
      <c r="G259" s="54"/>
      <c r="H259" s="54"/>
      <c r="I259" s="54"/>
      <c r="J259" s="41"/>
      <c r="K259" s="54"/>
      <c r="L259" s="54"/>
      <c r="M259" s="54"/>
      <c r="O259" s="41"/>
      <c r="R259" s="54"/>
    </row>
    <row r="260" spans="6:18" ht="12.75" customHeight="1"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6:18" ht="12.75" customHeight="1"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6:18" ht="12.75" customHeight="1"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6:1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6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6:18" ht="12.75" customHeight="1"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6:1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6:1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6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6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6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6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6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</sheetData>
  <autoFilter ref="R1:R251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2022-10-04T02:32:36Z</dcterms:modified>
</cp:coreProperties>
</file>